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thena\Rechanges\Rechanges\Rechange CCP-MECA-FAB\"/>
    </mc:Choice>
  </mc:AlternateContent>
  <bookViews>
    <workbookView xWindow="-15" yWindow="1800" windowWidth="15375" windowHeight="4365" tabRatio="482"/>
  </bookViews>
  <sheets>
    <sheet name="PLANNING-RECHANGES LATelec" sheetId="1" r:id="rId1"/>
    <sheet name="Stock PHS" sheetId="2" r:id="rId2"/>
    <sheet name="Table V" sheetId="3" r:id="rId3"/>
    <sheet name="Paramètres listes" sheetId="4" r:id="rId4"/>
  </sheets>
  <externalReferences>
    <externalReference r:id="rId5"/>
    <externalReference r:id="rId6"/>
    <externalReference r:id="rId7"/>
  </externalReferences>
  <definedNames>
    <definedName name="_xlnm._FilterDatabase" localSheetId="0" hidden="1">'PLANNING-RECHANGES LATelec'!$I$685:$I$686</definedName>
    <definedName name="_xlnm._FilterDatabase" localSheetId="2" hidden="1">'Table V'!$A$1:$Q$311</definedName>
    <definedName name="Z_01C077C9_2D85_4E20_8994_ACBC0E9B8185_.wvu.FilterData" localSheetId="0" hidden="1">'PLANNING-RECHANGES LATelec'!$C$1:$AG$677</definedName>
    <definedName name="Z_030A1ECB_8A59_4ED4_9621_B5102B8E1734_.wvu.Cols" localSheetId="0" hidden="1">'PLANNING-RECHANGES LATelec'!$A:$A</definedName>
    <definedName name="Z_030A1ECB_8A59_4ED4_9621_B5102B8E1734_.wvu.FilterData" localSheetId="0" hidden="1">'PLANNING-RECHANGES LATelec'!$A$1:$AN$506</definedName>
    <definedName name="Z_030A1ECB_8A59_4ED4_9621_B5102B8E1734_.wvu.FilterData" localSheetId="2" hidden="1">'Table V'!$A$1:$Q$268</definedName>
    <definedName name="Z_03598C4D_D28F_4735_A045_F63230960EC4_.wvu.FilterData" localSheetId="0" hidden="1">'PLANNING-RECHANGES LATelec'!$A$1:$AN$506</definedName>
    <definedName name="Z_0365A470_5BBF_4921_B425_4EFD1CD06410_.wvu.FilterData" localSheetId="0" hidden="1">'PLANNING-RECHANGES LATelec'!$C$1:$AG$677</definedName>
    <definedName name="Z_03A4A15B_2CE3_4907_989A_4A45317B6D9F_.wvu.FilterData" localSheetId="0" hidden="1">'PLANNING-RECHANGES LATelec'!$C$1:$AG$677</definedName>
    <definedName name="Z_04B578EA_85F8_4BAA_B59D_A4781AA5E9F5_.wvu.FilterData" localSheetId="0" hidden="1">'PLANNING-RECHANGES LATelec'!$A$1:$AN$506</definedName>
    <definedName name="Z_057AD731_81E5_41D2_B479_8F93AA9DA7BE_.wvu.FilterData" localSheetId="0" hidden="1">'PLANNING-RECHANGES LATelec'!$A$1:$AN$506</definedName>
    <definedName name="Z_07C64AB6_8BD0_4295_BDD3_26CFDC700D16_.wvu.FilterData" localSheetId="0" hidden="1">'PLANNING-RECHANGES LATelec'!$C$1:$AG$677</definedName>
    <definedName name="Z_09F73D32_FE8A_4298_8A8F_5EFC50EF608C_.wvu.FilterData" localSheetId="0" hidden="1">'PLANNING-RECHANGES LATelec'!$C$1:$AG$677</definedName>
    <definedName name="Z_0CCDFF87_5F9E_48B0_8267_0D135F050354_.wvu.FilterData" localSheetId="0" hidden="1">'PLANNING-RECHANGES LATelec'!$C$1:$AG$677</definedName>
    <definedName name="Z_0DF30FAC_880C_4CC1_8DF2_B5CD378A2A70_.wvu.FilterData" localSheetId="0" hidden="1">'PLANNING-RECHANGES LATelec'!$C$1:$AG$677</definedName>
    <definedName name="Z_0E210362_86F7_4249_A9F6_CF9037875F21_.wvu.FilterData" localSheetId="0" hidden="1">'PLANNING-RECHANGES LATelec'!$A$1:$AN$506</definedName>
    <definedName name="Z_0E504A62_7180_493B_90FB_BD25B8BD62D5_.wvu.FilterData" localSheetId="0" hidden="1">'PLANNING-RECHANGES LATelec'!$A$1:$AN$506</definedName>
    <definedName name="Z_0EE1C8E7_8B3C_4AF9_8B36_12FB803A4F61_.wvu.FilterData" localSheetId="0" hidden="1">'PLANNING-RECHANGES LATelec'!$B$1:$AM$677</definedName>
    <definedName name="Z_1150018B_C616_4592_915B_18C97FB003A4_.wvu.FilterData" localSheetId="0" hidden="1">'PLANNING-RECHANGES LATelec'!$A$1:$AN$506</definedName>
    <definedName name="Z_11D9C488_ED3D_4D15_A743_77C1DCB2E8D8_.wvu.FilterData" localSheetId="0" hidden="1">'PLANNING-RECHANGES LATelec'!$C$1:$AG$677</definedName>
    <definedName name="Z_1312693E_31F5_4402_A44B_6CE9D4E02433_.wvu.FilterData" localSheetId="0" hidden="1">'PLANNING-RECHANGES LATelec'!$C$1:$AG$677</definedName>
    <definedName name="Z_14F366A2_B2F5_41BC_B137_05588EBE72C4_.wvu.FilterData" localSheetId="0" hidden="1">'PLANNING-RECHANGES LATelec'!$C$1:$AM$677</definedName>
    <definedName name="Z_157798ED_9DB5_44E3_B9A5_4D97E5E41F9F_.wvu.FilterData" localSheetId="0" hidden="1">'PLANNING-RECHANGES LATelec'!$C$1:$AG$677</definedName>
    <definedName name="Z_15B5537A_AFA6_478A_8477_0E43F3AE07C9_.wvu.FilterData" localSheetId="0" hidden="1">'PLANNING-RECHANGES LATelec'!$B$1:$AM$677</definedName>
    <definedName name="Z_16C5664C_6A11_4A45_8DD2_92C6BC0E4DDB_.wvu.FilterData" localSheetId="0" hidden="1">'PLANNING-RECHANGES LATelec'!$A$1:$AN$506</definedName>
    <definedName name="Z_16E0AAA3_F1F5_4EA0_8CD4_E2E1387FB933_.wvu.FilterData" localSheetId="0" hidden="1">'PLANNING-RECHANGES LATelec'!$A$1:$AN$506</definedName>
    <definedName name="Z_183A4974_3967_4808_BE34_BF8213478B98_.wvu.FilterData" localSheetId="0" hidden="1">'PLANNING-RECHANGES LATelec'!$C$1:$AG$677</definedName>
    <definedName name="Z_185A1AA8_B7F4_427C_82E0_426200BDCAC4_.wvu.Cols" localSheetId="0" hidden="1">'PLANNING-RECHANGES LATelec'!$A:$A</definedName>
    <definedName name="Z_185A1AA8_B7F4_427C_82E0_426200BDCAC4_.wvu.FilterData" localSheetId="0" hidden="1">'PLANNING-RECHANGES LATelec'!$A$1:$AN$506</definedName>
    <definedName name="Z_185A1AA8_B7F4_427C_82E0_426200BDCAC4_.wvu.FilterData" localSheetId="2" hidden="1">'Table V'!$A$1:$Q$268</definedName>
    <definedName name="Z_18C9E4C6_6D64_4BE3_8F7B_0A9D9A76AF31_.wvu.FilterData" localSheetId="0" hidden="1">'PLANNING-RECHANGES LATelec'!$C$1:$AG$677</definedName>
    <definedName name="Z_19AA2B8D_033A_4F46_AC21_D8D7DB8BBB37_.wvu.FilterData" localSheetId="0" hidden="1">'PLANNING-RECHANGES LATelec'!$C$1:$AG$677</definedName>
    <definedName name="Z_19C95166_DD88_47C4_95B0_3FEFA7A0385C_.wvu.Cols" localSheetId="0" hidden="1">'PLANNING-RECHANGES LATelec'!$A:$A</definedName>
    <definedName name="Z_19C95166_DD88_47C4_95B0_3FEFA7A0385C_.wvu.FilterData" localSheetId="0" hidden="1">'PLANNING-RECHANGES LATelec'!$A$1:$AN$506</definedName>
    <definedName name="Z_19C95166_DD88_47C4_95B0_3FEFA7A0385C_.wvu.FilterData" localSheetId="2" hidden="1">'Table V'!$A$1:$Q$268</definedName>
    <definedName name="Z_1AF30F9D_A13F_4CC2_8647_54B85E77E4F0_.wvu.FilterData" localSheetId="0" hidden="1">'PLANNING-RECHANGES LATelec'!$C$1:$AG$677</definedName>
    <definedName name="Z_1BC2E385_A837_46E4_B9C1_3D5ADCCF9FFB_.wvu.FilterData" localSheetId="0" hidden="1">'PLANNING-RECHANGES LATelec'!$C$1:$AG$677</definedName>
    <definedName name="Z_1CA8F4CF_7753_46ED_B0E6_8E2B9ECE48AE_.wvu.FilterData" localSheetId="0" hidden="1">'PLANNING-RECHANGES LATelec'!$A$1:$AN$506</definedName>
    <definedName name="Z_1DD8C38E_E9AF_46DD_A24F_13BC20BE7B39_.wvu.FilterData" localSheetId="0" hidden="1">'PLANNING-RECHANGES LATelec'!$C$1:$AG$677</definedName>
    <definedName name="Z_1F886A9A_A1A9_49AC_9BFB_EA44763064E8_.wvu.FilterData" localSheetId="0" hidden="1">'PLANNING-RECHANGES LATelec'!$C$1:$AG$677</definedName>
    <definedName name="Z_20B64F73_A01F_4FD0_A810_0CB7EB8C98F1_.wvu.FilterData" localSheetId="0" hidden="1">'PLANNING-RECHANGES LATelec'!$C$1:$AG$677</definedName>
    <definedName name="Z_2574A6E5_8949_4E22_A108_807F92E23FAF_.wvu.FilterData" localSheetId="0" hidden="1">'PLANNING-RECHANGES LATelec'!$C$1:$AG$677</definedName>
    <definedName name="Z_2603240F_68EF_4852_BA68_ACCBEB85F03E_.wvu.FilterData" localSheetId="0" hidden="1">'PLANNING-RECHANGES LATelec'!$C$1:$AG$677</definedName>
    <definedName name="Z_260C039A_7868_4A32_ADEA_1B473571590F_.wvu.FilterData" localSheetId="0" hidden="1">'PLANNING-RECHANGES LATelec'!$C$1:$AG$677</definedName>
    <definedName name="Z_267DD887_0EDA_48E4_95B6_1DEB303B6259_.wvu.FilterData" localSheetId="0" hidden="1">'PLANNING-RECHANGES LATelec'!$C$1:$AG$677</definedName>
    <definedName name="Z_27EBFAD1_34E3_40C2_A7D6_C2A39C9F59CE_.wvu.FilterData" localSheetId="0" hidden="1">'PLANNING-RECHANGES LATelec'!$A$1:$AN$506</definedName>
    <definedName name="Z_29ECE31F_0750_40CB_B1DD_BE5A814F0077_.wvu.FilterData" localSheetId="0" hidden="1">'PLANNING-RECHANGES LATelec'!$A$1:$AN$506</definedName>
    <definedName name="Z_29ECE31F_0750_40CB_B1DD_BE5A814F0077_.wvu.FilterData" localSheetId="2" hidden="1">'Table V'!$A$1:$Q$282</definedName>
    <definedName name="Z_2B573680_3997_48F0_82D5_5411AC8C2FD7_.wvu.FilterData" localSheetId="0" hidden="1">'PLANNING-RECHANGES LATelec'!$A$1:$AM$677</definedName>
    <definedName name="Z_2D786066_7AEB_4532_A0C3_B538349E1EA3_.wvu.FilterData" localSheetId="0" hidden="1">'PLANNING-RECHANGES LATelec'!$A$1:$AN$506</definedName>
    <definedName name="Z_2E645A1F_9F3B_43BC_9512_B0D27DF6D368_.wvu.FilterData" localSheetId="0" hidden="1">'PLANNING-RECHANGES LATelec'!$C$1:$AG$677</definedName>
    <definedName name="Z_30A29D90_C479_4DDC_B2A5_2C461D09DA1B_.wvu.FilterData" localSheetId="0" hidden="1">'PLANNING-RECHANGES LATelec'!$C$1:$AG$677</definedName>
    <definedName name="Z_31A338CE_A46B_4969_9494_7E570AB78B0B_.wvu.FilterData" localSheetId="0" hidden="1">'PLANNING-RECHANGES LATelec'!$A$1:$AN$506</definedName>
    <definedName name="Z_31CCD071_2BC4_410B_AD05_27ED64170AF0_.wvu.FilterData" localSheetId="0" hidden="1">'PLANNING-RECHANGES LATelec'!$A$1:$AN$506</definedName>
    <definedName name="Z_31CCD071_2BC4_410B_AD05_27ED64170AF0_.wvu.FilterData" localSheetId="2" hidden="1">'Table V'!$A$1:$Q$268</definedName>
    <definedName name="Z_332A43D2_DB05_4473_B4D8_D48AA2A8667E_.wvu.FilterData" localSheetId="0" hidden="1">'PLANNING-RECHANGES LATelec'!$C$1:$AG$677</definedName>
    <definedName name="Z_340CB54B_7254_46DA_BBE5_DA0C9092685C_.wvu.FilterData" localSheetId="0" hidden="1">'PLANNING-RECHANGES LATelec'!$A$1:$AN$506</definedName>
    <definedName name="Z_350CC056_D3F6_488C_A1AB_3309A367BA7C_.wvu.FilterData" localSheetId="0" hidden="1">'PLANNING-RECHANGES LATelec'!$C$1:$AG$677</definedName>
    <definedName name="Z_3576F05C_3967_43A6_8A46_0F4F8CEFAF1B_.wvu.FilterData" localSheetId="0" hidden="1">'PLANNING-RECHANGES LATelec'!$A$1:$AN$506</definedName>
    <definedName name="Z_3576F05C_3967_43A6_8A46_0F4F8CEFAF1B_.wvu.FilterData" localSheetId="2" hidden="1">'Table V'!$A$1:$Q$277</definedName>
    <definedName name="Z_36361D58_D46F_4E04_BC96_0AEF35889128_.wvu.FilterData" localSheetId="0" hidden="1">'PLANNING-RECHANGES LATelec'!$A$1:$AN$506</definedName>
    <definedName name="Z_363B7DDA_1863_4064_BB46_C4F756D99A2C_.wvu.Cols" localSheetId="0" hidden="1">'PLANNING-RECHANGES LATelec'!$A:$A</definedName>
    <definedName name="Z_363B7DDA_1863_4064_BB46_C4F756D99A2C_.wvu.FilterData" localSheetId="0" hidden="1">'PLANNING-RECHANGES LATelec'!$A$1:$AN$506</definedName>
    <definedName name="Z_363B7DDA_1863_4064_BB46_C4F756D99A2C_.wvu.FilterData" localSheetId="2" hidden="1">'Table V'!$A$1:$Q$285</definedName>
    <definedName name="Z_363B7DDA_1863_4064_BB46_C4F756D99A2C_.wvu.PrintArea" localSheetId="0" hidden="1">'PLANNING-RECHANGES LATelec'!$B$1:$S$307</definedName>
    <definedName name="Z_3679C72C_FE20_4B0C_9CDB_129A3D0DC704_.wvu.FilterData" localSheetId="0" hidden="1">'PLANNING-RECHANGES LATelec'!$C$1:$AG$677</definedName>
    <definedName name="Z_37729108_50AD_414A_83CE_1CA509F64B57_.wvu.FilterData" localSheetId="0" hidden="1">'PLANNING-RECHANGES LATelec'!$C$1:$AG$677</definedName>
    <definedName name="Z_37AFE1FD_BC3D_41B8_A62A_E5449E4254B0_.wvu.FilterData" localSheetId="0" hidden="1">'PLANNING-RECHANGES LATelec'!$C$1:$AG$677</definedName>
    <definedName name="Z_37AFE1FD_BC3D_41B8_A62A_E5449E4254B0_.wvu.FilterData" localSheetId="2" hidden="1">'Table V'!$A$1:$H$268</definedName>
    <definedName name="Z_38D25109_51A9_4056_8AA1_1A6993E2C9B6_.wvu.FilterData" localSheetId="0" hidden="1">'PLANNING-RECHANGES LATelec'!$C$1:$AG$677</definedName>
    <definedName name="Z_390D80EE_8A60_4C0A_AD9C_9E2E49A1ABF2_.wvu.FilterData" localSheetId="0" hidden="1">'PLANNING-RECHANGES LATelec'!$A$1:$AN$506</definedName>
    <definedName name="Z_39ECD712_88C3_4369_BCAF_8F610397328F_.wvu.FilterData" localSheetId="0" hidden="1">'PLANNING-RECHANGES LATelec'!$C$1:$AG$677</definedName>
    <definedName name="Z_3B12D565_C63E_4E17_A3AF_0F6875F5F6AA_.wvu.FilterData" localSheetId="0" hidden="1">'PLANNING-RECHANGES LATelec'!$A$1:$AN$506</definedName>
    <definedName name="Z_3B12D565_C63E_4E17_A3AF_0F6875F5F6AA_.wvu.FilterData" localSheetId="2" hidden="1">'Table V'!$A$1:$Q$268</definedName>
    <definedName name="Z_3E4730E9_94EE_4507_8A06_745651EFBA46_.wvu.FilterData" localSheetId="0" hidden="1">'PLANNING-RECHANGES LATelec'!$C$1:$AG$677</definedName>
    <definedName name="Z_3E49AAD0_794A_4723_8B75_5CFD4CE304D3_.wvu.FilterData" localSheetId="0" hidden="1">'PLANNING-RECHANGES LATelec'!$C$1:$AM$677</definedName>
    <definedName name="Z_3F187A2B_E97C_442F_AF66_D76C8AFAA875_.wvu.FilterData" localSheetId="0" hidden="1">'PLANNING-RECHANGES LATelec'!$C$1:$AG$677</definedName>
    <definedName name="Z_430EDB84_E9B5_4E97_9B03_C92B6BA1DD86_.wvu.Cols" localSheetId="0" hidden="1">'PLANNING-RECHANGES LATelec'!$A:$A</definedName>
    <definedName name="Z_430EDB84_E9B5_4E97_9B03_C92B6BA1DD86_.wvu.FilterData" localSheetId="0" hidden="1">'PLANNING-RECHANGES LATelec'!$A$1:$AN$506</definedName>
    <definedName name="Z_430EDB84_E9B5_4E97_9B03_C92B6BA1DD86_.wvu.FilterData" localSheetId="2" hidden="1">'Table V'!$A$1:$Q$268</definedName>
    <definedName name="Z_44345475_EF55_4D6A_8FBF_4AD6F24CB224_.wvu.FilterData" localSheetId="0" hidden="1">'PLANNING-RECHANGES LATelec'!$C$1:$AG$677</definedName>
    <definedName name="Z_44EE999C_D7B0_4B96_8936_54F3EC22D723_.wvu.FilterData" localSheetId="0" hidden="1">'PLANNING-RECHANGES LATelec'!$A$1:$AN$506</definedName>
    <definedName name="Z_45756576_AC11_4B49_9BB5_9B6655A82543_.wvu.FilterData" localSheetId="0" hidden="1">'PLANNING-RECHANGES LATelec'!$C$1:$AG$677</definedName>
    <definedName name="Z_458E67C7_6261_48BA_B0E5_537F1B88C828_.wvu.FilterData" localSheetId="0" hidden="1">'PLANNING-RECHANGES LATelec'!$C$1:$AG$677</definedName>
    <definedName name="Z_45D64F33_4CE0_41C5_BF93_6A96D3C9D567_.wvu.FilterData" localSheetId="0" hidden="1">'PLANNING-RECHANGES LATelec'!$C$1:$AG$677</definedName>
    <definedName name="Z_47326447_D184_449D_82DE_3B029440C0F1_.wvu.FilterData" localSheetId="0" hidden="1">'PLANNING-RECHANGES LATelec'!$C$1:$AG$677</definedName>
    <definedName name="Z_492359EF_5B74_41ED_A97E_FD95F6EC16A9_.wvu.FilterData" localSheetId="0" hidden="1">'PLANNING-RECHANGES LATelec'!$A$1:$AN$506</definedName>
    <definedName name="Z_499B357E_30E3_4B19_B5F5_3EFF1A3BE9D9_.wvu.FilterData" localSheetId="0" hidden="1">'PLANNING-RECHANGES LATelec'!$A$1:$AN$506</definedName>
    <definedName name="Z_499B357E_30E3_4B19_B5F5_3EFF1A3BE9D9_.wvu.FilterData" localSheetId="2" hidden="1">'Table V'!$A$1:$Q$268</definedName>
    <definedName name="Z_4B6F061D_1604_46D0_94FB_BFC443296EC9_.wvu.FilterData" localSheetId="0" hidden="1">'PLANNING-RECHANGES LATelec'!$A$1:$AN$506</definedName>
    <definedName name="Z_4DA51D25_04FA_47D3_B975_0107178B6BC9_.wvu.FilterData" localSheetId="0" hidden="1">'PLANNING-RECHANGES LATelec'!$A$1:$AN$506</definedName>
    <definedName name="Z_4DA51D25_04FA_47D3_B975_0107178B6BC9_.wvu.FilterData" localSheetId="2" hidden="1">'Table V'!$A$1:$Q$273</definedName>
    <definedName name="Z_4DC0D800_D7ED_404D_9BB6_5E9981670AF7_.wvu.FilterData" localSheetId="0" hidden="1">'PLANNING-RECHANGES LATelec'!$C$1:$AM$677</definedName>
    <definedName name="Z_4FBD9A58_419D_41AB_B04F_8E5AEF98CD6B_.wvu.FilterData" localSheetId="0" hidden="1">'PLANNING-RECHANGES LATelec'!$C$1:$AG$677</definedName>
    <definedName name="Z_4FE79864_A3F1_4E96_9CD5_2864175631F8_.wvu.FilterData" localSheetId="0" hidden="1">'PLANNING-RECHANGES LATelec'!$C$1:$AG$677</definedName>
    <definedName name="Z_5009606A_0308_4DD8_AF44_DA486E62D9AC_.wvu.FilterData" localSheetId="0" hidden="1">'PLANNING-RECHANGES LATelec'!$C$1:$AG$677</definedName>
    <definedName name="Z_50634F81_2F01_4D32_9D0D_267B29535CD4_.wvu.FilterData" localSheetId="0" hidden="1">'PLANNING-RECHANGES LATelec'!$A$1:$AN$506</definedName>
    <definedName name="Z_5198BBCB_83D2_4C22_8077_2AFA384D9382_.wvu.FilterData" localSheetId="0" hidden="1">'PLANNING-RECHANGES LATelec'!$A$1:$AN$506</definedName>
    <definedName name="Z_51E2EB05_C110_4399_A7B1_7D1192506865_.wvu.Cols" localSheetId="0" hidden="1">'PLANNING-RECHANGES LATelec'!$A:$A</definedName>
    <definedName name="Z_51E2EB05_C110_4399_A7B1_7D1192506865_.wvu.FilterData" localSheetId="0" hidden="1">'PLANNING-RECHANGES LATelec'!$A$1:$AN$506</definedName>
    <definedName name="Z_51E2EB05_C110_4399_A7B1_7D1192506865_.wvu.FilterData" localSheetId="2" hidden="1">'Table V'!$A$1:$Q$268</definedName>
    <definedName name="Z_5278D098_9D4D_4988_B52A_2563920541E1_.wvu.FilterData" localSheetId="0" hidden="1">'PLANNING-RECHANGES LATelec'!$B$1:$AM$677</definedName>
    <definedName name="Z_545FAC18_A84D_4FF4_8CA5_E09B8BCFD81D_.wvu.FilterData" localSheetId="0" hidden="1">'PLANNING-RECHANGES LATelec'!$C$1:$AG$677</definedName>
    <definedName name="Z_554A8137_454A_4DBB_83E0_47B52EFFE24F_.wvu.FilterData" localSheetId="0" hidden="1">'PLANNING-RECHANGES LATelec'!$C$1:$AG$677</definedName>
    <definedName name="Z_55C671E8_FF27_4E8B_BE0D_199D6F04F2AF_.wvu.FilterData" localSheetId="0" hidden="1">'PLANNING-RECHANGES LATelec'!$C$1:$AG$677</definedName>
    <definedName name="Z_566D1538_DC7F_47A9_9F5A_6889446F12E3_.wvu.FilterData" localSheetId="0" hidden="1">'PLANNING-RECHANGES LATelec'!$B$1:$AM$677</definedName>
    <definedName name="Z_5705F479_AF0E_4028_AD76_BBDE1CFB372C_.wvu.FilterData" localSheetId="0" hidden="1">'PLANNING-RECHANGES LATelec'!$C$1:$AG$677</definedName>
    <definedName name="Z_586EC82C_4BF6_450C_9018_B7195DA94682_.wvu.FilterData" localSheetId="0" hidden="1">'PLANNING-RECHANGES LATelec'!$C$1:$AG$677</definedName>
    <definedName name="Z_588CDFB3_979C_4D48_BDBE_8FAAF50665DA_.wvu.Cols" localSheetId="0" hidden="1">'PLANNING-RECHANGES LATelec'!$A:$A</definedName>
    <definedName name="Z_588CDFB3_979C_4D48_BDBE_8FAAF50665DA_.wvu.Cols" localSheetId="2" hidden="1">'Table V'!$B:$L</definedName>
    <definedName name="Z_588CDFB3_979C_4D48_BDBE_8FAAF50665DA_.wvu.FilterData" localSheetId="0" hidden="1">'PLANNING-RECHANGES LATelec'!$A$1:$AN$506</definedName>
    <definedName name="Z_588CDFB3_979C_4D48_BDBE_8FAAF50665DA_.wvu.FilterData" localSheetId="2" hidden="1">'Table V'!$A$1:$Q$274</definedName>
    <definedName name="Z_58F4D6D5_CD35_4D6B_9059_4BB0997C83E0_.wvu.FilterData" localSheetId="0" hidden="1">'PLANNING-RECHANGES LATelec'!$C$1:$AG$677</definedName>
    <definedName name="Z_59459557_9299_4BB1_896C_B5A0977261A3_.wvu.FilterData" localSheetId="0" hidden="1">'PLANNING-RECHANGES LATelec'!$A$1:$AN$506</definedName>
    <definedName name="Z_597CEA32_8B43_4E9B_A0E3_9246755E5752_.wvu.FilterData" localSheetId="0" hidden="1">'PLANNING-RECHANGES LATelec'!$A$1:$AN$506</definedName>
    <definedName name="Z_598AD6F8_A545_4BE9_B77C_B95807B4A173_.wvu.FilterData" localSheetId="0" hidden="1">'PLANNING-RECHANGES LATelec'!$C$1:$AG$677</definedName>
    <definedName name="Z_5C3AD1A5_DD20_4995_9F7C_55FA5A61CA7F_.wvu.FilterData" localSheetId="0" hidden="1">'PLANNING-RECHANGES LATelec'!$C$1:$AG$677</definedName>
    <definedName name="Z_5CAA328F_A652_4C5C_B86E_6FE491CBB661_.wvu.FilterData" localSheetId="0" hidden="1">'PLANNING-RECHANGES LATelec'!$C$1:$AG$677</definedName>
    <definedName name="Z_5D00AC99_5AD5_4C5B_A782_4F20AB650741_.wvu.FilterData" localSheetId="0" hidden="1">'PLANNING-RECHANGES LATelec'!$C$1:$AG$677</definedName>
    <definedName name="Z_5D1C6DA1_BBFE_45E1_B889_35B9D8E513F3_.wvu.FilterData" localSheetId="0" hidden="1">'PLANNING-RECHANGES LATelec'!$C$1:$AG$677</definedName>
    <definedName name="Z_5DBAEFC5_AA3C_4605_987C_39A10CF1BC51_.wvu.FilterData" localSheetId="0" hidden="1">'PLANNING-RECHANGES LATelec'!$C$1:$AM$677</definedName>
    <definedName name="Z_5F4111A2_D8B6_485A_B6E2_FF92EC3C3D5E_.wvu.FilterData" localSheetId="0" hidden="1">'PLANNING-RECHANGES LATelec'!$A$1:$AN$506</definedName>
    <definedName name="Z_5F9C571A_BB28_4F6A_A0F8_AC37FBAAAE58_.wvu.FilterData" localSheetId="0" hidden="1">'PLANNING-RECHANGES LATelec'!$C$1:$AG$677</definedName>
    <definedName name="Z_615DB74D_A36B_44B1_B95E_F6268AB7AB1C_.wvu.FilterData" localSheetId="0" hidden="1">'PLANNING-RECHANGES LATelec'!$A$1:$AM$677</definedName>
    <definedName name="Z_615DB74D_A36B_44B1_B95E_F6268AB7AB1C_.wvu.FilterData" localSheetId="2" hidden="1">'Table V'!$A$1:$Q$285</definedName>
    <definedName name="Z_61B7E505_A669_48C1_97A7_76B60F9D2EE4_.wvu.Cols" localSheetId="0" hidden="1">'PLANNING-RECHANGES LATelec'!$A:$A</definedName>
    <definedName name="Z_61B7E505_A669_48C1_97A7_76B60F9D2EE4_.wvu.FilterData" localSheetId="0" hidden="1">'PLANNING-RECHANGES LATelec'!$C$1:$AM$677</definedName>
    <definedName name="Z_61B7E505_A669_48C1_97A7_76B60F9D2EE4_.wvu.FilterData" localSheetId="2" hidden="1">'Table V'!$A$1:$Q$268</definedName>
    <definedName name="Z_61EE5E96_06A2_46E6_9D01_DDBFE1D5A2E3_.wvu.FilterData" localSheetId="0" hidden="1">'PLANNING-RECHANGES LATelec'!$A$1:$AN$506</definedName>
    <definedName name="Z_629E7D65_22C4_44F1_851A_2728FBADEF87_.wvu.FilterData" localSheetId="0" hidden="1">'PLANNING-RECHANGES LATelec'!$C$1:$AG$677</definedName>
    <definedName name="Z_64B5813E_9213_4107_835A_C83236956D22_.wvu.FilterData" localSheetId="0" hidden="1">'PLANNING-RECHANGES LATelec'!$C$1:$AG$677</definedName>
    <definedName name="Z_651ADF99_93C5_4441_81C3_91D1984106E5_.wvu.FilterData" localSheetId="0" hidden="1">'PLANNING-RECHANGES LATelec'!$C$1:$AG$677</definedName>
    <definedName name="Z_654591F9_8ADD_482A_A0BC_B2F6E9EB957C_.wvu.FilterData" localSheetId="0" hidden="1">'PLANNING-RECHANGES LATelec'!$A$1:$AN$506</definedName>
    <definedName name="Z_65836F13_D3AC_40F4_88E7_D76E6018F944_.wvu.FilterData" localSheetId="0" hidden="1">'PLANNING-RECHANGES LATelec'!$A$1:$AM$677</definedName>
    <definedName name="Z_66E4238D_8268_49FE_B981_26717714EF28_.wvu.FilterData" localSheetId="0" hidden="1">'PLANNING-RECHANGES LATelec'!$C$1:$AG$677</definedName>
    <definedName name="Z_683F45BD_4C4E_4D5B_BA67_98A1B5E17BFB_.wvu.FilterData" localSheetId="0" hidden="1">'PLANNING-RECHANGES LATelec'!$C$1:$AG$677</definedName>
    <definedName name="Z_68420EDB_C3CF_4E3A_814A_9E74252365F6_.wvu.FilterData" localSheetId="0" hidden="1">'PLANNING-RECHANGES LATelec'!$C$1:$AM$677</definedName>
    <definedName name="Z_69135E9F_1E94_4F76_B85F_5A3CD5FE2D33_.wvu.FilterData" localSheetId="0" hidden="1">'PLANNING-RECHANGES LATelec'!$C$1:$AG$677</definedName>
    <definedName name="Z_69C1F194_9105_45FC_931E_B6BF26E04522_.wvu.FilterData" localSheetId="0" hidden="1">'PLANNING-RECHANGES LATelec'!$C$1:$AG$677</definedName>
    <definedName name="Z_6B7AF251_26C1_48D8_BA60_C482D666BA55_.wvu.FilterData" localSheetId="0" hidden="1">'PLANNING-RECHANGES LATelec'!$C$1:$AM$677</definedName>
    <definedName name="Z_6C1C6C8B_6349_4153_BCA7_13B6606937B0_.wvu.FilterData" localSheetId="0" hidden="1">'PLANNING-RECHANGES LATelec'!$A$1:$AN$506</definedName>
    <definedName name="Z_6C1C6C8B_6349_4153_BCA7_13B6606937B0_.wvu.FilterData" localSheetId="2" hidden="1">'Table V'!$A$1:$Q$268</definedName>
    <definedName name="Z_6CBF7C39_D933_4D26_B247_3D901585D21C_.wvu.FilterData" localSheetId="0" hidden="1">'PLANNING-RECHANGES LATelec'!$C$1:$AG$677</definedName>
    <definedName name="Z_6F757B91_40E7_43AD_A9DC_BFA3D9B6F49A_.wvu.FilterData" localSheetId="0" hidden="1">'PLANNING-RECHANGES LATelec'!$C$1:$AG$677</definedName>
    <definedName name="Z_705FAF1C_795D_4673_82BB_3D094847EF9B_.wvu.FilterData" localSheetId="0" hidden="1">'PLANNING-RECHANGES LATelec'!$A$1:$AN$506</definedName>
    <definedName name="Z_71256C9F_40C3_4730_AB77_1DBA954A78D5_.wvu.FilterData" localSheetId="0" hidden="1">'PLANNING-RECHANGES LATelec'!$A$1:$AN$506</definedName>
    <definedName name="Z_71DB1728_038C_4E5E_82AA_AE73E128E3E1_.wvu.FilterData" localSheetId="0" hidden="1">'PLANNING-RECHANGES LATelec'!$C$1:$AM$677</definedName>
    <definedName name="Z_727F26C0_E9AD_4227_81DF_DC88DA7D8E02_.wvu.FilterData" localSheetId="0" hidden="1">'PLANNING-RECHANGES LATelec'!$A$1:$AN$506</definedName>
    <definedName name="Z_73A66884_62B8_458E_960F_265D124468D3_.wvu.FilterData" localSheetId="0" hidden="1">'PLANNING-RECHANGES LATelec'!$C$1:$AG$677</definedName>
    <definedName name="Z_7432D4DE_0B9A_41EB_8F24_DC5A0DBACE0F_.wvu.FilterData" localSheetId="0" hidden="1">'PLANNING-RECHANGES LATelec'!$A$1:$AN$506</definedName>
    <definedName name="Z_74AA0952_FB0D_4B0C_8B90_334B7AA73132_.wvu.FilterData" localSheetId="0" hidden="1">'PLANNING-RECHANGES LATelec'!$C$1:$AM$677</definedName>
    <definedName name="Z_759146FE_BB2E_4FB9_AD98_B672E6A24F30_.wvu.FilterData" localSheetId="0" hidden="1">'PLANNING-RECHANGES LATelec'!$C$1:$AG$677</definedName>
    <definedName name="Z_765FAFCB_F5AE_47F2_ACA3_21355CC95FE3_.wvu.FilterData" localSheetId="0" hidden="1">'PLANNING-RECHANGES LATelec'!$A$1:$AN$506</definedName>
    <definedName name="Z_766DC7EC_B650_48B4_B15F_0C611DEA840E_.wvu.FilterData" localSheetId="0" hidden="1">'PLANNING-RECHANGES LATelec'!$C$1:$AM$677</definedName>
    <definedName name="Z_77084C6E_21CF_4200_B79F_79D67E3F1EAC_.wvu.FilterData" localSheetId="2" hidden="1">'Table V'!$A$1:$Q$281</definedName>
    <definedName name="Z_7738040E_A441_4F25_AB35_3E4227564D10_.wvu.FilterData" localSheetId="0" hidden="1">'PLANNING-RECHANGES LATelec'!$C$1:$AG$677</definedName>
    <definedName name="Z_78A6A950_10CC_48E1_8171_05EB4F5DE89F_.wvu.FilterData" localSheetId="0" hidden="1">'PLANNING-RECHANGES LATelec'!$C$1:$AG$677</definedName>
    <definedName name="Z_78A6A950_10CC_48E1_8171_05EB4F5DE89F_.wvu.FilterData" localSheetId="2" hidden="1">'Table V'!$A$1:$H$268</definedName>
    <definedName name="Z_7C206E73_6E19_4D67_AF6E_1542D6C2F20C_.wvu.FilterData" localSheetId="0" hidden="1">'PLANNING-RECHANGES LATelec'!$C$1:$AM$677</definedName>
    <definedName name="Z_7CDB075C_BDAC_4B12_828C_299D1B654EE0_.wvu.FilterData" localSheetId="0" hidden="1">'PLANNING-RECHANGES LATelec'!$A$1:$AM$677</definedName>
    <definedName name="Z_7E7A1E2A_9556_436F_999B_67E2E66F281B_.wvu.FilterData" localSheetId="0" hidden="1">'PLANNING-RECHANGES LATelec'!$B$1:$AM$677</definedName>
    <definedName name="Z_7F4D2D13_9418_4875_8E31_333494AC22A9_.wvu.FilterData" localSheetId="0" hidden="1">'PLANNING-RECHANGES LATelec'!$C$1:$AG$677</definedName>
    <definedName name="Z_8149E091_CDA3_4361_9B14_A51C135ACEFC_.wvu.FilterData" localSheetId="0" hidden="1">'PLANNING-RECHANGES LATelec'!$A$1:$AN$506</definedName>
    <definedName name="Z_8149E091_CDA3_4361_9B14_A51C135ACEFC_.wvu.FilterData" localSheetId="2" hidden="1">'Table V'!$A$1:$Q$271</definedName>
    <definedName name="Z_8228A31C_AEC0_4D1A_9BF3_416921518499_.wvu.FilterData" localSheetId="0" hidden="1">'PLANNING-RECHANGES LATelec'!$C$1:$AG$677</definedName>
    <definedName name="Z_82F08361_B6B8_4946_908D_355775420A14_.wvu.FilterData" localSheetId="0" hidden="1">'PLANNING-RECHANGES LATelec'!$C$1:$AM$677</definedName>
    <definedName name="Z_83A94F83_AB2D_41F5_8BB1_344EA387EB52_.wvu.FilterData" localSheetId="0" hidden="1">'PLANNING-RECHANGES LATelec'!$A$1:$AN$506</definedName>
    <definedName name="Z_83A94F83_AB2D_41F5_8BB1_344EA387EB52_.wvu.FilterData" localSheetId="2" hidden="1">'Table V'!$A$1:$Q$274</definedName>
    <definedName name="Z_83C2BCAA_7645_4020_99AE_2AB0D0D9D682_.wvu.FilterData" localSheetId="0" hidden="1">'PLANNING-RECHANGES LATelec'!$C$1:$AG$677</definedName>
    <definedName name="Z_85C6D787_704C_4282_BCAE_45C225411433_.wvu.FilterData" localSheetId="0" hidden="1">'PLANNING-RECHANGES LATelec'!$A$1:$AN$506</definedName>
    <definedName name="Z_863B8B5D_6732_4712_8DA6_1CA9007A1F30_.wvu.FilterData" localSheetId="0" hidden="1">'PLANNING-RECHANGES LATelec'!$C$1:$AG$677</definedName>
    <definedName name="Z_87EE7F3C_3B61_4204_9161_ABEAC2FA9A51_.wvu.FilterData" localSheetId="0" hidden="1">'PLANNING-RECHANGES LATelec'!$C$1:$AG$677</definedName>
    <definedName name="Z_8823EF4D_6B28_4C7C_9DF3_6A8EED295F3B_.wvu.FilterData" localSheetId="0" hidden="1">'PLANNING-RECHANGES LATelec'!$A$1:$AN$506</definedName>
    <definedName name="Z_89E7E497_79B3_47A7_8EB1_142845453CBC_.wvu.FilterData" localSheetId="0" hidden="1">'PLANNING-RECHANGES LATelec'!$C$1:$AG$677</definedName>
    <definedName name="Z_8A8090A3_B9E5_4DF1_9200_44437214233F_.wvu.FilterData" localSheetId="0" hidden="1">'PLANNING-RECHANGES LATelec'!$B$1:$AM$677</definedName>
    <definedName name="Z_8A8090A3_B9E5_4DF1_9200_44437214233F_.wvu.FilterData" localSheetId="2" hidden="1">'Table V'!$A$1:$Q$268</definedName>
    <definedName name="Z_8ADAFFA1_555F_4CC2_BBF9_9AA36D3518CF_.wvu.FilterData" localSheetId="0" hidden="1">'PLANNING-RECHANGES LATelec'!$C$1:$AG$677</definedName>
    <definedName name="Z_8B0DC8C0_9B3D_4F0E_B1A6_B47E36C55D42_.wvu.FilterData" localSheetId="0" hidden="1">'PLANNING-RECHANGES LATelec'!$A$1:$AN$506</definedName>
    <definedName name="Z_8B0DC8C0_9B3D_4F0E_B1A6_B47E36C55D42_.wvu.FilterData" localSheetId="2" hidden="1">'Table V'!$A$1:$Q$279</definedName>
    <definedName name="Z_8B10EB79_76CF_4755_AC14_8C6220DA45A5_.wvu.FilterData" localSheetId="0" hidden="1">'PLANNING-RECHANGES LATelec'!$C$1:$AG$677</definedName>
    <definedName name="Z_8CD7DE5F_5CDE_4D0D_AC35_9FBC715738CE_.wvu.FilterData" localSheetId="0" hidden="1">'PLANNING-RECHANGES LATelec'!$A$1:$AN$506</definedName>
    <definedName name="Z_8D48A24B_EC50_4206_AF86_5B80E1AB51C0_.wvu.FilterData" localSheetId="0" hidden="1">'PLANNING-RECHANGES LATelec'!$C$1:$AG$677</definedName>
    <definedName name="Z_8D8886E6_414C_474C_9972_DA24E36D4EB6_.wvu.FilterData" localSheetId="0" hidden="1">'PLANNING-RECHANGES LATelec'!$C$1:$AM$677</definedName>
    <definedName name="Z_8DE354DF_A58E_4633_BD44_56EAC4B6D4E6_.wvu.FilterData" localSheetId="0" hidden="1">'PLANNING-RECHANGES LATelec'!$C$1:$AG$677</definedName>
    <definedName name="Z_8E9DB0C3_3E05_4D69_B9BF_3F11050E096C_.wvu.FilterData" localSheetId="0" hidden="1">'PLANNING-RECHANGES LATelec'!$A$1:$AN$506</definedName>
    <definedName name="Z_92D90FF5_83D6_45D1_AA3F_AD2F544ACAC5_.wvu.FilterData" localSheetId="0" hidden="1">'PLANNING-RECHANGES LATelec'!$C$1:$AG$677</definedName>
    <definedName name="Z_932D63DF_13A8_4257_A61E_38475D163095_.wvu.FilterData" localSheetId="0" hidden="1">'PLANNING-RECHANGES LATelec'!$C$1:$AG$677</definedName>
    <definedName name="Z_93C07CD8_21B4_4980_8107_4B1049017FDA_.wvu.FilterData" localSheetId="0" hidden="1">'PLANNING-RECHANGES LATelec'!$A$1:$AM$677</definedName>
    <definedName name="Z_943E5662_30C0_434C_814D_08E87D34760A_.wvu.FilterData" localSheetId="0" hidden="1">'PLANNING-RECHANGES LATelec'!$A$1:$AN$506</definedName>
    <definedName name="Z_94F3AE29_DA91_40FF_A515_5325F375768E_.wvu.FilterData" localSheetId="0" hidden="1">'PLANNING-RECHANGES LATelec'!$A$1:$AN$506</definedName>
    <definedName name="Z_94F3AE29_DA91_40FF_A515_5325F375768E_.wvu.FilterData" localSheetId="2" hidden="1">'Table V'!$A$1:$Q$277</definedName>
    <definedName name="Z_952B1C6C_C6FB_459B_A03E_070E5FB853FB_.wvu.FilterData" localSheetId="0" hidden="1">'PLANNING-RECHANGES LATelec'!$A$1:$AN$506</definedName>
    <definedName name="Z_995DEE43_38B5_4273_B038_1B05DCCF91C6_.wvu.FilterData" localSheetId="0" hidden="1">'PLANNING-RECHANGES LATelec'!$C$1:$AG$677</definedName>
    <definedName name="Z_9A6747DD_62FB_42EC_A09C_E58050E3BF26_.wvu.FilterData" localSheetId="0" hidden="1">'PLANNING-RECHANGES LATelec'!$A$1:$AN$506</definedName>
    <definedName name="Z_9B332BAA_85DA_4AF2_9C2A_A2C98C289384_.wvu.FilterData" localSheetId="0" hidden="1">'PLANNING-RECHANGES LATelec'!$C$1:$AG$677</definedName>
    <definedName name="Z_9C0F6A34_3A21_40F0_8052_5CCC444134F1_.wvu.FilterData" localSheetId="0" hidden="1">'PLANNING-RECHANGES LATelec'!$C$1:$AG$677</definedName>
    <definedName name="Z_9C3BE171_2173_4271_B14C_89310B8128E1_.wvu.FilterData" localSheetId="0" hidden="1">'PLANNING-RECHANGES LATelec'!$C$1:$AG$677</definedName>
    <definedName name="Z_9CF14598_C063_4B7A_8A13_40585886C4B4_.wvu.FilterData" localSheetId="0" hidden="1">'PLANNING-RECHANGES LATelec'!$A$1:$AN$506</definedName>
    <definedName name="Z_9DE9FCD8_0AD0_4E14_9533_DA2607801F6B_.wvu.FilterData" localSheetId="0" hidden="1">'PLANNING-RECHANGES LATelec'!$A$1:$AN$506</definedName>
    <definedName name="Z_9E63A2DD_8D3E_43CC_91CC_311D7E2A57B4_.wvu.FilterData" localSheetId="0" hidden="1">'PLANNING-RECHANGES LATelec'!$C$1:$AM$677</definedName>
    <definedName name="Z_9E6FCDB0_514D_47DF_81F4_A0484FC9531D_.wvu.FilterData" localSheetId="0" hidden="1">'PLANNING-RECHANGES LATelec'!$C$1:$AG$677</definedName>
    <definedName name="Z_A06ADE14_49AA_4E0C_AB01_E2195962A59D_.wvu.FilterData" localSheetId="0" hidden="1">'PLANNING-RECHANGES LATelec'!$B$1:$AM$677</definedName>
    <definedName name="Z_A06ADE14_49AA_4E0C_AB01_E2195962A59D_.wvu.FilterData" localSheetId="2" hidden="1">'Table V'!$A$1:$Q$268</definedName>
    <definedName name="Z_A120E2E3_B091_4C96_BAE3_232C13EEE795_.wvu.FilterData" localSheetId="0" hidden="1">'PLANNING-RECHANGES LATelec'!$A$1:$AP$506</definedName>
    <definedName name="Z_A377B867_489F_471F_8739_8FE614C76F50_.wvu.FilterData" localSheetId="0" hidden="1">'PLANNING-RECHANGES LATelec'!$C$1:$AG$677</definedName>
    <definedName name="Z_A3CD8564_4EAD_4DEE_B4FA_531F88B6513B_.wvu.FilterData" localSheetId="0" hidden="1">'PLANNING-RECHANGES LATelec'!$C$1:$AG$677</definedName>
    <definedName name="Z_A459F60E_E5A7_48E3_A242_7BFAA5099229_.wvu.FilterData" localSheetId="0" hidden="1">'PLANNING-RECHANGES LATelec'!$C$1:$AG$677</definedName>
    <definedName name="Z_A4E1E07C_B099_488A_A7FF_72D28C317C70_.wvu.FilterData" localSheetId="0" hidden="1">'PLANNING-RECHANGES LATelec'!$C$1:$AG$677</definedName>
    <definedName name="Z_A6C7BF4A_D28F_44A0_8B47_7587F7237490_.wvu.FilterData" localSheetId="0" hidden="1">'PLANNING-RECHANGES LATelec'!$A$1:$AN$506</definedName>
    <definedName name="Z_A6DCDDC0_B5C7_444C_A383_2071120996D8_.wvu.FilterData" localSheetId="0" hidden="1">'PLANNING-RECHANGES LATelec'!$C$1:$AG$677</definedName>
    <definedName name="Z_A6FDC140_ABAB_442A_8832_A8F4786F757C_.wvu.FilterData" localSheetId="0" hidden="1">'PLANNING-RECHANGES LATelec'!$A$1:$AN$506</definedName>
    <definedName name="Z_A820C9AF_5FF0_455B_AA56_7CBF0D73A156_.wvu.FilterData" localSheetId="0" hidden="1">'PLANNING-RECHANGES LATelec'!$C$1:$AG$677</definedName>
    <definedName name="Z_A820C9AF_5FF0_455B_AA56_7CBF0D73A156_.wvu.FilterData" localSheetId="2" hidden="1">'Table V'!$A$1:$H$268</definedName>
    <definedName name="Z_A820C9AF_5FF0_455B_AA56_7CBF0D73A156_.wvu.PrintArea" localSheetId="0" hidden="1">'PLANNING-RECHANGES LATelec'!$C$1:$BD$506</definedName>
    <definedName name="Z_A820C9AF_5FF0_455B_AA56_7CBF0D73A156_.wvu.PrintTitles" localSheetId="0" hidden="1">'PLANNING-RECHANGES LATelec'!$C:$Z,'PLANNING-RECHANGES LATelec'!$1:$1</definedName>
    <definedName name="Z_A9A9102D_196B_42C2_97EE_B97D3AAB829A_.wvu.FilterData" localSheetId="0" hidden="1">'PLANNING-RECHANGES LATelec'!$C$1:$AG$677</definedName>
    <definedName name="Z_AA0ADA49_A4B3_4040_9FA2_C080AF7F680F_.wvu.FilterData" localSheetId="0" hidden="1">'PLANNING-RECHANGES LATelec'!$B$1:$AM$677</definedName>
    <definedName name="Z_AA0ADA49_A4B3_4040_9FA2_C080AF7F680F_.wvu.FilterData" localSheetId="2" hidden="1">'Table V'!$A$1:$Q$268</definedName>
    <definedName name="Z_AA524FFA_20BC_4515_955F_719368A63E76_.wvu.FilterData" localSheetId="0" hidden="1">'PLANNING-RECHANGES LATelec'!$C$1:$AG$677</definedName>
    <definedName name="Z_AC47EE5D_B5ED_40C9_A357_1AE73696B75E_.wvu.FilterData" localSheetId="0" hidden="1">'PLANNING-RECHANGES LATelec'!$C$1:$AG$677</definedName>
    <definedName name="Z_AD334BE9_780D_499B_95D8_5CB9358E125B_.wvu.FilterData" localSheetId="0" hidden="1">'PLANNING-RECHANGES LATelec'!$A$1:$AN$506</definedName>
    <definedName name="Z_AEF8A365_4E61_47FA_9924_E939B1579AE2_.wvu.FilterData" localSheetId="0" hidden="1">'PLANNING-RECHANGES LATelec'!$C$1:$AM$677</definedName>
    <definedName name="Z_B0ACF215_3ECA_4169_8DE7_90775054E330_.wvu.FilterData" localSheetId="0" hidden="1">'PLANNING-RECHANGES LATelec'!$A$1:$AN$506</definedName>
    <definedName name="Z_B0ACF215_3ECA_4169_8DE7_90775054E330_.wvu.FilterData" localSheetId="2" hidden="1">'Table V'!$A$1:$Q$278</definedName>
    <definedName name="Z_B1D100D0_3D04_41EA_BFA7_B21DECBAD3CF_.wvu.FilterData" localSheetId="0" hidden="1">'PLANNING-RECHANGES LATelec'!$A$1:$AN$506</definedName>
    <definedName name="Z_B2CDFC85_27B9_4826_8FC0_AFE9EB361C9A_.wvu.FilterData" localSheetId="0" hidden="1">'PLANNING-RECHANGES LATelec'!$C$1:$AG$677</definedName>
    <definedName name="Z_B3481669_9A50_4386_BCE8_0E5123EC44F1_.wvu.FilterData" localSheetId="0" hidden="1">'PLANNING-RECHANGES LATelec'!$C$1:$AG$677</definedName>
    <definedName name="Z_B3757ED9_097D_453D_A222_F7B64F20DF2B_.wvu.FilterData" localSheetId="0" hidden="1">'PLANNING-RECHANGES LATelec'!$A$1:$AN$506</definedName>
    <definedName name="Z_B60D494A_06F1_4C5D_BBFA_1DDCCECC34AC_.wvu.FilterData" localSheetId="0" hidden="1">'PLANNING-RECHANGES LATelec'!$C$1:$AM$677</definedName>
    <definedName name="Z_B7244889_81A8_4283_A92E_8D13E71E0E8E_.wvu.FilterData" localSheetId="0" hidden="1">'PLANNING-RECHANGES LATelec'!$C$1:$AG$677</definedName>
    <definedName name="Z_B8236AE4_47D4_4588_8E1F_B903E7E40A5A_.wvu.FilterData" localSheetId="0" hidden="1">'PLANNING-RECHANGES LATelec'!$C$1:$AG$677</definedName>
    <definedName name="Z_B8310926_F41F_4EA5_AA53_2AC693EE1A84_.wvu.FilterData" localSheetId="0" hidden="1">'PLANNING-RECHANGES LATelec'!$C$1:$AG$677</definedName>
    <definedName name="Z_B958DE0D_6555_4B93_88C6_823A1D453011_.wvu.FilterData" localSheetId="0" hidden="1">'PLANNING-RECHANGES LATelec'!$C$1:$AG$677</definedName>
    <definedName name="Z_BB3C9B8F_B88F_4E46_9250_930E8DCDE4B7_.wvu.FilterData" localSheetId="0" hidden="1">'PLANNING-RECHANGES LATelec'!$C$1:$AG$677</definedName>
    <definedName name="Z_BCD3E342_1C27_4E09_933B_EB97E5742E78_.wvu.FilterData" localSheetId="0" hidden="1">'PLANNING-RECHANGES LATelec'!$A$1:$AN$506</definedName>
    <definedName name="Z_BDA380ED_92F6_4990_84DA_60E569D3F510_.wvu.FilterData" localSheetId="0" hidden="1">'PLANNING-RECHANGES LATelec'!$C$1:$AG$677</definedName>
    <definedName name="Z_BE5B078F_A64E_4D2E_ABD4_2A02F791925C_.wvu.FilterData" localSheetId="0" hidden="1">'PLANNING-RECHANGES LATelec'!$A$1:$AN$506</definedName>
    <definedName name="Z_BED99242_9A2E_4117_A465_727F1C2FAD37_.wvu.FilterData" localSheetId="0" hidden="1">'PLANNING-RECHANGES LATelec'!$C$1:$AG$677</definedName>
    <definedName name="Z_BF2F2B2F_E914_4A79_B286_4CA56077172B_.wvu.FilterData" localSheetId="0" hidden="1">'PLANNING-RECHANGES LATelec'!$C$1:$AG$677</definedName>
    <definedName name="Z_C0893BE3_DB41_4FA1_A53C_729B5476DE7A_.wvu.FilterData" localSheetId="0" hidden="1">'PLANNING-RECHANGES LATelec'!$B$1:$AM$677</definedName>
    <definedName name="Z_C0893BE3_DB41_4FA1_A53C_729B5476DE7A_.wvu.FilterData" localSheetId="2" hidden="1">'Table V'!$A$1:$Q$268</definedName>
    <definedName name="Z_C0F97301_5361_4C34_99C5_692B1E49B675_.wvu.FilterData" localSheetId="0" hidden="1">'PLANNING-RECHANGES LATelec'!$C$1:$AG$677</definedName>
    <definedName name="Z_C132CA09_FD44_41C4_BB89_E1C6FE1D68C3_.wvu.FilterData" localSheetId="0" hidden="1">'PLANNING-RECHANGES LATelec'!$C$1:$AG$677</definedName>
    <definedName name="Z_C1C41474_3EE8_429F_BE5D_D03E93A06B13_.wvu.FilterData" localSheetId="0" hidden="1">'PLANNING-RECHANGES LATelec'!$C$1:$AG$677</definedName>
    <definedName name="Z_C261864D_AA14_42EE_9012_BA69E4ECA1D0_.wvu.FilterData" localSheetId="0" hidden="1">'PLANNING-RECHANGES LATelec'!$A$1:$AN$506</definedName>
    <definedName name="Z_C3032BE5_C1CD_4460_B9B6_A6BE3904B899_.wvu.FilterData" localSheetId="0" hidden="1">'PLANNING-RECHANGES LATelec'!$C$1:$AG$677</definedName>
    <definedName name="Z_C3032BE5_C1CD_4460_B9B6_A6BE3904B899_.wvu.FilterData" localSheetId="2" hidden="1">'Table V'!$A$1:$H$268</definedName>
    <definedName name="Z_C437D4EB_7A38_4B62_9A1E_F70621694A06_.wvu.FilterData" localSheetId="0" hidden="1">'PLANNING-RECHANGES LATelec'!$C$1:$AG$677</definedName>
    <definedName name="Z_C587F0D0_3D8F_4DEE_9F70_4BB7929E4DBF_.wvu.FilterData" localSheetId="0" hidden="1">'PLANNING-RECHANGES LATelec'!$A$1:$AN$506</definedName>
    <definedName name="Z_C704831A_FBCE_4458_98D3_CD4689FA3E11_.wvu.FilterData" localSheetId="0" hidden="1">'PLANNING-RECHANGES LATelec'!$B$1:$AM$677</definedName>
    <definedName name="Z_C704831A_FBCE_4458_98D3_CD4689FA3E11_.wvu.FilterData" localSheetId="2" hidden="1">'Table V'!$A$1:$Q$268</definedName>
    <definedName name="Z_C7ED9771_106F_4FB5_A389_3EEBFCA4CE6A_.wvu.FilterData" localSheetId="0" hidden="1">'PLANNING-RECHANGES LATelec'!$A$1:$AM$677</definedName>
    <definedName name="Z_C89D9C6E_5043_4555_8FFA_C11652880AEA_.wvu.FilterData" localSheetId="0" hidden="1">'PLANNING-RECHANGES LATelec'!$A$1:$AN$506</definedName>
    <definedName name="Z_C89D9C6E_5043_4555_8FFA_C11652880AEA_.wvu.FilterData" localSheetId="2" hidden="1">'Table V'!$A$1:$Q$268</definedName>
    <definedName name="Z_C946318D_E0B9_49E0_97D3_6E26576D9110_.wvu.FilterData" localSheetId="0" hidden="1">'PLANNING-RECHANGES LATelec'!$A$1:$AN$506</definedName>
    <definedName name="Z_CC212A52_8A9B_467A_872D_56B14A6793E3_.wvu.FilterData" localSheetId="0" hidden="1">'PLANNING-RECHANGES LATelec'!$C$1:$AM$677</definedName>
    <definedName name="Z_CC4834DE_1AB8_4B33_8563_FCD57225B029_.wvu.FilterData" localSheetId="0" hidden="1">'PLANNING-RECHANGES LATelec'!$C$1:$AG$677</definedName>
    <definedName name="Z_CCBFAF0B_B594_4A4C_9FFE_2433C496CED8_.wvu.FilterData" localSheetId="0" hidden="1">'PLANNING-RECHANGES LATelec'!$C$1:$AG$677</definedName>
    <definedName name="Z_CDF21C16_4D44_41B4_BAE0_C0923FBCF8F3_.wvu.FilterData" localSheetId="0" hidden="1">'PLANNING-RECHANGES LATelec'!$C$1:$AG$677</definedName>
    <definedName name="Z_CF2919A4_4740_4E52_BB79_274C6B98AFE8_.wvu.FilterData" localSheetId="0" hidden="1">'PLANNING-RECHANGES LATelec'!$C$1:$AG$677</definedName>
    <definedName name="Z_CF928832_0F59_425B_924A_535B2A34ECCF_.wvu.FilterData" localSheetId="0" hidden="1">'PLANNING-RECHANGES LATelec'!$A$1:$AN$506</definedName>
    <definedName name="Z_CFDB55F6_99C4_4806_AFB9_B35B5CF21A6F_.wvu.FilterData" localSheetId="0" hidden="1">'PLANNING-RECHANGES LATelec'!$C$1:$AG$677</definedName>
    <definedName name="Z_D0E84959_D48C_4451_B6D4_FF7A3FF39351_.wvu.FilterData" localSheetId="0" hidden="1">'PLANNING-RECHANGES LATelec'!$C$1:$AG$677</definedName>
    <definedName name="Z_D1389761_A1C6_476B_A642_40230BC5831C_.wvu.FilterData" localSheetId="0" hidden="1">'PLANNING-RECHANGES LATelec'!$C$1:$AG$677</definedName>
    <definedName name="Z_D1DFD7AD_F4A7_408A_A08A_6BD4D7438850_.wvu.FilterData" localSheetId="0" hidden="1">'PLANNING-RECHANGES LATelec'!$A$1:$AM$677</definedName>
    <definedName name="Z_D33F9C7C_F9BE_41C0_862E_7C49295D897F_.wvu.FilterData" localSheetId="0" hidden="1">'PLANNING-RECHANGES LATelec'!$C$1:$AG$677</definedName>
    <definedName name="Z_D390F0E5_28BC_43AA_B521_3D112570554F_.wvu.FilterData" localSheetId="0" hidden="1">'PLANNING-RECHANGES LATelec'!$C$1:$AM$677</definedName>
    <definedName name="Z_D3B80977_27C4_4A54_AC42_1650678F3834_.wvu.FilterData" localSheetId="0" hidden="1">'PLANNING-RECHANGES LATelec'!$A$1:$AN$506</definedName>
    <definedName name="Z_D54DBEF3_378A_4267_8A2E_56C33AD1E0D2_.wvu.FilterData" localSheetId="0" hidden="1">'PLANNING-RECHANGES LATelec'!$C$1:$AG$677</definedName>
    <definedName name="Z_D62948A3_E2FF_4AC8_887A_4BE2591279E0_.wvu.FilterData" localSheetId="0" hidden="1">'PLANNING-RECHANGES LATelec'!$C$1:$AG$677</definedName>
    <definedName name="Z_D74F6E7D_1A67_4EF8_B706_25ACF470AFC0_.wvu.FilterData" localSheetId="0" hidden="1">'PLANNING-RECHANGES LATelec'!$C$1:$AG$677</definedName>
    <definedName name="Z_D7CE37B1_4432_49E7_B524_B8D9B8C1E343_.wvu.FilterData" localSheetId="0" hidden="1">'PLANNING-RECHANGES LATelec'!$C$1:$AG$677</definedName>
    <definedName name="Z_D8FAEBFE_2DDB_44E9_B94B_FE650CC3EA5F_.wvu.FilterData" localSheetId="0" hidden="1">'PLANNING-RECHANGES LATelec'!$C$1:$AG$677</definedName>
    <definedName name="Z_D9569521_7E79_4270_9D93_4AB40253BCEC_.wvu.FilterData" localSheetId="0" hidden="1">'PLANNING-RECHANGES LATelec'!$A$1:$AN$506</definedName>
    <definedName name="Z_D9569521_7E79_4270_9D93_4AB40253BCEC_.wvu.FilterData" localSheetId="2" hidden="1">'Table V'!$A$1:$Q$274</definedName>
    <definedName name="Z_D99D26E2_32EB_4D2C_8AC4_5D314E0A5303_.wvu.FilterData" localSheetId="0" hidden="1">'PLANNING-RECHANGES LATelec'!$A$1:$AN$506</definedName>
    <definedName name="Z_D9E71DAF_5F7B_4999_A294_76B823F19C85_.wvu.FilterData" localSheetId="0" hidden="1">'PLANNING-RECHANGES LATelec'!$C$1:$AM$677</definedName>
    <definedName name="Z_DA356DF6_27A1_415B_9980_9083F3F71A89_.wvu.FilterData" localSheetId="0" hidden="1">'PLANNING-RECHANGES LATelec'!$C$1:$AG$677</definedName>
    <definedName name="Z_DBD0279B_0B2F_4E04_BA44_A38A90077364_.wvu.FilterData" localSheetId="0" hidden="1">'PLANNING-RECHANGES LATelec'!$C$1:$AG$677</definedName>
    <definedName name="Z_DC0BB4C5_DDCD_443F_AC3F_89486165B23A_.wvu.FilterData" localSheetId="0" hidden="1">'PLANNING-RECHANGES LATelec'!$C$1:$AG$677</definedName>
    <definedName name="Z_DC7084E3_1B1A_4AE7_8A53_D160BA1446A6_.wvu.FilterData" localSheetId="0" hidden="1">'PLANNING-RECHANGES LATelec'!$C$1:$AG$677</definedName>
    <definedName name="Z_DDA7199F_BA63_479D_A5F2_6DB0E436A9DD_.wvu.FilterData" localSheetId="0" hidden="1">'PLANNING-RECHANGES LATelec'!$A$1:$AN$506</definedName>
    <definedName name="Z_DDA7199F_BA63_479D_A5F2_6DB0E436A9DD_.wvu.FilterData" localSheetId="2" hidden="1">'Table V'!$A$1:$Q$278</definedName>
    <definedName name="Z_DDE3744C_CC85_4D0A_A1B1_B52F536629F7_.wvu.FilterData" localSheetId="0" hidden="1">'PLANNING-RECHANGES LATelec'!$C$1:$AG$677</definedName>
    <definedName name="Z_DEA690DD_5BA2_4FE9_9AD1_8CA527EB8610_.wvu.FilterData" localSheetId="0" hidden="1">'PLANNING-RECHANGES LATelec'!$B$1:$AM$677</definedName>
    <definedName name="Z_DEF78EB5_657B_44BC_8D97_251A25866428_.wvu.FilterData" localSheetId="0" hidden="1">'PLANNING-RECHANGES LATelec'!$C$1:$AG$677</definedName>
    <definedName name="Z_E0107D97_0D1F_40DF_9B10_5D118F873E38_.wvu.FilterData" localSheetId="0" hidden="1">'PLANNING-RECHANGES LATelec'!$C$1:$AG$677</definedName>
    <definedName name="Z_E0107D97_0D1F_40DF_9B10_5D118F873E38_.wvu.FilterData" localSheetId="2" hidden="1">'Table V'!$A$1:$H$268</definedName>
    <definedName name="Z_E02EFCE5_EA93_44C8_A654_44E633F22394_.wvu.FilterData" localSheetId="0" hidden="1">'PLANNING-RECHANGES LATelec'!$C$1:$AG$677</definedName>
    <definedName name="Z_E069ECB1_DAAA_46CB_842B_69DCB19A8BD2_.wvu.FilterData" localSheetId="0" hidden="1">'PLANNING-RECHANGES LATelec'!$A$1:$AN$506</definedName>
    <definedName name="Z_E0E69CBF_70A4_4E98_889E_01DCE5B10B93_.wvu.FilterData" localSheetId="0" hidden="1">'PLANNING-RECHANGES LATelec'!$C$1:$AG$677</definedName>
    <definedName name="Z_E259A499_2DB8_4611_A5CD_6BDEC460A1AA_.wvu.FilterData" localSheetId="0" hidden="1">'PLANNING-RECHANGES LATelec'!$C$1:$AG$677</definedName>
    <definedName name="Z_E30F708D_4157_45D9_8E00_06CCD6839A8A_.wvu.FilterData" localSheetId="0" hidden="1">'PLANNING-RECHANGES LATelec'!$C$1:$AG$677</definedName>
    <definedName name="Z_E43C7A59_4937_4141_9A7B_AD7F71EE6F91_.wvu.FilterData" localSheetId="0" hidden="1">'PLANNING-RECHANGES LATelec'!$C$1:$AG$677</definedName>
    <definedName name="Z_E6A5D525_BBF8_4D20_B848_4F546252DDBB_.wvu.FilterData" localSheetId="0" hidden="1">'PLANNING-RECHANGES LATelec'!$C$1:$AG$677</definedName>
    <definedName name="Z_E893CB90_6232_4E31_91BC_7042E091A794_.wvu.FilterData" localSheetId="0" hidden="1">'PLANNING-RECHANGES LATelec'!$A$1:$AN$506</definedName>
    <definedName name="Z_EA2827E2_16AE_4618_950C_F00F2D1EB182_.wvu.FilterData" localSheetId="0" hidden="1">'PLANNING-RECHANGES LATelec'!$C$1:$AM$677</definedName>
    <definedName name="Z_EB24EBD7_2D29_4662_9728_A453B7CB8126_.wvu.FilterData" localSheetId="0" hidden="1">'PLANNING-RECHANGES LATelec'!$C$1:$AG$677</definedName>
    <definedName name="Z_EC1AFE9F_5F83_4615_848C_0397A60090FE_.wvu.FilterData" localSheetId="0" hidden="1">'PLANNING-RECHANGES LATelec'!$C$1:$AG$677</definedName>
    <definedName name="Z_ECA021FD_65C6_43D7_90D0_44B4025ECC28_.wvu.FilterData" localSheetId="0" hidden="1">'PLANNING-RECHANGES LATelec'!$C$1:$AG$677</definedName>
    <definedName name="Z_ECA48301_506F_4BD8_849F_34663461EDBC_.wvu.FilterData" localSheetId="0" hidden="1">'PLANNING-RECHANGES LATelec'!$C$1:$AG$677</definedName>
    <definedName name="Z_ECE1FDC7_92BA_46C5_B69D_88618050B2D7_.wvu.FilterData" localSheetId="0" hidden="1">'PLANNING-RECHANGES LATelec'!$A$1:$AN$506</definedName>
    <definedName name="Z_ECEE4E2E_13B6_4489_82E5_B3C98143A0B2_.wvu.FilterData" localSheetId="0" hidden="1">'PLANNING-RECHANGES LATelec'!$A$1:$AM$677</definedName>
    <definedName name="Z_EDEAF036_A6E7_4EE2_B2B1_9DA7C6D0399C_.wvu.FilterData" localSheetId="0" hidden="1">'PLANNING-RECHANGES LATelec'!$C$1:$AG$677</definedName>
    <definedName name="Z_EF51F5FC_99B3_4BCC_B2C9_DC9B968E2693_.wvu.FilterData" localSheetId="0" hidden="1">'PLANNING-RECHANGES LATelec'!$C$1:$AG$677</definedName>
    <definedName name="Z_EFDDA4DE_E2B7_4A22_9AB1_26F5883389DA_.wvu.FilterData" localSheetId="0" hidden="1">'PLANNING-RECHANGES LATelec'!$A$1:$AM$677</definedName>
    <definedName name="Z_F0A1A939_9195_41B8_BE30_935349369015_.wvu.FilterData" localSheetId="0" hidden="1">'PLANNING-RECHANGES LATelec'!$A$1:$AN$506</definedName>
    <definedName name="Z_F0A2F369_6EA9_4CD1_9CC8_C4BFF69E4F40_.wvu.FilterData" localSheetId="0" hidden="1">'PLANNING-RECHANGES LATelec'!$C$1:$AG$677</definedName>
    <definedName name="Z_F168502A_9599_4CF7_959C_8D7D6EFA9A89_.wvu.FilterData" localSheetId="0" hidden="1">'PLANNING-RECHANGES LATelec'!$C$1:$AG$677</definedName>
    <definedName name="Z_F1AB2AF5_0A3B_4402_8E2B_CCDBD6C88D06_.wvu.FilterData" localSheetId="0" hidden="1">'PLANNING-RECHANGES LATelec'!$A$1:$AM$677</definedName>
    <definedName name="Z_F2B3E184_C339_4937_8632_E3AE63C7D262_.wvu.FilterData" localSheetId="0" hidden="1">'PLANNING-RECHANGES LATelec'!$C$1:$AG$677</definedName>
    <definedName name="Z_F2F2F7B5_C8D2_4E1C_AC4B_D13193987231_.wvu.FilterData" localSheetId="0" hidden="1">'PLANNING-RECHANGES LATelec'!$A$1:$AN$506</definedName>
    <definedName name="Z_F3C9DAF8_429F_47F5_8C29_755449A537EB_.wvu.FilterData" localSheetId="0" hidden="1">'PLANNING-RECHANGES LATelec'!$A$1:$AM$677</definedName>
    <definedName name="Z_F3D359E1_6C64_4DE6_BC67_10BEFB41B518_.wvu.FilterData" localSheetId="0" hidden="1">'PLANNING-RECHANGES LATelec'!$A$1:$AM$677</definedName>
    <definedName name="Z_F5A6D21F_9853_4C34_8A96_6646D1808F2B_.wvu.Cols" localSheetId="0" hidden="1">'PLANNING-RECHANGES LATelec'!$A:$A</definedName>
    <definedName name="Z_F5A6D21F_9853_4C34_8A96_6646D1808F2B_.wvu.FilterData" localSheetId="0" hidden="1">'PLANNING-RECHANGES LATelec'!$A$1:$AM$677</definedName>
    <definedName name="Z_F5A6D21F_9853_4C34_8A96_6646D1808F2B_.wvu.FilterData" localSheetId="2" hidden="1">'Table V'!$A$1:$Q$285</definedName>
    <definedName name="Z_F6FEF8F7_7412_4209_AD19_ED7EF9610772_.wvu.FilterData" localSheetId="0" hidden="1">'PLANNING-RECHANGES LATelec'!$C$1:$AG$677</definedName>
    <definedName name="Z_F74ACDE3_5480_45AE_AF85_7EB963AA849F_.wvu.FilterData" localSheetId="0" hidden="1">'PLANNING-RECHANGES LATelec'!$C$1:$AG$677</definedName>
    <definedName name="Z_F8224BED_C1B7_4D60_B3EF_2F86A00D25E9_.wvu.FilterData" localSheetId="0" hidden="1">'PLANNING-RECHANGES LATelec'!$A$1:$AN$506</definedName>
    <definedName name="Z_F847F8B4_CA16_4B98_96CE_F7F8868F4576_.wvu.FilterData" localSheetId="0" hidden="1">'PLANNING-RECHANGES LATelec'!$C$1:$AG$677</definedName>
    <definedName name="Z_F8D4DDD5_3BC4_4E29_80C7_63E66647849F_.wvu.FilterData" localSheetId="0" hidden="1">'PLANNING-RECHANGES LATelec'!$C$1:$AG$677</definedName>
    <definedName name="Z_FCBCDD89_71F0_49BF_B916_950B89FFD031_.wvu.FilterData" localSheetId="0" hidden="1">'PLANNING-RECHANGES LATelec'!$C$1:$AM$677</definedName>
    <definedName name="Z_FCE1573B_6D11_4688_9AE8_91F228BCC437_.wvu.FilterData" localSheetId="0" hidden="1">'PLANNING-RECHANGES LATelec'!$A$1:$AN$506</definedName>
    <definedName name="Z_FCE5FD1B_403F_441D_B026_8FDB5FDEE295_.wvu.FilterData" localSheetId="0" hidden="1">'PLANNING-RECHANGES LATelec'!$B$1:$AM$677</definedName>
    <definedName name="Z_FD4DEFC4_6EFE_4368_B9AF_1B79BA7B43E5_.wvu.FilterData" localSheetId="0" hidden="1">'PLANNING-RECHANGES LATelec'!$C$1:$AG$677</definedName>
    <definedName name="Z_FE192D9D_8645_4333_82CB_A814FD763EB2_.wvu.FilterData" localSheetId="0" hidden="1">'PLANNING-RECHANGES LATelec'!$C$1:$AG$677</definedName>
    <definedName name="_xlnm.Print_Area" localSheetId="0">'PLANNING-RECHANGES LATelec'!$B$1:$K$459</definedName>
  </definedNames>
  <calcPr calcId="152511"/>
  <customWorkbookViews>
    <customWorkbookView name="ZARCONE Anthony - Affichage personnalisé" guid="{F5A6D21F-9853-4C34-8A96-6646D1808F2B}" mergeInterval="0" personalView="1" maximized="1" xWindow="-9" yWindow="-9" windowWidth="1938" windowHeight="1050" tabRatio="482" activeSheetId="1"/>
    <customWorkbookView name="Malpezzi, Jonathan - Affichage personnalisé" guid="{185A1AA8-B7F4-427C-82E0-426200BDCAC4}" mergeInterval="0" personalView="1" maximized="1" xWindow="-8" yWindow="-8" windowWidth="1936" windowHeight="1056" tabRatio="482" activeSheetId="1"/>
    <customWorkbookView name="zarcone - Affichage personnalisé" guid="{030A1ECB-8A59-4ED4-9621-B5102B8E1734}" mergeInterval="0" personalView="1" maximized="1" xWindow="-9" yWindow="-9" windowWidth="1938" windowHeight="1050" tabRatio="482" activeSheetId="1"/>
    <customWorkbookView name="aute - Affichage personnalisé" guid="{A820C9AF-5FF0-455B-AA56-7CBF0D73A156}" mergeInterval="0" personalView="1" maximized="1" xWindow="-8" yWindow="-8" windowWidth="1936" windowHeight="1056" tabRatio="654" activeSheetId="1"/>
    <customWorkbookView name="Greg" guid="{61B7E505-A669-48C1-97A7-76B60F9D2EE4}" maximized="1" xWindow="-8" yWindow="-8" windowWidth="1936" windowHeight="1056" tabRatio="482" activeSheetId="1"/>
    <customWorkbookView name="PO ok pour collab" guid="{430EDB84-E9B5-4E97-9B03-C92B6BA1DD86}" maximized="1" xWindow="-8" yWindow="32" windowWidth="1936" windowHeight="1056" tabRatio="482" activeSheetId="1"/>
    <customWorkbookView name="En cours hors expé/annulés" guid="{19C95166-DD88-47C4-95B0-3FEFA7A0385C}" maximized="1" xWindow="-8" yWindow="32" windowWidth="1936" windowHeight="1056" tabRatio="482" activeSheetId="1"/>
    <customWorkbookView name="clamens - Affichage personnalisé" guid="{51E2EB05-C110-4399-A7B1-7D1192506865}" mergeInterval="0" personalView="1" maximized="1" xWindow="-8" yWindow="-8" windowWidth="1936" windowHeight="1056" tabRatio="482" activeSheetId="1"/>
    <customWorkbookView name="GELOT Thomas - Affichage personnalisé" guid="{588CDFB3-979C-4D48-BDBE-8FAAF50665DA}" mergeInterval="0" personalView="1" maximized="1" xWindow="-9" yWindow="-9" windowWidth="1938" windowHeight="1050" tabRatio="482" activeSheetId="1"/>
    <customWorkbookView name="lamy - Affichage personnalisé" guid="{363B7DDA-1863-4064-BB46-C4F756D99A2C}" mergeInterval="0" personalView="1" maximized="1" xWindow="-8" yWindow="-8" windowWidth="1936" windowHeight="1056" tabRatio="482" activeSheetId="1"/>
  </customWorkbookViews>
  <fileRecoveryPr autoRecover="0"/>
</workbook>
</file>

<file path=xl/calcChain.xml><?xml version="1.0" encoding="utf-8"?>
<calcChain xmlns="http://schemas.openxmlformats.org/spreadsheetml/2006/main">
  <c r="AR163" i="1" l="1"/>
  <c r="AQ163" i="1"/>
  <c r="AP2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510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9" i="1"/>
  <c r="AP559" i="1"/>
  <c r="AP512" i="1"/>
  <c r="AP513" i="1"/>
  <c r="AP496" i="1"/>
  <c r="AP511" i="1"/>
  <c r="AP514" i="1"/>
  <c r="AP517" i="1"/>
  <c r="AP518" i="1"/>
  <c r="AP515" i="1"/>
  <c r="AP516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O2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510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9" i="1"/>
  <c r="AO559" i="1"/>
  <c r="AO512" i="1"/>
  <c r="AO513" i="1"/>
  <c r="AO496" i="1"/>
  <c r="AO511" i="1"/>
  <c r="AO514" i="1"/>
  <c r="AO517" i="1"/>
  <c r="AO518" i="1"/>
  <c r="AO515" i="1"/>
  <c r="AO516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N2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510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9" i="1"/>
  <c r="AN559" i="1"/>
  <c r="AN512" i="1"/>
  <c r="AN513" i="1"/>
  <c r="AN496" i="1"/>
  <c r="AN511" i="1"/>
  <c r="AN514" i="1"/>
  <c r="AN517" i="1"/>
  <c r="AN518" i="1"/>
  <c r="AN515" i="1"/>
  <c r="AN516" i="1"/>
  <c r="AN520" i="1"/>
  <c r="AN521" i="1"/>
  <c r="AN522" i="1"/>
  <c r="AN523" i="1"/>
  <c r="AN524" i="1"/>
  <c r="AN525" i="1"/>
  <c r="AN526" i="1"/>
  <c r="AN527" i="1"/>
  <c r="AN528" i="1"/>
  <c r="AN529" i="1"/>
  <c r="AN530" i="1"/>
  <c r="AN531" i="1"/>
  <c r="AN532" i="1"/>
  <c r="AN533" i="1"/>
  <c r="AN534" i="1"/>
  <c r="AN535" i="1"/>
  <c r="AN536" i="1"/>
  <c r="AN537" i="1"/>
  <c r="AN538" i="1"/>
  <c r="AN539" i="1"/>
  <c r="AN540" i="1"/>
  <c r="AN541" i="1"/>
  <c r="AN542" i="1"/>
  <c r="AN543" i="1"/>
  <c r="AN544" i="1"/>
  <c r="AN545" i="1"/>
  <c r="AN546" i="1"/>
  <c r="AN547" i="1"/>
  <c r="AN548" i="1"/>
  <c r="AN549" i="1"/>
  <c r="AN550" i="1"/>
  <c r="AN551" i="1"/>
  <c r="AN552" i="1"/>
  <c r="AN553" i="1"/>
  <c r="AN554" i="1"/>
  <c r="AN555" i="1"/>
  <c r="AN556" i="1"/>
  <c r="AN557" i="1"/>
  <c r="AN558" i="1"/>
  <c r="AN560" i="1"/>
  <c r="AN561" i="1"/>
  <c r="AN562" i="1"/>
  <c r="AN563" i="1"/>
  <c r="AN564" i="1"/>
  <c r="AN565" i="1"/>
  <c r="AN566" i="1"/>
  <c r="AN567" i="1"/>
  <c r="AN568" i="1"/>
  <c r="AN569" i="1"/>
  <c r="AN570" i="1"/>
  <c r="AN571" i="1"/>
  <c r="AN572" i="1"/>
  <c r="AN573" i="1"/>
  <c r="AN574" i="1"/>
  <c r="AN575" i="1"/>
  <c r="AN576" i="1"/>
  <c r="AN577" i="1"/>
  <c r="AN578" i="1"/>
  <c r="AN579" i="1"/>
  <c r="AN580" i="1"/>
  <c r="AN581" i="1"/>
  <c r="AN582" i="1"/>
  <c r="AN583" i="1"/>
  <c r="AN584" i="1"/>
  <c r="AN585" i="1"/>
  <c r="AN586" i="1"/>
  <c r="AN587" i="1"/>
  <c r="AN588" i="1"/>
  <c r="AN589" i="1"/>
  <c r="AN590" i="1"/>
  <c r="AN591" i="1"/>
  <c r="AN592" i="1"/>
  <c r="AN593" i="1"/>
  <c r="AN594" i="1"/>
  <c r="AN595" i="1"/>
  <c r="AN596" i="1"/>
  <c r="AN597" i="1"/>
  <c r="AN598" i="1"/>
  <c r="AN599" i="1"/>
  <c r="AN600" i="1"/>
  <c r="AN601" i="1"/>
  <c r="AN602" i="1"/>
  <c r="AN603" i="1"/>
  <c r="AN604" i="1"/>
  <c r="AN605" i="1"/>
  <c r="AN606" i="1"/>
  <c r="AN607" i="1"/>
  <c r="AN608" i="1"/>
  <c r="AN609" i="1"/>
  <c r="AN610" i="1"/>
  <c r="AN611" i="1"/>
  <c r="AN612" i="1"/>
  <c r="AN613" i="1"/>
  <c r="AN614" i="1"/>
  <c r="AN615" i="1"/>
  <c r="AN616" i="1"/>
  <c r="AN617" i="1"/>
  <c r="AN618" i="1"/>
  <c r="AN619" i="1"/>
  <c r="AN620" i="1"/>
  <c r="AN621" i="1"/>
  <c r="AN622" i="1"/>
  <c r="AN623" i="1"/>
  <c r="AN624" i="1"/>
  <c r="AN625" i="1"/>
  <c r="AN626" i="1"/>
  <c r="AN627" i="1"/>
  <c r="AN628" i="1"/>
  <c r="AN629" i="1"/>
  <c r="AN630" i="1"/>
  <c r="AN631" i="1"/>
  <c r="AN632" i="1"/>
  <c r="AN633" i="1"/>
  <c r="AN634" i="1"/>
  <c r="AN635" i="1"/>
  <c r="AN636" i="1"/>
  <c r="AN637" i="1"/>
  <c r="AN638" i="1"/>
  <c r="AN639" i="1"/>
  <c r="AN640" i="1"/>
  <c r="AN641" i="1"/>
  <c r="AN642" i="1"/>
  <c r="AN643" i="1"/>
  <c r="AN644" i="1"/>
  <c r="AN645" i="1"/>
  <c r="AN646" i="1"/>
  <c r="AN647" i="1"/>
  <c r="AN648" i="1"/>
  <c r="AN649" i="1"/>
  <c r="AN650" i="1"/>
  <c r="AN651" i="1"/>
  <c r="AN652" i="1"/>
  <c r="AN653" i="1"/>
  <c r="AN654" i="1"/>
  <c r="AN655" i="1"/>
  <c r="AN656" i="1"/>
  <c r="AN657" i="1"/>
  <c r="AN658" i="1"/>
  <c r="AN659" i="1"/>
  <c r="AN660" i="1"/>
  <c r="AN661" i="1"/>
  <c r="AN662" i="1"/>
  <c r="AN663" i="1"/>
  <c r="AN664" i="1"/>
  <c r="AN665" i="1"/>
  <c r="AN666" i="1"/>
  <c r="AN667" i="1"/>
  <c r="AN668" i="1"/>
  <c r="AN669" i="1"/>
  <c r="AN670" i="1"/>
  <c r="AN671" i="1"/>
  <c r="AN672" i="1"/>
  <c r="AN673" i="1"/>
  <c r="AN674" i="1"/>
  <c r="AN675" i="1"/>
  <c r="AN676" i="1"/>
  <c r="AN677" i="1"/>
  <c r="AU4" i="1"/>
  <c r="AJ4" i="1" s="1"/>
  <c r="AU5" i="1"/>
  <c r="AJ5" i="1" s="1"/>
  <c r="AU6" i="1"/>
  <c r="AJ6" i="1" s="1"/>
  <c r="AU7" i="1"/>
  <c r="AJ7" i="1" s="1"/>
  <c r="AU8" i="1"/>
  <c r="AJ8" i="1" s="1"/>
  <c r="AU9" i="1"/>
  <c r="AJ9" i="1" s="1"/>
  <c r="AU10" i="1"/>
  <c r="AJ10" i="1" s="1"/>
  <c r="AU11" i="1"/>
  <c r="AJ11" i="1" s="1"/>
  <c r="AU12" i="1"/>
  <c r="AJ12" i="1" s="1"/>
  <c r="AU13" i="1"/>
  <c r="AJ13" i="1" s="1"/>
  <c r="AU14" i="1"/>
  <c r="AJ14" i="1" s="1"/>
  <c r="AU15" i="1"/>
  <c r="AU16" i="1"/>
  <c r="AJ16" i="1" s="1"/>
  <c r="AU17" i="1"/>
  <c r="AJ17" i="1" s="1"/>
  <c r="AU18" i="1"/>
  <c r="AU19" i="1"/>
  <c r="AU20" i="1"/>
  <c r="AJ20" i="1" s="1"/>
  <c r="AU21" i="1"/>
  <c r="AU22" i="1"/>
  <c r="AJ22" i="1" s="1"/>
  <c r="AU23" i="1"/>
  <c r="AU24" i="1"/>
  <c r="AU25" i="1"/>
  <c r="AU26" i="1"/>
  <c r="AU27" i="1"/>
  <c r="AU28" i="1"/>
  <c r="AJ28" i="1" s="1"/>
  <c r="AU29" i="1"/>
  <c r="AU30" i="1"/>
  <c r="AJ30" i="1" s="1"/>
  <c r="AU31" i="1"/>
  <c r="AU32" i="1"/>
  <c r="AJ32" i="1" s="1"/>
  <c r="AU33" i="1"/>
  <c r="AJ33" i="1" s="1"/>
  <c r="AU34" i="1"/>
  <c r="AU35" i="1"/>
  <c r="AU36" i="1"/>
  <c r="AJ36" i="1" s="1"/>
  <c r="AU37" i="1"/>
  <c r="AU38" i="1"/>
  <c r="AJ38" i="1" s="1"/>
  <c r="AU39" i="1"/>
  <c r="AU40" i="1"/>
  <c r="AU41" i="1"/>
  <c r="AJ41" i="1" s="1"/>
  <c r="AU42" i="1"/>
  <c r="AI42" i="1" s="1"/>
  <c r="AU43" i="1"/>
  <c r="AU44" i="1"/>
  <c r="AJ44" i="1" s="1"/>
  <c r="AU45" i="1"/>
  <c r="AU46" i="1"/>
  <c r="AJ46" i="1" s="1"/>
  <c r="AU47" i="1"/>
  <c r="AU48" i="1"/>
  <c r="AJ48" i="1" s="1"/>
  <c r="AU49" i="1"/>
  <c r="AJ49" i="1" s="1"/>
  <c r="AU50" i="1"/>
  <c r="AU51" i="1"/>
  <c r="AU52" i="1"/>
  <c r="AJ52" i="1" s="1"/>
  <c r="AU53" i="1"/>
  <c r="AU54" i="1"/>
  <c r="AJ54" i="1" s="1"/>
  <c r="AU55" i="1"/>
  <c r="AU56" i="1"/>
  <c r="AJ56" i="1" s="1"/>
  <c r="AU57" i="1"/>
  <c r="AJ57" i="1" s="1"/>
  <c r="AU58" i="1"/>
  <c r="AJ58" i="1" s="1"/>
  <c r="AU59" i="1"/>
  <c r="AU60" i="1"/>
  <c r="AJ60" i="1" s="1"/>
  <c r="AU61" i="1"/>
  <c r="AU62" i="1"/>
  <c r="AJ62" i="1" s="1"/>
  <c r="AU63" i="1"/>
  <c r="AU64" i="1"/>
  <c r="AJ64" i="1" s="1"/>
  <c r="AU65" i="1"/>
  <c r="AJ65" i="1" s="1"/>
  <c r="AU66" i="1"/>
  <c r="AU67" i="1"/>
  <c r="AU68" i="1"/>
  <c r="AJ68" i="1" s="1"/>
  <c r="AU69" i="1"/>
  <c r="AU70" i="1"/>
  <c r="AJ70" i="1" s="1"/>
  <c r="AU71" i="1"/>
  <c r="AU72" i="1"/>
  <c r="AJ72" i="1" s="1"/>
  <c r="AU73" i="1"/>
  <c r="AJ73" i="1" s="1"/>
  <c r="AU74" i="1"/>
  <c r="AJ74" i="1" s="1"/>
  <c r="AU75" i="1"/>
  <c r="AI75" i="1" s="1"/>
  <c r="AU76" i="1"/>
  <c r="AJ76" i="1" s="1"/>
  <c r="AU77" i="1"/>
  <c r="AU78" i="1"/>
  <c r="AJ78" i="1" s="1"/>
  <c r="AU79" i="1"/>
  <c r="AU80" i="1"/>
  <c r="AJ80" i="1" s="1"/>
  <c r="AU81" i="1"/>
  <c r="AJ81" i="1" s="1"/>
  <c r="AU82" i="1"/>
  <c r="AU83" i="1"/>
  <c r="AU84" i="1"/>
  <c r="AJ84" i="1" s="1"/>
  <c r="AU85" i="1"/>
  <c r="AU86" i="1"/>
  <c r="AJ86" i="1" s="1"/>
  <c r="AU87" i="1"/>
  <c r="AU88" i="1"/>
  <c r="AJ88" i="1" s="1"/>
  <c r="AU89" i="1"/>
  <c r="AJ89" i="1" s="1"/>
  <c r="AU90" i="1"/>
  <c r="AJ90" i="1" s="1"/>
  <c r="AU91" i="1"/>
  <c r="AU92" i="1"/>
  <c r="AJ92" i="1" s="1"/>
  <c r="AU93" i="1"/>
  <c r="AU94" i="1"/>
  <c r="AJ94" i="1" s="1"/>
  <c r="AU95" i="1"/>
  <c r="AU96" i="1"/>
  <c r="AJ96" i="1" s="1"/>
  <c r="AU97" i="1"/>
  <c r="AJ97" i="1" s="1"/>
  <c r="AU98" i="1"/>
  <c r="AU99" i="1"/>
  <c r="AU100" i="1"/>
  <c r="AJ100" i="1" s="1"/>
  <c r="AU101" i="1"/>
  <c r="AU102" i="1"/>
  <c r="AJ102" i="1" s="1"/>
  <c r="AU103" i="1"/>
  <c r="AU104" i="1"/>
  <c r="AJ104" i="1" s="1"/>
  <c r="AU105" i="1"/>
  <c r="AJ105" i="1" s="1"/>
  <c r="AU106" i="1"/>
  <c r="AJ106" i="1" s="1"/>
  <c r="AU107" i="1"/>
  <c r="AI107" i="1" s="1"/>
  <c r="AU108" i="1"/>
  <c r="AJ108" i="1" s="1"/>
  <c r="AU109" i="1"/>
  <c r="AU110" i="1"/>
  <c r="AJ110" i="1" s="1"/>
  <c r="AU111" i="1"/>
  <c r="AU112" i="1"/>
  <c r="AJ112" i="1" s="1"/>
  <c r="AU113" i="1"/>
  <c r="AJ113" i="1" s="1"/>
  <c r="AU114" i="1"/>
  <c r="AU115" i="1"/>
  <c r="AU116" i="1"/>
  <c r="AJ116" i="1" s="1"/>
  <c r="AU117" i="1"/>
  <c r="AU118" i="1"/>
  <c r="AJ118" i="1" s="1"/>
  <c r="AU119" i="1"/>
  <c r="AU120" i="1"/>
  <c r="AJ120" i="1" s="1"/>
  <c r="AU121" i="1"/>
  <c r="AJ121" i="1" s="1"/>
  <c r="AU122" i="1"/>
  <c r="AJ122" i="1" s="1"/>
  <c r="AU123" i="1"/>
  <c r="AU124" i="1"/>
  <c r="AJ124" i="1" s="1"/>
  <c r="AU125" i="1"/>
  <c r="AU126" i="1"/>
  <c r="AJ126" i="1" s="1"/>
  <c r="AU127" i="1"/>
  <c r="AU128" i="1"/>
  <c r="AJ128" i="1" s="1"/>
  <c r="AU129" i="1"/>
  <c r="AJ129" i="1" s="1"/>
  <c r="AU130" i="1"/>
  <c r="AU131" i="1"/>
  <c r="AU132" i="1"/>
  <c r="AJ132" i="1" s="1"/>
  <c r="AU133" i="1"/>
  <c r="AU134" i="1"/>
  <c r="AJ134" i="1" s="1"/>
  <c r="AU135" i="1"/>
  <c r="AU136" i="1"/>
  <c r="AJ136" i="1" s="1"/>
  <c r="AU137" i="1"/>
  <c r="AJ137" i="1" s="1"/>
  <c r="AU138" i="1"/>
  <c r="AJ138" i="1" s="1"/>
  <c r="AU139" i="1"/>
  <c r="AU140" i="1"/>
  <c r="AJ140" i="1" s="1"/>
  <c r="AU141" i="1"/>
  <c r="AU142" i="1"/>
  <c r="AJ142" i="1" s="1"/>
  <c r="AU143" i="1"/>
  <c r="AI143" i="1" s="1"/>
  <c r="AU144" i="1"/>
  <c r="AJ144" i="1" s="1"/>
  <c r="AU145" i="1"/>
  <c r="AJ145" i="1" s="1"/>
  <c r="AU146" i="1"/>
  <c r="AU147" i="1"/>
  <c r="AU148" i="1"/>
  <c r="AJ148" i="1" s="1"/>
  <c r="AU149" i="1"/>
  <c r="AU150" i="1"/>
  <c r="AJ150" i="1" s="1"/>
  <c r="AU151" i="1"/>
  <c r="AU152" i="1"/>
  <c r="AJ152" i="1" s="1"/>
  <c r="AU153" i="1"/>
  <c r="AI153" i="1" s="1"/>
  <c r="AU154" i="1"/>
  <c r="AJ154" i="1" s="1"/>
  <c r="AU155" i="1"/>
  <c r="AU156" i="1"/>
  <c r="AJ156" i="1" s="1"/>
  <c r="AU157" i="1"/>
  <c r="AU158" i="1"/>
  <c r="AJ158" i="1" s="1"/>
  <c r="AU159" i="1"/>
  <c r="AU160" i="1"/>
  <c r="AJ160" i="1" s="1"/>
  <c r="AU161" i="1"/>
  <c r="AJ161" i="1" s="1"/>
  <c r="AU162" i="1"/>
  <c r="AU163" i="1"/>
  <c r="AU164" i="1"/>
  <c r="AJ164" i="1" s="1"/>
  <c r="AU165" i="1"/>
  <c r="AU166" i="1"/>
  <c r="AJ166" i="1" s="1"/>
  <c r="AU167" i="1"/>
  <c r="AU168" i="1"/>
  <c r="AJ168" i="1" s="1"/>
  <c r="AU169" i="1"/>
  <c r="AJ169" i="1" s="1"/>
  <c r="AU170" i="1"/>
  <c r="AJ170" i="1" s="1"/>
  <c r="AU171" i="1"/>
  <c r="AU172" i="1"/>
  <c r="AJ172" i="1" s="1"/>
  <c r="AU173" i="1"/>
  <c r="AU174" i="1"/>
  <c r="AJ174" i="1" s="1"/>
  <c r="AU175" i="1"/>
  <c r="AI175" i="1" s="1"/>
  <c r="AU176" i="1"/>
  <c r="AJ176" i="1" s="1"/>
  <c r="AU177" i="1"/>
  <c r="AJ177" i="1" s="1"/>
  <c r="AU178" i="1"/>
  <c r="AU179" i="1"/>
  <c r="AU180" i="1"/>
  <c r="AJ180" i="1" s="1"/>
  <c r="AU181" i="1"/>
  <c r="AU182" i="1"/>
  <c r="AJ182" i="1" s="1"/>
  <c r="AU183" i="1"/>
  <c r="AU184" i="1"/>
  <c r="AJ184" i="1" s="1"/>
  <c r="AU185" i="1"/>
  <c r="AJ185" i="1" s="1"/>
  <c r="AU186" i="1"/>
  <c r="AJ186" i="1" s="1"/>
  <c r="AU187" i="1"/>
  <c r="AU188" i="1"/>
  <c r="AJ188" i="1" s="1"/>
  <c r="AU189" i="1"/>
  <c r="AU190" i="1"/>
  <c r="AJ190" i="1" s="1"/>
  <c r="AU191" i="1"/>
  <c r="AU192" i="1"/>
  <c r="AJ192" i="1" s="1"/>
  <c r="AU193" i="1"/>
  <c r="AJ193" i="1" s="1"/>
  <c r="AU194" i="1"/>
  <c r="AJ194" i="1" s="1"/>
  <c r="AU195" i="1"/>
  <c r="AU196" i="1"/>
  <c r="AJ196" i="1" s="1"/>
  <c r="AU197" i="1"/>
  <c r="AU198" i="1"/>
  <c r="AJ198" i="1" s="1"/>
  <c r="AU199" i="1"/>
  <c r="AU200" i="1"/>
  <c r="AJ200" i="1" s="1"/>
  <c r="AU201" i="1"/>
  <c r="AJ201" i="1" s="1"/>
  <c r="AU202" i="1"/>
  <c r="AJ202" i="1" s="1"/>
  <c r="AU203" i="1"/>
  <c r="AU204" i="1"/>
  <c r="AJ204" i="1" s="1"/>
  <c r="AU205" i="1"/>
  <c r="AU206" i="1"/>
  <c r="AJ206" i="1" s="1"/>
  <c r="AU207" i="1"/>
  <c r="AU208" i="1"/>
  <c r="AJ208" i="1" s="1"/>
  <c r="AU209" i="1"/>
  <c r="AJ209" i="1" s="1"/>
  <c r="AU210" i="1"/>
  <c r="AJ210" i="1" s="1"/>
  <c r="AU211" i="1"/>
  <c r="AU212" i="1"/>
  <c r="AJ212" i="1" s="1"/>
  <c r="AU213" i="1"/>
  <c r="AU214" i="1"/>
  <c r="AJ214" i="1" s="1"/>
  <c r="AU215" i="1"/>
  <c r="AU216" i="1"/>
  <c r="AJ216" i="1" s="1"/>
  <c r="AU217" i="1"/>
  <c r="AJ217" i="1" s="1"/>
  <c r="AU218" i="1"/>
  <c r="AJ218" i="1" s="1"/>
  <c r="AU219" i="1"/>
  <c r="AU220" i="1"/>
  <c r="AJ220" i="1" s="1"/>
  <c r="AU221" i="1"/>
  <c r="AU222" i="1"/>
  <c r="AJ222" i="1" s="1"/>
  <c r="AU223" i="1"/>
  <c r="AU224" i="1"/>
  <c r="AJ224" i="1" s="1"/>
  <c r="AU225" i="1"/>
  <c r="AJ225" i="1" s="1"/>
  <c r="AU226" i="1"/>
  <c r="AJ226" i="1" s="1"/>
  <c r="AU227" i="1"/>
  <c r="AU228" i="1"/>
  <c r="AJ228" i="1" s="1"/>
  <c r="AU229" i="1"/>
  <c r="AU230" i="1"/>
  <c r="AJ230" i="1" s="1"/>
  <c r="AU231" i="1"/>
  <c r="AU232" i="1"/>
  <c r="AJ232" i="1" s="1"/>
  <c r="AU233" i="1"/>
  <c r="AJ233" i="1" s="1"/>
  <c r="AU234" i="1"/>
  <c r="AJ234" i="1" s="1"/>
  <c r="AU235" i="1"/>
  <c r="AU236" i="1"/>
  <c r="AJ236" i="1" s="1"/>
  <c r="AU237" i="1"/>
  <c r="AU238" i="1"/>
  <c r="AJ238" i="1" s="1"/>
  <c r="AU239" i="1"/>
  <c r="AU240" i="1"/>
  <c r="AJ240" i="1" s="1"/>
  <c r="AU241" i="1"/>
  <c r="AJ241" i="1" s="1"/>
  <c r="AU242" i="1"/>
  <c r="AJ242" i="1" s="1"/>
  <c r="AU243" i="1"/>
  <c r="AI243" i="1" s="1"/>
  <c r="AU244" i="1"/>
  <c r="AJ244" i="1" s="1"/>
  <c r="AU245" i="1"/>
  <c r="AU246" i="1"/>
  <c r="AJ246" i="1" s="1"/>
  <c r="AU247" i="1"/>
  <c r="AU248" i="1"/>
  <c r="AJ248" i="1" s="1"/>
  <c r="AU249" i="1"/>
  <c r="AJ249" i="1" s="1"/>
  <c r="AU250" i="1"/>
  <c r="AJ250" i="1" s="1"/>
  <c r="AU251" i="1"/>
  <c r="AU252" i="1"/>
  <c r="AJ252" i="1" s="1"/>
  <c r="AU253" i="1"/>
  <c r="AU254" i="1"/>
  <c r="AJ254" i="1" s="1"/>
  <c r="AU255" i="1"/>
  <c r="AU256" i="1"/>
  <c r="AJ256" i="1" s="1"/>
  <c r="AU257" i="1"/>
  <c r="AU258" i="1"/>
  <c r="AU259" i="1"/>
  <c r="AI259" i="1" s="1"/>
  <c r="AU260" i="1"/>
  <c r="AJ260" i="1" s="1"/>
  <c r="AU261" i="1"/>
  <c r="AU262" i="1"/>
  <c r="AJ262" i="1" s="1"/>
  <c r="AU263" i="1"/>
  <c r="AU264" i="1"/>
  <c r="AJ264" i="1" s="1"/>
  <c r="AU265" i="1"/>
  <c r="AJ265" i="1" s="1"/>
  <c r="AU266" i="1"/>
  <c r="AJ266" i="1" s="1"/>
  <c r="AU267" i="1"/>
  <c r="AU268" i="1"/>
  <c r="AJ268" i="1" s="1"/>
  <c r="AU269" i="1"/>
  <c r="AU270" i="1"/>
  <c r="AJ270" i="1" s="1"/>
  <c r="AU271" i="1"/>
  <c r="AU272" i="1"/>
  <c r="AJ272" i="1" s="1"/>
  <c r="AU273" i="1"/>
  <c r="AJ273" i="1" s="1"/>
  <c r="AU274" i="1"/>
  <c r="AJ274" i="1" s="1"/>
  <c r="AU275" i="1"/>
  <c r="AU276" i="1"/>
  <c r="AJ276" i="1" s="1"/>
  <c r="AU277" i="1"/>
  <c r="AU278" i="1"/>
  <c r="AJ278" i="1" s="1"/>
  <c r="AU279" i="1"/>
  <c r="AU280" i="1"/>
  <c r="AU281" i="1"/>
  <c r="AJ281" i="1" s="1"/>
  <c r="AU282" i="1"/>
  <c r="AJ282" i="1" s="1"/>
  <c r="AU283" i="1"/>
  <c r="AU284" i="1"/>
  <c r="AJ284" i="1" s="1"/>
  <c r="AU285" i="1"/>
  <c r="AU286" i="1"/>
  <c r="AJ286" i="1" s="1"/>
  <c r="AU287" i="1"/>
  <c r="AU288" i="1"/>
  <c r="AJ288" i="1" s="1"/>
  <c r="AU289" i="1"/>
  <c r="AJ289" i="1" s="1"/>
  <c r="AU290" i="1"/>
  <c r="AJ290" i="1" s="1"/>
  <c r="AU291" i="1"/>
  <c r="AU292" i="1"/>
  <c r="AJ292" i="1" s="1"/>
  <c r="AU293" i="1"/>
  <c r="AU294" i="1"/>
  <c r="AJ294" i="1" s="1"/>
  <c r="AU295" i="1"/>
  <c r="AU296" i="1"/>
  <c r="AJ296" i="1" s="1"/>
  <c r="AU297" i="1"/>
  <c r="AJ297" i="1" s="1"/>
  <c r="AU298" i="1"/>
  <c r="AJ298" i="1" s="1"/>
  <c r="AU299" i="1"/>
  <c r="AU300" i="1"/>
  <c r="AJ300" i="1" s="1"/>
  <c r="AU301" i="1"/>
  <c r="AU302" i="1"/>
  <c r="AJ302" i="1" s="1"/>
  <c r="AU303" i="1"/>
  <c r="AU304" i="1"/>
  <c r="AJ304" i="1" s="1"/>
  <c r="AU305" i="1"/>
  <c r="AJ305" i="1" s="1"/>
  <c r="AU306" i="1"/>
  <c r="AJ306" i="1" s="1"/>
  <c r="AU307" i="1"/>
  <c r="AU308" i="1"/>
  <c r="AU309" i="1"/>
  <c r="AU310" i="1"/>
  <c r="AJ310" i="1" s="1"/>
  <c r="AU311" i="1"/>
  <c r="AU312" i="1"/>
  <c r="AJ312" i="1" s="1"/>
  <c r="AU313" i="1"/>
  <c r="AJ313" i="1" s="1"/>
  <c r="AU314" i="1"/>
  <c r="AJ314" i="1" s="1"/>
  <c r="AU315" i="1"/>
  <c r="AU316" i="1"/>
  <c r="AJ316" i="1" s="1"/>
  <c r="AU317" i="1"/>
  <c r="AU318" i="1"/>
  <c r="AJ318" i="1" s="1"/>
  <c r="AU319" i="1"/>
  <c r="AU320" i="1"/>
  <c r="AJ320" i="1" s="1"/>
  <c r="AU321" i="1"/>
  <c r="AJ321" i="1" s="1"/>
  <c r="AU322" i="1"/>
  <c r="AJ322" i="1" s="1"/>
  <c r="AU323" i="1"/>
  <c r="AU324" i="1"/>
  <c r="AJ324" i="1" s="1"/>
  <c r="AU325" i="1"/>
  <c r="AU326" i="1"/>
  <c r="AJ326" i="1" s="1"/>
  <c r="AU327" i="1"/>
  <c r="AU328" i="1"/>
  <c r="AJ328" i="1" s="1"/>
  <c r="AU329" i="1"/>
  <c r="AJ329" i="1" s="1"/>
  <c r="AU330" i="1"/>
  <c r="AJ330" i="1" s="1"/>
  <c r="AU331" i="1"/>
  <c r="AU332" i="1"/>
  <c r="AJ332" i="1" s="1"/>
  <c r="AU333" i="1"/>
  <c r="AU334" i="1"/>
  <c r="AJ334" i="1" s="1"/>
  <c r="AU335" i="1"/>
  <c r="AU336" i="1"/>
  <c r="AJ336" i="1" s="1"/>
  <c r="AU337" i="1"/>
  <c r="AJ337" i="1" s="1"/>
  <c r="AU338" i="1"/>
  <c r="AJ338" i="1" s="1"/>
  <c r="AU339" i="1"/>
  <c r="AU340" i="1"/>
  <c r="AJ340" i="1" s="1"/>
  <c r="AU341" i="1"/>
  <c r="AU342" i="1"/>
  <c r="AJ342" i="1" s="1"/>
  <c r="AU343" i="1"/>
  <c r="AI343" i="1" s="1"/>
  <c r="AU344" i="1"/>
  <c r="AU345" i="1"/>
  <c r="AJ345" i="1" s="1"/>
  <c r="AU346" i="1"/>
  <c r="AJ346" i="1" s="1"/>
  <c r="AU347" i="1"/>
  <c r="AJ347" i="1" s="1"/>
  <c r="AU348" i="1"/>
  <c r="AU349" i="1"/>
  <c r="AJ349" i="1" s="1"/>
  <c r="AU350" i="1"/>
  <c r="AJ350" i="1" s="1"/>
  <c r="AU351" i="1"/>
  <c r="AJ351" i="1" s="1"/>
  <c r="AU352" i="1"/>
  <c r="AU353" i="1"/>
  <c r="AJ353" i="1" s="1"/>
  <c r="AU354" i="1"/>
  <c r="AJ354" i="1" s="1"/>
  <c r="AU355" i="1"/>
  <c r="AJ355" i="1" s="1"/>
  <c r="AU356" i="1"/>
  <c r="AU357" i="1"/>
  <c r="AJ357" i="1" s="1"/>
  <c r="AU358" i="1"/>
  <c r="AJ358" i="1" s="1"/>
  <c r="AU359" i="1"/>
  <c r="AJ359" i="1" s="1"/>
  <c r="AU360" i="1"/>
  <c r="AU361" i="1"/>
  <c r="AJ361" i="1" s="1"/>
  <c r="AU362" i="1"/>
  <c r="AJ362" i="1" s="1"/>
  <c r="AU363" i="1"/>
  <c r="AJ363" i="1" s="1"/>
  <c r="AU364" i="1"/>
  <c r="AU365" i="1"/>
  <c r="AJ365" i="1" s="1"/>
  <c r="AU366" i="1"/>
  <c r="AJ366" i="1" s="1"/>
  <c r="AU367" i="1"/>
  <c r="AJ367" i="1" s="1"/>
  <c r="AU368" i="1"/>
  <c r="AU369" i="1"/>
  <c r="AJ369" i="1" s="1"/>
  <c r="AU370" i="1"/>
  <c r="AJ370" i="1" s="1"/>
  <c r="AU371" i="1"/>
  <c r="AJ371" i="1" s="1"/>
  <c r="AU372" i="1"/>
  <c r="AU373" i="1"/>
  <c r="AJ373" i="1" s="1"/>
  <c r="AU374" i="1"/>
  <c r="AJ374" i="1" s="1"/>
  <c r="AU375" i="1"/>
  <c r="AJ375" i="1" s="1"/>
  <c r="AU376" i="1"/>
  <c r="AU377" i="1"/>
  <c r="AJ377" i="1" s="1"/>
  <c r="AU378" i="1"/>
  <c r="AJ378" i="1" s="1"/>
  <c r="AU379" i="1"/>
  <c r="AJ379" i="1" s="1"/>
  <c r="AU380" i="1"/>
  <c r="AU381" i="1"/>
  <c r="AJ381" i="1" s="1"/>
  <c r="AU382" i="1"/>
  <c r="AJ382" i="1" s="1"/>
  <c r="AU383" i="1"/>
  <c r="AJ383" i="1" s="1"/>
  <c r="AU384" i="1"/>
  <c r="AU385" i="1"/>
  <c r="AJ385" i="1" s="1"/>
  <c r="AU386" i="1"/>
  <c r="AJ386" i="1" s="1"/>
  <c r="AU387" i="1"/>
  <c r="AJ387" i="1" s="1"/>
  <c r="AU388" i="1"/>
  <c r="AU389" i="1"/>
  <c r="AJ389" i="1" s="1"/>
  <c r="AU390" i="1"/>
  <c r="AJ390" i="1" s="1"/>
  <c r="AU391" i="1"/>
  <c r="AJ391" i="1" s="1"/>
  <c r="AU392" i="1"/>
  <c r="AU393" i="1"/>
  <c r="AJ393" i="1" s="1"/>
  <c r="AU394" i="1"/>
  <c r="AJ394" i="1" s="1"/>
  <c r="AU395" i="1"/>
  <c r="AJ395" i="1" s="1"/>
  <c r="AU396" i="1"/>
  <c r="AU397" i="1"/>
  <c r="AJ397" i="1" s="1"/>
  <c r="AU398" i="1"/>
  <c r="AJ398" i="1" s="1"/>
  <c r="AU399" i="1"/>
  <c r="AJ399" i="1" s="1"/>
  <c r="AU400" i="1"/>
  <c r="AU401" i="1"/>
  <c r="AJ401" i="1" s="1"/>
  <c r="AU402" i="1"/>
  <c r="AJ402" i="1" s="1"/>
  <c r="AU403" i="1"/>
  <c r="AJ403" i="1" s="1"/>
  <c r="AU404" i="1"/>
  <c r="AU405" i="1"/>
  <c r="AJ405" i="1" s="1"/>
  <c r="AU406" i="1"/>
  <c r="AJ406" i="1" s="1"/>
  <c r="AU407" i="1"/>
  <c r="AJ407" i="1" s="1"/>
  <c r="AU408" i="1"/>
  <c r="AU409" i="1"/>
  <c r="AJ409" i="1" s="1"/>
  <c r="AU410" i="1"/>
  <c r="AJ410" i="1" s="1"/>
  <c r="AU411" i="1"/>
  <c r="AJ411" i="1" s="1"/>
  <c r="AU412" i="1"/>
  <c r="AU413" i="1"/>
  <c r="AJ413" i="1" s="1"/>
  <c r="AU414" i="1"/>
  <c r="AJ414" i="1" s="1"/>
  <c r="AU415" i="1"/>
  <c r="AJ415" i="1" s="1"/>
  <c r="AU416" i="1"/>
  <c r="AU417" i="1"/>
  <c r="AJ417" i="1" s="1"/>
  <c r="AU418" i="1"/>
  <c r="AJ418" i="1" s="1"/>
  <c r="AU419" i="1"/>
  <c r="AJ419" i="1" s="1"/>
  <c r="AU420" i="1"/>
  <c r="AU421" i="1"/>
  <c r="AJ421" i="1" s="1"/>
  <c r="AU422" i="1"/>
  <c r="AJ422" i="1" s="1"/>
  <c r="AU423" i="1"/>
  <c r="AJ423" i="1" s="1"/>
  <c r="AU424" i="1"/>
  <c r="AU425" i="1"/>
  <c r="AJ425" i="1" s="1"/>
  <c r="AU426" i="1"/>
  <c r="AJ426" i="1" s="1"/>
  <c r="AU427" i="1"/>
  <c r="AJ427" i="1" s="1"/>
  <c r="AU428" i="1"/>
  <c r="AU429" i="1"/>
  <c r="AJ429" i="1" s="1"/>
  <c r="AU430" i="1"/>
  <c r="AJ430" i="1" s="1"/>
  <c r="AU431" i="1"/>
  <c r="AJ431" i="1" s="1"/>
  <c r="AU432" i="1"/>
  <c r="AU433" i="1"/>
  <c r="AJ433" i="1" s="1"/>
  <c r="AU434" i="1"/>
  <c r="AJ434" i="1" s="1"/>
  <c r="AU435" i="1"/>
  <c r="AJ435" i="1" s="1"/>
  <c r="AU436" i="1"/>
  <c r="AU437" i="1"/>
  <c r="AJ437" i="1" s="1"/>
  <c r="AU438" i="1"/>
  <c r="AJ438" i="1" s="1"/>
  <c r="AU439" i="1"/>
  <c r="AJ439" i="1" s="1"/>
  <c r="AU440" i="1"/>
  <c r="AU441" i="1"/>
  <c r="AJ441" i="1" s="1"/>
  <c r="AU442" i="1"/>
  <c r="AJ442" i="1" s="1"/>
  <c r="AU443" i="1"/>
  <c r="AJ443" i="1" s="1"/>
  <c r="AU444" i="1"/>
  <c r="AU445" i="1"/>
  <c r="AJ445" i="1" s="1"/>
  <c r="AU446" i="1"/>
  <c r="AJ446" i="1" s="1"/>
  <c r="AU447" i="1"/>
  <c r="AJ447" i="1" s="1"/>
  <c r="AU448" i="1"/>
  <c r="AU449" i="1"/>
  <c r="AJ449" i="1" s="1"/>
  <c r="AU450" i="1"/>
  <c r="AJ450" i="1" s="1"/>
  <c r="AU451" i="1"/>
  <c r="AJ451" i="1" s="1"/>
  <c r="AU452" i="1"/>
  <c r="AU453" i="1"/>
  <c r="AJ453" i="1" s="1"/>
  <c r="AU454" i="1"/>
  <c r="AJ454" i="1" s="1"/>
  <c r="AU455" i="1"/>
  <c r="AJ455" i="1" s="1"/>
  <c r="AU456" i="1"/>
  <c r="AU457" i="1"/>
  <c r="AJ457" i="1" s="1"/>
  <c r="AU458" i="1"/>
  <c r="AJ458" i="1" s="1"/>
  <c r="AU459" i="1"/>
  <c r="AJ459" i="1" s="1"/>
  <c r="AU460" i="1"/>
  <c r="AU461" i="1"/>
  <c r="AJ461" i="1" s="1"/>
  <c r="AU462" i="1"/>
  <c r="AJ462" i="1" s="1"/>
  <c r="AU463" i="1"/>
  <c r="AJ463" i="1" s="1"/>
  <c r="AU464" i="1"/>
  <c r="AU465" i="1"/>
  <c r="AJ465" i="1" s="1"/>
  <c r="AU466" i="1"/>
  <c r="AJ466" i="1" s="1"/>
  <c r="AU467" i="1"/>
  <c r="AJ467" i="1" s="1"/>
  <c r="AU468" i="1"/>
  <c r="AU469" i="1"/>
  <c r="AJ469" i="1" s="1"/>
  <c r="AU470" i="1"/>
  <c r="AJ470" i="1" s="1"/>
  <c r="AU471" i="1"/>
  <c r="AJ471" i="1" s="1"/>
  <c r="AU472" i="1"/>
  <c r="AU473" i="1"/>
  <c r="AJ473" i="1" s="1"/>
  <c r="AU474" i="1"/>
  <c r="AJ474" i="1" s="1"/>
  <c r="AU475" i="1"/>
  <c r="AJ475" i="1" s="1"/>
  <c r="AU476" i="1"/>
  <c r="AU477" i="1"/>
  <c r="AJ477" i="1" s="1"/>
  <c r="AU478" i="1"/>
  <c r="AJ478" i="1" s="1"/>
  <c r="AU479" i="1"/>
  <c r="AJ479" i="1" s="1"/>
  <c r="AU480" i="1"/>
  <c r="AU481" i="1"/>
  <c r="AJ481" i="1" s="1"/>
  <c r="AU482" i="1"/>
  <c r="AJ482" i="1" s="1"/>
  <c r="AU483" i="1"/>
  <c r="AJ483" i="1" s="1"/>
  <c r="AU484" i="1"/>
  <c r="AU485" i="1"/>
  <c r="AJ485" i="1" s="1"/>
  <c r="AU486" i="1"/>
  <c r="AJ486" i="1" s="1"/>
  <c r="AU487" i="1"/>
  <c r="AJ487" i="1" s="1"/>
  <c r="AU488" i="1"/>
  <c r="AU489" i="1"/>
  <c r="AJ489" i="1" s="1"/>
  <c r="AU490" i="1"/>
  <c r="AJ490" i="1" s="1"/>
  <c r="AU491" i="1"/>
  <c r="AJ491" i="1" s="1"/>
  <c r="AU492" i="1"/>
  <c r="AU493" i="1"/>
  <c r="AJ493" i="1" s="1"/>
  <c r="AU494" i="1"/>
  <c r="AJ494" i="1" s="1"/>
  <c r="AU495" i="1"/>
  <c r="AI495" i="1" s="1"/>
  <c r="AU510" i="1"/>
  <c r="AU497" i="1"/>
  <c r="AJ497" i="1" s="1"/>
  <c r="AU498" i="1"/>
  <c r="AJ498" i="1" s="1"/>
  <c r="AU499" i="1"/>
  <c r="AI499" i="1" s="1"/>
  <c r="AU500" i="1"/>
  <c r="AU501" i="1"/>
  <c r="AU502" i="1"/>
  <c r="AJ502" i="1" s="1"/>
  <c r="AU503" i="1"/>
  <c r="AU504" i="1"/>
  <c r="AU505" i="1"/>
  <c r="AU506" i="1"/>
  <c r="AI506" i="1" s="1"/>
  <c r="AU507" i="1"/>
  <c r="AU508" i="1"/>
  <c r="AU509" i="1"/>
  <c r="AJ509" i="1" s="1"/>
  <c r="AU519" i="1"/>
  <c r="AU559" i="1"/>
  <c r="AU512" i="1"/>
  <c r="AJ512" i="1" s="1"/>
  <c r="AU513" i="1"/>
  <c r="AU496" i="1"/>
  <c r="AU511" i="1"/>
  <c r="AI559" i="1" s="1"/>
  <c r="AU514" i="1"/>
  <c r="AU517" i="1"/>
  <c r="AU518" i="1"/>
  <c r="AI518" i="1" s="1"/>
  <c r="AU515" i="1"/>
  <c r="AU516" i="1"/>
  <c r="AU520" i="1"/>
  <c r="AU521" i="1"/>
  <c r="AU522" i="1"/>
  <c r="AU523" i="1"/>
  <c r="AI522" i="1" s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J558" i="1" s="1"/>
  <c r="AU560" i="1"/>
  <c r="AU561" i="1"/>
  <c r="AJ561" i="1" s="1"/>
  <c r="AU562" i="1"/>
  <c r="AJ562" i="1" s="1"/>
  <c r="AU563" i="1"/>
  <c r="AJ563" i="1" s="1"/>
  <c r="AU564" i="1"/>
  <c r="AU565" i="1"/>
  <c r="AJ565" i="1" s="1"/>
  <c r="AU566" i="1"/>
  <c r="AJ566" i="1" s="1"/>
  <c r="AU567" i="1"/>
  <c r="AJ567" i="1" s="1"/>
  <c r="AU568" i="1"/>
  <c r="AU569" i="1"/>
  <c r="AJ569" i="1" s="1"/>
  <c r="AU570" i="1"/>
  <c r="AJ570" i="1" s="1"/>
  <c r="AU571" i="1"/>
  <c r="AJ571" i="1" s="1"/>
  <c r="AU572" i="1"/>
  <c r="AU573" i="1"/>
  <c r="AJ573" i="1" s="1"/>
  <c r="AU574" i="1"/>
  <c r="AJ574" i="1" s="1"/>
  <c r="AU575" i="1"/>
  <c r="AJ575" i="1" s="1"/>
  <c r="AU576" i="1"/>
  <c r="AU577" i="1"/>
  <c r="AJ577" i="1" s="1"/>
  <c r="AU578" i="1"/>
  <c r="AJ578" i="1" s="1"/>
  <c r="AU579" i="1"/>
  <c r="AJ579" i="1" s="1"/>
  <c r="AU580" i="1"/>
  <c r="AU581" i="1"/>
  <c r="AJ581" i="1" s="1"/>
  <c r="AU582" i="1"/>
  <c r="AJ582" i="1" s="1"/>
  <c r="AU583" i="1"/>
  <c r="AJ583" i="1" s="1"/>
  <c r="AU584" i="1"/>
  <c r="AU585" i="1"/>
  <c r="AJ585" i="1" s="1"/>
  <c r="AU586" i="1"/>
  <c r="AJ586" i="1" s="1"/>
  <c r="AU587" i="1"/>
  <c r="AJ587" i="1" s="1"/>
  <c r="AU588" i="1"/>
  <c r="AU589" i="1"/>
  <c r="AJ589" i="1" s="1"/>
  <c r="AU590" i="1"/>
  <c r="AJ590" i="1" s="1"/>
  <c r="AU591" i="1"/>
  <c r="AJ591" i="1" s="1"/>
  <c r="AU592" i="1"/>
  <c r="AU593" i="1"/>
  <c r="AJ593" i="1" s="1"/>
  <c r="AU594" i="1"/>
  <c r="AJ594" i="1" s="1"/>
  <c r="AU595" i="1"/>
  <c r="AJ595" i="1" s="1"/>
  <c r="AU596" i="1"/>
  <c r="AU597" i="1"/>
  <c r="AJ597" i="1" s="1"/>
  <c r="AU598" i="1"/>
  <c r="AJ598" i="1" s="1"/>
  <c r="AU599" i="1"/>
  <c r="AJ599" i="1" s="1"/>
  <c r="AU600" i="1"/>
  <c r="AU601" i="1"/>
  <c r="AJ601" i="1" s="1"/>
  <c r="AU602" i="1"/>
  <c r="AJ602" i="1" s="1"/>
  <c r="AU603" i="1"/>
  <c r="AJ603" i="1" s="1"/>
  <c r="AU604" i="1"/>
  <c r="AU605" i="1"/>
  <c r="AJ605" i="1" s="1"/>
  <c r="AU606" i="1"/>
  <c r="AJ606" i="1" s="1"/>
  <c r="AU607" i="1"/>
  <c r="AJ607" i="1" s="1"/>
  <c r="AU608" i="1"/>
  <c r="AU609" i="1"/>
  <c r="AJ609" i="1" s="1"/>
  <c r="AU610" i="1"/>
  <c r="AJ610" i="1" s="1"/>
  <c r="AU611" i="1"/>
  <c r="AJ611" i="1" s="1"/>
  <c r="AU612" i="1"/>
  <c r="AU613" i="1"/>
  <c r="AJ613" i="1" s="1"/>
  <c r="AU614" i="1"/>
  <c r="AJ614" i="1" s="1"/>
  <c r="AU615" i="1"/>
  <c r="AJ615" i="1" s="1"/>
  <c r="AU616" i="1"/>
  <c r="AU617" i="1"/>
  <c r="AJ617" i="1" s="1"/>
  <c r="AU618" i="1"/>
  <c r="AJ618" i="1" s="1"/>
  <c r="AU619" i="1"/>
  <c r="AJ619" i="1" s="1"/>
  <c r="AU620" i="1"/>
  <c r="AU621" i="1"/>
  <c r="AJ621" i="1" s="1"/>
  <c r="AU622" i="1"/>
  <c r="AJ622" i="1" s="1"/>
  <c r="AU623" i="1"/>
  <c r="AJ623" i="1" s="1"/>
  <c r="AU624" i="1"/>
  <c r="AU625" i="1"/>
  <c r="AJ625" i="1" s="1"/>
  <c r="AU626" i="1"/>
  <c r="AJ626" i="1" s="1"/>
  <c r="AU627" i="1"/>
  <c r="AJ627" i="1" s="1"/>
  <c r="AU628" i="1"/>
  <c r="AU629" i="1"/>
  <c r="AJ629" i="1" s="1"/>
  <c r="AU630" i="1"/>
  <c r="AJ630" i="1" s="1"/>
  <c r="AU631" i="1"/>
  <c r="AJ631" i="1" s="1"/>
  <c r="AU632" i="1"/>
  <c r="AU633" i="1"/>
  <c r="AJ633" i="1" s="1"/>
  <c r="AU634" i="1"/>
  <c r="AJ634" i="1" s="1"/>
  <c r="AU635" i="1"/>
  <c r="AJ635" i="1" s="1"/>
  <c r="AU636" i="1"/>
  <c r="AU637" i="1"/>
  <c r="AJ637" i="1" s="1"/>
  <c r="AU638" i="1"/>
  <c r="AJ638" i="1" s="1"/>
  <c r="AU639" i="1"/>
  <c r="AJ639" i="1" s="1"/>
  <c r="AU640" i="1"/>
  <c r="AU641" i="1"/>
  <c r="AJ641" i="1" s="1"/>
  <c r="AU642" i="1"/>
  <c r="AJ642" i="1" s="1"/>
  <c r="AU643" i="1"/>
  <c r="AJ643" i="1" s="1"/>
  <c r="AU644" i="1"/>
  <c r="AJ644" i="1" s="1"/>
  <c r="AU645" i="1"/>
  <c r="AJ645" i="1" s="1"/>
  <c r="AU646" i="1"/>
  <c r="AJ646" i="1" s="1"/>
  <c r="AU647" i="1"/>
  <c r="AJ647" i="1" s="1"/>
  <c r="AU648" i="1"/>
  <c r="AJ648" i="1" s="1"/>
  <c r="AU649" i="1"/>
  <c r="AJ649" i="1" s="1"/>
  <c r="AU650" i="1"/>
  <c r="AJ650" i="1" s="1"/>
  <c r="AU651" i="1"/>
  <c r="AJ651" i="1" s="1"/>
  <c r="AU652" i="1"/>
  <c r="AJ652" i="1" s="1"/>
  <c r="AU653" i="1"/>
  <c r="AJ653" i="1" s="1"/>
  <c r="AU654" i="1"/>
  <c r="AJ654" i="1" s="1"/>
  <c r="AU655" i="1"/>
  <c r="AJ655" i="1" s="1"/>
  <c r="AU656" i="1"/>
  <c r="AJ656" i="1" s="1"/>
  <c r="AU657" i="1"/>
  <c r="AJ657" i="1" s="1"/>
  <c r="AU658" i="1"/>
  <c r="AJ658" i="1" s="1"/>
  <c r="AU659" i="1"/>
  <c r="AJ659" i="1" s="1"/>
  <c r="AU660" i="1"/>
  <c r="AJ660" i="1" s="1"/>
  <c r="AU661" i="1"/>
  <c r="AJ661" i="1" s="1"/>
  <c r="AU662" i="1"/>
  <c r="AJ662" i="1" s="1"/>
  <c r="AU663" i="1"/>
  <c r="AJ663" i="1" s="1"/>
  <c r="AU664" i="1"/>
  <c r="AJ664" i="1" s="1"/>
  <c r="AU665" i="1"/>
  <c r="AJ665" i="1" s="1"/>
  <c r="AU666" i="1"/>
  <c r="AJ666" i="1" s="1"/>
  <c r="AU667" i="1"/>
  <c r="AJ667" i="1" s="1"/>
  <c r="AU668" i="1"/>
  <c r="AJ668" i="1" s="1"/>
  <c r="AU669" i="1"/>
  <c r="AJ669" i="1" s="1"/>
  <c r="AU670" i="1"/>
  <c r="AJ670" i="1" s="1"/>
  <c r="AU671" i="1"/>
  <c r="AJ671" i="1" s="1"/>
  <c r="AU672" i="1"/>
  <c r="AJ672" i="1" s="1"/>
  <c r="AU673" i="1"/>
  <c r="AJ673" i="1" s="1"/>
  <c r="AU674" i="1"/>
  <c r="AJ674" i="1" s="1"/>
  <c r="AU675" i="1"/>
  <c r="AJ675" i="1" s="1"/>
  <c r="AU676" i="1"/>
  <c r="AJ676" i="1" s="1"/>
  <c r="AU677" i="1"/>
  <c r="AJ677" i="1" s="1"/>
  <c r="AI6" i="1"/>
  <c r="AK6" i="1" s="1"/>
  <c r="AI10" i="1"/>
  <c r="AK10" i="1" s="1"/>
  <c r="AI12" i="1"/>
  <c r="AK12" i="1" s="1"/>
  <c r="AI14" i="1"/>
  <c r="AK14" i="1" s="1"/>
  <c r="AI22" i="1"/>
  <c r="AK22" i="1" s="1"/>
  <c r="AI24" i="1"/>
  <c r="AK24" i="1" s="1"/>
  <c r="AI26" i="1"/>
  <c r="AI30" i="1"/>
  <c r="AI36" i="1"/>
  <c r="AI38" i="1"/>
  <c r="AI46" i="1"/>
  <c r="AI48" i="1"/>
  <c r="AI54" i="1"/>
  <c r="AI58" i="1"/>
  <c r="AI62" i="1"/>
  <c r="AI64" i="1"/>
  <c r="AI70" i="1"/>
  <c r="AI74" i="1"/>
  <c r="AI78" i="1"/>
  <c r="AI80" i="1"/>
  <c r="AI86" i="1"/>
  <c r="AI90" i="1"/>
  <c r="AI102" i="1"/>
  <c r="AI106" i="1"/>
  <c r="AI110" i="1"/>
  <c r="AI122" i="1"/>
  <c r="AI126" i="1"/>
  <c r="AI142" i="1"/>
  <c r="AI150" i="1"/>
  <c r="AI154" i="1"/>
  <c r="AI166" i="1"/>
  <c r="AI182" i="1"/>
  <c r="AI186" i="1"/>
  <c r="AI198" i="1"/>
  <c r="AI202" i="1"/>
  <c r="AI206" i="1"/>
  <c r="AI226" i="1"/>
  <c r="AI234" i="1"/>
  <c r="AI258" i="1"/>
  <c r="AI278" i="1"/>
  <c r="AI286" i="1"/>
  <c r="AI306" i="1"/>
  <c r="AI347" i="1"/>
  <c r="AI359" i="1"/>
  <c r="AI383" i="1"/>
  <c r="AI403" i="1"/>
  <c r="AI459" i="1"/>
  <c r="AI120" i="1" l="1"/>
  <c r="AI248" i="1"/>
  <c r="AI140" i="1"/>
  <c r="AI88" i="1"/>
  <c r="AI44" i="1"/>
  <c r="AI28" i="1"/>
  <c r="AI20" i="1"/>
  <c r="AK20" i="1" s="1"/>
  <c r="AI322" i="1"/>
  <c r="AI310" i="1"/>
  <c r="AI419" i="1"/>
  <c r="AI294" i="1"/>
  <c r="AI254" i="1"/>
  <c r="AI218" i="1"/>
  <c r="AI190" i="1"/>
  <c r="AI158" i="1"/>
  <c r="AI118" i="1"/>
  <c r="AI94" i="1"/>
  <c r="AI611" i="1"/>
  <c r="AJ496" i="1"/>
  <c r="AJ519" i="1"/>
  <c r="AJ556" i="1"/>
  <c r="AJ552" i="1"/>
  <c r="AJ548" i="1"/>
  <c r="AJ544" i="1"/>
  <c r="AJ540" i="1"/>
  <c r="AJ536" i="1"/>
  <c r="AJ532" i="1"/>
  <c r="AJ528" i="1"/>
  <c r="AJ524" i="1"/>
  <c r="AJ520" i="1"/>
  <c r="AI152" i="1"/>
  <c r="AJ554" i="1"/>
  <c r="AJ550" i="1"/>
  <c r="AJ546" i="1"/>
  <c r="AJ542" i="1"/>
  <c r="AJ538" i="1"/>
  <c r="AJ534" i="1"/>
  <c r="AJ530" i="1"/>
  <c r="AJ526" i="1"/>
  <c r="AJ522" i="1"/>
  <c r="AJ515" i="1"/>
  <c r="AI575" i="1"/>
  <c r="AI479" i="1"/>
  <c r="AI415" i="1"/>
  <c r="AI371" i="1"/>
  <c r="AJ511" i="1"/>
  <c r="AJ559" i="1"/>
  <c r="AI639" i="1"/>
  <c r="AI511" i="1"/>
  <c r="AI447" i="1"/>
  <c r="AI387" i="1"/>
  <c r="AI355" i="1"/>
  <c r="AJ557" i="1"/>
  <c r="AJ553" i="1"/>
  <c r="AJ549" i="1"/>
  <c r="AJ545" i="1"/>
  <c r="AJ541" i="1"/>
  <c r="AJ537" i="1"/>
  <c r="AJ533" i="1"/>
  <c r="AJ529" i="1"/>
  <c r="AJ525" i="1"/>
  <c r="AJ521" i="1"/>
  <c r="AI667" i="1"/>
  <c r="AI563" i="1"/>
  <c r="AI483" i="1"/>
  <c r="AI427" i="1"/>
  <c r="AI395" i="1"/>
  <c r="AI363" i="1"/>
  <c r="AI334" i="1"/>
  <c r="AI302" i="1"/>
  <c r="AI262" i="1"/>
  <c r="AI242" i="1"/>
  <c r="AI210" i="1"/>
  <c r="AI194" i="1"/>
  <c r="AI174" i="1"/>
  <c r="AI134" i="1"/>
  <c r="AI579" i="1"/>
  <c r="AI648" i="1"/>
  <c r="AI378" i="1"/>
  <c r="AI318" i="1"/>
  <c r="AI438" i="1"/>
  <c r="AI4" i="1"/>
  <c r="AK4" i="1" s="1"/>
  <c r="AI314" i="1"/>
  <c r="AI298" i="1"/>
  <c r="AI270" i="1"/>
  <c r="AI250" i="1"/>
  <c r="AI160" i="1"/>
  <c r="AI232" i="1"/>
  <c r="AI208" i="1"/>
  <c r="AI180" i="1"/>
  <c r="AI148" i="1"/>
  <c r="AI656" i="1"/>
  <c r="AI595" i="1"/>
  <c r="AI538" i="1"/>
  <c r="AI491" i="1"/>
  <c r="AI451" i="1"/>
  <c r="AI312" i="1"/>
  <c r="AI276" i="1"/>
  <c r="AI200" i="1"/>
  <c r="AI188" i="1"/>
  <c r="AI124" i="1"/>
  <c r="AI112" i="1"/>
  <c r="AI96" i="1"/>
  <c r="AI56" i="1"/>
  <c r="AI525" i="1"/>
  <c r="AI398" i="1"/>
  <c r="AI365" i="1"/>
  <c r="AI430" i="1"/>
  <c r="AI410" i="1"/>
  <c r="AI502" i="1"/>
  <c r="AI350" i="1"/>
  <c r="AI549" i="1"/>
  <c r="AI553" i="1"/>
  <c r="AI374" i="1"/>
  <c r="AI494" i="1"/>
  <c r="AI474" i="1"/>
  <c r="AI406" i="1"/>
  <c r="AI672" i="1"/>
  <c r="AI462" i="1"/>
  <c r="AI442" i="1"/>
  <c r="AI366" i="1"/>
  <c r="AI358" i="1"/>
  <c r="AI338" i="1"/>
  <c r="AI304" i="1"/>
  <c r="AI292" i="1"/>
  <c r="AI272" i="1"/>
  <c r="AI240" i="1"/>
  <c r="AI220" i="1"/>
  <c r="AI196" i="1"/>
  <c r="AI172" i="1"/>
  <c r="AI144" i="1"/>
  <c r="AI104" i="1"/>
  <c r="AI52" i="1"/>
  <c r="AI16" i="1"/>
  <c r="AK16" i="1" s="1"/>
  <c r="AI8" i="1"/>
  <c r="AK8" i="1" s="1"/>
  <c r="AI664" i="1"/>
  <c r="AI659" i="1"/>
  <c r="AI623" i="1"/>
  <c r="AI340" i="1"/>
  <c r="AI296" i="1"/>
  <c r="AI264" i="1"/>
  <c r="AI566" i="1"/>
  <c r="AI676" i="1"/>
  <c r="AI660" i="1"/>
  <c r="AI644" i="1"/>
  <c r="AI533" i="1"/>
  <c r="AI470" i="1"/>
  <c r="AI241" i="1"/>
  <c r="AI228" i="1"/>
  <c r="AI217" i="1"/>
  <c r="AI113" i="1"/>
  <c r="AI105" i="1"/>
  <c r="AI65" i="1"/>
  <c r="AI57" i="1"/>
  <c r="AI49" i="1"/>
  <c r="AI647" i="1"/>
  <c r="AI635" i="1"/>
  <c r="AI619" i="1"/>
  <c r="AI607" i="1"/>
  <c r="AI591" i="1"/>
  <c r="AI663" i="1"/>
  <c r="AI655" i="1"/>
  <c r="AI394" i="1"/>
  <c r="AI382" i="1"/>
  <c r="AK382" i="1" s="1"/>
  <c r="AI675" i="1"/>
  <c r="AI634" i="1"/>
  <c r="AI618" i="1"/>
  <c r="AI603" i="1"/>
  <c r="AI587" i="1"/>
  <c r="AI571" i="1"/>
  <c r="AI558" i="1"/>
  <c r="AI546" i="1"/>
  <c r="AI530" i="1"/>
  <c r="AI521" i="1"/>
  <c r="AI519" i="1"/>
  <c r="AI490" i="1"/>
  <c r="AI478" i="1"/>
  <c r="AI467" i="1"/>
  <c r="AI458" i="1"/>
  <c r="AI446" i="1"/>
  <c r="AI435" i="1"/>
  <c r="AI426" i="1"/>
  <c r="AI414" i="1"/>
  <c r="AI346" i="1"/>
  <c r="AI330" i="1"/>
  <c r="AI671" i="1"/>
  <c r="AI651" i="1"/>
  <c r="AI643" i="1"/>
  <c r="AI627" i="1"/>
  <c r="AI614" i="1"/>
  <c r="AI602" i="1"/>
  <c r="AI582" i="1"/>
  <c r="AI570" i="1"/>
  <c r="AI554" i="1"/>
  <c r="AI542" i="1"/>
  <c r="AI526" i="1"/>
  <c r="AI507" i="1"/>
  <c r="AI486" i="1"/>
  <c r="AI475" i="1"/>
  <c r="AI463" i="1"/>
  <c r="AI454" i="1"/>
  <c r="AI443" i="1"/>
  <c r="AI431" i="1"/>
  <c r="AI422" i="1"/>
  <c r="AI411" i="1"/>
  <c r="AI399" i="1"/>
  <c r="AI390" i="1"/>
  <c r="AI379" i="1"/>
  <c r="AI367" i="1"/>
  <c r="AI362" i="1"/>
  <c r="AI351" i="1"/>
  <c r="AI326" i="1"/>
  <c r="AI598" i="1"/>
  <c r="AI586" i="1"/>
  <c r="AI537" i="1"/>
  <c r="AI544" i="1"/>
  <c r="AI536" i="1"/>
  <c r="AI565" i="1"/>
  <c r="AI345" i="1"/>
  <c r="AI33" i="1"/>
  <c r="AI25" i="1"/>
  <c r="AK25" i="1" s="1"/>
  <c r="AI17" i="1"/>
  <c r="AK17" i="1" s="1"/>
  <c r="AI597" i="1"/>
  <c r="AI629" i="1"/>
  <c r="AI528" i="1"/>
  <c r="AI405" i="1"/>
  <c r="AI657" i="1"/>
  <c r="AI473" i="1"/>
  <c r="AI465" i="1"/>
  <c r="AI437" i="1"/>
  <c r="AI369" i="1"/>
  <c r="AI357" i="1"/>
  <c r="AI281" i="1"/>
  <c r="AI249" i="1"/>
  <c r="AI169" i="1"/>
  <c r="AI129" i="1"/>
  <c r="AI121" i="1"/>
  <c r="AI41" i="1"/>
  <c r="AI9" i="1"/>
  <c r="AK9" i="1" s="1"/>
  <c r="AI613" i="1"/>
  <c r="AI581" i="1"/>
  <c r="AI548" i="1"/>
  <c r="AI532" i="1"/>
  <c r="AI497" i="1"/>
  <c r="AI409" i="1"/>
  <c r="AI401" i="1"/>
  <c r="AI377" i="1"/>
  <c r="AI329" i="1"/>
  <c r="AI265" i="1"/>
  <c r="AI257" i="1"/>
  <c r="AI209" i="1"/>
  <c r="AI201" i="1"/>
  <c r="AI177" i="1"/>
  <c r="AI81" i="1"/>
  <c r="AI73" i="1"/>
  <c r="AI677" i="1"/>
  <c r="AI505" i="1"/>
  <c r="AI469" i="1"/>
  <c r="AI433" i="1"/>
  <c r="AI381" i="1"/>
  <c r="AI353" i="1"/>
  <c r="AI337" i="1"/>
  <c r="AI313" i="1"/>
  <c r="AI305" i="1"/>
  <c r="AI297" i="1"/>
  <c r="AI289" i="1"/>
  <c r="AI193" i="1"/>
  <c r="AI185" i="1"/>
  <c r="AI161" i="1"/>
  <c r="AI145" i="1"/>
  <c r="AI137" i="1"/>
  <c r="AI97" i="1"/>
  <c r="AI89" i="1"/>
  <c r="AI669" i="1"/>
  <c r="AI645" i="1"/>
  <c r="AI625" i="1"/>
  <c r="AI617" i="1"/>
  <c r="AI609" i="1"/>
  <c r="AI601" i="1"/>
  <c r="AI593" i="1"/>
  <c r="AI585" i="1"/>
  <c r="AI577" i="1"/>
  <c r="AI569" i="1"/>
  <c r="AI561" i="1"/>
  <c r="AI552" i="1"/>
  <c r="AI665" i="1"/>
  <c r="AI501" i="1"/>
  <c r="AI441" i="1"/>
  <c r="AI653" i="1"/>
  <c r="AI641" i="1"/>
  <c r="AI633" i="1"/>
  <c r="AI520" i="1"/>
  <c r="AI513" i="1"/>
  <c r="AI485" i="1"/>
  <c r="AI457" i="1"/>
  <c r="AI449" i="1"/>
  <c r="AI421" i="1"/>
  <c r="AI393" i="1"/>
  <c r="AI385" i="1"/>
  <c r="AK385" i="1" s="1"/>
  <c r="AI373" i="1"/>
  <c r="AI361" i="1"/>
  <c r="AI349" i="1"/>
  <c r="AI321" i="1"/>
  <c r="AI273" i="1"/>
  <c r="AI233" i="1"/>
  <c r="AI225" i="1"/>
  <c r="AI673" i="1"/>
  <c r="AI661" i="1"/>
  <c r="AI649" i="1"/>
  <c r="AI517" i="1"/>
  <c r="AI489" i="1"/>
  <c r="AI481" i="1"/>
  <c r="AI453" i="1"/>
  <c r="AI425" i="1"/>
  <c r="AI417" i="1"/>
  <c r="AI389" i="1"/>
  <c r="AI630" i="1"/>
  <c r="AI324" i="1"/>
  <c r="AI316" i="1"/>
  <c r="AI284" i="1"/>
  <c r="AI668" i="1"/>
  <c r="AI652" i="1"/>
  <c r="AI336" i="1"/>
  <c r="AI328" i="1"/>
  <c r="AI260" i="1"/>
  <c r="AI252" i="1"/>
  <c r="AI212" i="1"/>
  <c r="AI184" i="1"/>
  <c r="AI176" i="1"/>
  <c r="AI168" i="1"/>
  <c r="AI132" i="1"/>
  <c r="AI116" i="1"/>
  <c r="AI108" i="1"/>
  <c r="AI84" i="1"/>
  <c r="AI76" i="1"/>
  <c r="AI68" i="1"/>
  <c r="AI60" i="1"/>
  <c r="AI40" i="1"/>
  <c r="AI32" i="1"/>
  <c r="AI638" i="1"/>
  <c r="AI622" i="1"/>
  <c r="AI606" i="1"/>
  <c r="AI590" i="1"/>
  <c r="AI574" i="1"/>
  <c r="AI557" i="1"/>
  <c r="AI541" i="1"/>
  <c r="AI674" i="1"/>
  <c r="AI670" i="1"/>
  <c r="AI666" i="1"/>
  <c r="AI662" i="1"/>
  <c r="AI658" i="1"/>
  <c r="AI654" i="1"/>
  <c r="AI650" i="1"/>
  <c r="AI646" i="1"/>
  <c r="AI642" i="1"/>
  <c r="AI637" i="1"/>
  <c r="AI631" i="1"/>
  <c r="AI626" i="1"/>
  <c r="AI621" i="1"/>
  <c r="AI615" i="1"/>
  <c r="AI610" i="1"/>
  <c r="AI605" i="1"/>
  <c r="AI599" i="1"/>
  <c r="AI594" i="1"/>
  <c r="AI589" i="1"/>
  <c r="AI583" i="1"/>
  <c r="AI578" i="1"/>
  <c r="AI573" i="1"/>
  <c r="AI567" i="1"/>
  <c r="AI562" i="1"/>
  <c r="AI556" i="1"/>
  <c r="AI550" i="1"/>
  <c r="AI545" i="1"/>
  <c r="AI540" i="1"/>
  <c r="AI534" i="1"/>
  <c r="AI529" i="1"/>
  <c r="AI524" i="1"/>
  <c r="AI515" i="1"/>
  <c r="AI496" i="1"/>
  <c r="AI509" i="1"/>
  <c r="AI503" i="1"/>
  <c r="AI498" i="1"/>
  <c r="AI493" i="1"/>
  <c r="AI487" i="1"/>
  <c r="AI482" i="1"/>
  <c r="AI477" i="1"/>
  <c r="AI471" i="1"/>
  <c r="AI466" i="1"/>
  <c r="AI461" i="1"/>
  <c r="AI455" i="1"/>
  <c r="AI450" i="1"/>
  <c r="AI445" i="1"/>
  <c r="AI439" i="1"/>
  <c r="AI434" i="1"/>
  <c r="AI429" i="1"/>
  <c r="AI423" i="1"/>
  <c r="AI418" i="1"/>
  <c r="AI413" i="1"/>
  <c r="AI407" i="1"/>
  <c r="AI402" i="1"/>
  <c r="AI397" i="1"/>
  <c r="AI391" i="1"/>
  <c r="AI386" i="1"/>
  <c r="AI375" i="1"/>
  <c r="AI370" i="1"/>
  <c r="AI354" i="1"/>
  <c r="AI342" i="1"/>
  <c r="AI290" i="1"/>
  <c r="AI282" i="1"/>
  <c r="AI274" i="1"/>
  <c r="AI266" i="1"/>
  <c r="AI246" i="1"/>
  <c r="AI238" i="1"/>
  <c r="AI230" i="1"/>
  <c r="AI222" i="1"/>
  <c r="AI214" i="1"/>
  <c r="AI170" i="1"/>
  <c r="AI138" i="1"/>
  <c r="AJ640" i="1"/>
  <c r="AI640" i="1"/>
  <c r="AJ636" i="1"/>
  <c r="AI636" i="1"/>
  <c r="AJ632" i="1"/>
  <c r="AI632" i="1"/>
  <c r="AJ628" i="1"/>
  <c r="AI628" i="1"/>
  <c r="AJ624" i="1"/>
  <c r="AI624" i="1"/>
  <c r="AJ620" i="1"/>
  <c r="AI620" i="1"/>
  <c r="AJ616" i="1"/>
  <c r="AI616" i="1"/>
  <c r="AJ612" i="1"/>
  <c r="AI612" i="1"/>
  <c r="AJ608" i="1"/>
  <c r="AI608" i="1"/>
  <c r="AJ604" i="1"/>
  <c r="AI604" i="1"/>
  <c r="AJ600" i="1"/>
  <c r="AI600" i="1"/>
  <c r="AJ596" i="1"/>
  <c r="AI596" i="1"/>
  <c r="AJ592" i="1"/>
  <c r="AI592" i="1"/>
  <c r="AJ588" i="1"/>
  <c r="AI588" i="1"/>
  <c r="AJ584" i="1"/>
  <c r="AI584" i="1"/>
  <c r="AJ580" i="1"/>
  <c r="AI580" i="1"/>
  <c r="AJ576" i="1"/>
  <c r="AI576" i="1"/>
  <c r="AJ572" i="1"/>
  <c r="AI572" i="1"/>
  <c r="AJ568" i="1"/>
  <c r="AI568" i="1"/>
  <c r="AJ564" i="1"/>
  <c r="AI564" i="1"/>
  <c r="AJ560" i="1"/>
  <c r="AI560" i="1"/>
  <c r="AJ555" i="1"/>
  <c r="AI555" i="1"/>
  <c r="AJ551" i="1"/>
  <c r="AI551" i="1"/>
  <c r="AJ547" i="1"/>
  <c r="AI547" i="1"/>
  <c r="AJ543" i="1"/>
  <c r="AI543" i="1"/>
  <c r="AJ539" i="1"/>
  <c r="AI539" i="1"/>
  <c r="AJ535" i="1"/>
  <c r="AI535" i="1"/>
  <c r="AJ531" i="1"/>
  <c r="AI531" i="1"/>
  <c r="AJ527" i="1"/>
  <c r="AI527" i="1"/>
  <c r="AJ523" i="1"/>
  <c r="AI523" i="1"/>
  <c r="AJ516" i="1"/>
  <c r="AI516" i="1"/>
  <c r="AJ514" i="1"/>
  <c r="AI514" i="1"/>
  <c r="AI512" i="1"/>
  <c r="AI508" i="1"/>
  <c r="AI504" i="1"/>
  <c r="AI500" i="1"/>
  <c r="AJ510" i="1"/>
  <c r="AI510" i="1"/>
  <c r="AJ492" i="1"/>
  <c r="AI492" i="1"/>
  <c r="AJ488" i="1"/>
  <c r="AI488" i="1"/>
  <c r="AJ484" i="1"/>
  <c r="AI484" i="1"/>
  <c r="AJ480" i="1"/>
  <c r="AI480" i="1"/>
  <c r="AJ476" i="1"/>
  <c r="AI476" i="1"/>
  <c r="AJ472" i="1"/>
  <c r="AI472" i="1"/>
  <c r="AJ468" i="1"/>
  <c r="AI468" i="1"/>
  <c r="AK468" i="1" s="1"/>
  <c r="AJ464" i="1"/>
  <c r="AI464" i="1"/>
  <c r="AJ460" i="1"/>
  <c r="AI460" i="1"/>
  <c r="AJ456" i="1"/>
  <c r="AI456" i="1"/>
  <c r="AJ452" i="1"/>
  <c r="AI452" i="1"/>
  <c r="AJ448" i="1"/>
  <c r="AI448" i="1"/>
  <c r="AJ444" i="1"/>
  <c r="AI444" i="1"/>
  <c r="AJ440" i="1"/>
  <c r="AI440" i="1"/>
  <c r="AJ436" i="1"/>
  <c r="AI436" i="1"/>
  <c r="AJ432" i="1"/>
  <c r="AI432" i="1"/>
  <c r="AJ428" i="1"/>
  <c r="AI428" i="1"/>
  <c r="AJ424" i="1"/>
  <c r="AI424" i="1"/>
  <c r="AJ420" i="1"/>
  <c r="AI420" i="1"/>
  <c r="AJ416" i="1"/>
  <c r="AI416" i="1"/>
  <c r="AJ412" i="1"/>
  <c r="AI412" i="1"/>
  <c r="AJ408" i="1"/>
  <c r="AI408" i="1"/>
  <c r="AJ404" i="1"/>
  <c r="AI404" i="1"/>
  <c r="AJ400" i="1"/>
  <c r="AI400" i="1"/>
  <c r="AJ396" i="1"/>
  <c r="AI396" i="1"/>
  <c r="AJ392" i="1"/>
  <c r="AI392" i="1"/>
  <c r="AJ388" i="1"/>
  <c r="AI388" i="1"/>
  <c r="AJ384" i="1"/>
  <c r="AI384" i="1"/>
  <c r="AJ380" i="1"/>
  <c r="AI380" i="1"/>
  <c r="AJ376" i="1"/>
  <c r="AI376" i="1"/>
  <c r="AJ372" i="1"/>
  <c r="AI372" i="1"/>
  <c r="AJ368" i="1"/>
  <c r="AI368" i="1"/>
  <c r="AJ364" i="1"/>
  <c r="AI364" i="1"/>
  <c r="AJ360" i="1"/>
  <c r="AI360" i="1"/>
  <c r="AJ356" i="1"/>
  <c r="AI356" i="1"/>
  <c r="AJ352" i="1"/>
  <c r="AI352" i="1"/>
  <c r="AJ348" i="1"/>
  <c r="AI348" i="1"/>
  <c r="AJ344" i="1"/>
  <c r="AI344" i="1"/>
  <c r="AJ308" i="1"/>
  <c r="AI308" i="1"/>
  <c r="AJ280" i="1"/>
  <c r="AI280" i="1"/>
  <c r="AI244" i="1"/>
  <c r="AI216" i="1"/>
  <c r="AI332" i="1"/>
  <c r="AI320" i="1"/>
  <c r="AI300" i="1"/>
  <c r="AI288" i="1"/>
  <c r="AI268" i="1"/>
  <c r="AI256" i="1"/>
  <c r="AI236" i="1"/>
  <c r="AI224" i="1"/>
  <c r="AI204" i="1"/>
  <c r="AI192" i="1"/>
  <c r="AI164" i="1"/>
  <c r="AI156" i="1"/>
  <c r="AI136" i="1"/>
  <c r="AI128" i="1"/>
  <c r="AI100" i="1"/>
  <c r="AI92" i="1"/>
  <c r="AI72" i="1"/>
  <c r="AI341" i="1"/>
  <c r="AJ341" i="1"/>
  <c r="AI333" i="1"/>
  <c r="AJ333" i="1"/>
  <c r="AI178" i="1"/>
  <c r="AJ178" i="1"/>
  <c r="AI162" i="1"/>
  <c r="AJ162" i="1"/>
  <c r="AI146" i="1"/>
  <c r="AJ146" i="1"/>
  <c r="AI130" i="1"/>
  <c r="AJ130" i="1"/>
  <c r="AI114" i="1"/>
  <c r="AJ114" i="1"/>
  <c r="AI98" i="1"/>
  <c r="AJ98" i="1"/>
  <c r="AI82" i="1"/>
  <c r="AJ82" i="1"/>
  <c r="AI66" i="1"/>
  <c r="AJ66" i="1"/>
  <c r="AI50" i="1"/>
  <c r="AJ50" i="1"/>
  <c r="AI34" i="1"/>
  <c r="AJ34" i="1"/>
  <c r="AI18" i="1"/>
  <c r="AK18" i="1" s="1"/>
  <c r="AJ18" i="1"/>
  <c r="AJ259" i="1"/>
  <c r="AI325" i="1"/>
  <c r="AJ325" i="1"/>
  <c r="AI317" i="1"/>
  <c r="AJ317" i="1"/>
  <c r="AI309" i="1"/>
  <c r="AJ309" i="1"/>
  <c r="AI301" i="1"/>
  <c r="AJ301" i="1"/>
  <c r="AI293" i="1"/>
  <c r="AJ293" i="1"/>
  <c r="AI285" i="1"/>
  <c r="AJ285" i="1"/>
  <c r="AI277" i="1"/>
  <c r="AJ277" i="1"/>
  <c r="AI269" i="1"/>
  <c r="AJ269" i="1"/>
  <c r="AI261" i="1"/>
  <c r="AI253" i="1"/>
  <c r="AJ253" i="1"/>
  <c r="AI245" i="1"/>
  <c r="AJ245" i="1"/>
  <c r="AI237" i="1"/>
  <c r="AJ237" i="1"/>
  <c r="AI229" i="1"/>
  <c r="AJ229" i="1"/>
  <c r="AI221" i="1"/>
  <c r="AJ221" i="1"/>
  <c r="AI213" i="1"/>
  <c r="AJ213" i="1"/>
  <c r="AI205" i="1"/>
  <c r="AJ205" i="1"/>
  <c r="AI197" i="1"/>
  <c r="AJ197" i="1"/>
  <c r="AI189" i="1"/>
  <c r="AJ189" i="1"/>
  <c r="AI181" i="1"/>
  <c r="AJ181" i="1"/>
  <c r="AI173" i="1"/>
  <c r="AJ173" i="1"/>
  <c r="AI165" i="1"/>
  <c r="AJ165" i="1"/>
  <c r="AI157" i="1"/>
  <c r="AJ157" i="1"/>
  <c r="AI149" i="1"/>
  <c r="AJ149" i="1"/>
  <c r="AI141" i="1"/>
  <c r="AJ141" i="1"/>
  <c r="AI133" i="1"/>
  <c r="AJ133" i="1"/>
  <c r="AI125" i="1"/>
  <c r="AJ125" i="1"/>
  <c r="AI117" i="1"/>
  <c r="AJ117" i="1"/>
  <c r="AI109" i="1"/>
  <c r="AJ109" i="1"/>
  <c r="AI101" i="1"/>
  <c r="AJ101" i="1"/>
  <c r="AI93" i="1"/>
  <c r="AJ93" i="1"/>
  <c r="AI85" i="1"/>
  <c r="AJ85" i="1"/>
  <c r="AI77" i="1"/>
  <c r="AJ77" i="1"/>
  <c r="AI69" i="1"/>
  <c r="AJ69" i="1"/>
  <c r="AI61" i="1"/>
  <c r="AJ61" i="1"/>
  <c r="AI53" i="1"/>
  <c r="AJ53" i="1"/>
  <c r="AI45" i="1"/>
  <c r="AJ45" i="1"/>
  <c r="AI37" i="1"/>
  <c r="AJ37" i="1"/>
  <c r="AI29" i="1"/>
  <c r="AJ29" i="1"/>
  <c r="AI21" i="1"/>
  <c r="AK21" i="1" s="1"/>
  <c r="AJ21" i="1"/>
  <c r="AI13" i="1"/>
  <c r="AK13" i="1" s="1"/>
  <c r="AI5" i="1"/>
  <c r="AK5" i="1" s="1"/>
  <c r="AJ243" i="1"/>
  <c r="AJ175" i="1"/>
  <c r="AJ107" i="1"/>
  <c r="AI339" i="1"/>
  <c r="AJ339" i="1"/>
  <c r="AI335" i="1"/>
  <c r="AJ335" i="1"/>
  <c r="AI331" i="1"/>
  <c r="AJ331" i="1"/>
  <c r="AI327" i="1"/>
  <c r="AJ327" i="1"/>
  <c r="AI323" i="1"/>
  <c r="AJ323" i="1"/>
  <c r="AI319" i="1"/>
  <c r="AJ319" i="1"/>
  <c r="AI315" i="1"/>
  <c r="AJ315" i="1"/>
  <c r="AI311" i="1"/>
  <c r="AJ311" i="1"/>
  <c r="AI307" i="1"/>
  <c r="AJ307" i="1"/>
  <c r="AI303" i="1"/>
  <c r="AJ303" i="1"/>
  <c r="AI299" i="1"/>
  <c r="AJ299" i="1"/>
  <c r="AI295" i="1"/>
  <c r="AJ295" i="1"/>
  <c r="AI291" i="1"/>
  <c r="AJ291" i="1"/>
  <c r="AI287" i="1"/>
  <c r="AJ287" i="1"/>
  <c r="AI283" i="1"/>
  <c r="AJ283" i="1"/>
  <c r="AI279" i="1"/>
  <c r="AJ279" i="1"/>
  <c r="AI275" i="1"/>
  <c r="AJ275" i="1"/>
  <c r="AI271" i="1"/>
  <c r="AJ271" i="1"/>
  <c r="AI267" i="1"/>
  <c r="AJ267" i="1"/>
  <c r="AI263" i="1"/>
  <c r="AJ263" i="1"/>
  <c r="AI255" i="1"/>
  <c r="AJ255" i="1"/>
  <c r="AI251" i="1"/>
  <c r="AJ251" i="1"/>
  <c r="AI247" i="1"/>
  <c r="AJ247" i="1"/>
  <c r="AI239" i="1"/>
  <c r="AJ239" i="1"/>
  <c r="AI235" i="1"/>
  <c r="AJ235" i="1"/>
  <c r="AI231" i="1"/>
  <c r="AJ231" i="1"/>
  <c r="AI227" i="1"/>
  <c r="AJ227" i="1"/>
  <c r="AI223" i="1"/>
  <c r="AJ223" i="1"/>
  <c r="AI219" i="1"/>
  <c r="AJ219" i="1"/>
  <c r="AI215" i="1"/>
  <c r="AJ215" i="1"/>
  <c r="AI211" i="1"/>
  <c r="AJ211" i="1"/>
  <c r="AI207" i="1"/>
  <c r="AJ207" i="1"/>
  <c r="AI203" i="1"/>
  <c r="AJ203" i="1"/>
  <c r="AI199" i="1"/>
  <c r="AJ199" i="1"/>
  <c r="AI195" i="1"/>
  <c r="AJ195" i="1"/>
  <c r="AI191" i="1"/>
  <c r="AJ191" i="1"/>
  <c r="AI187" i="1"/>
  <c r="AJ187" i="1"/>
  <c r="AI183" i="1"/>
  <c r="AJ183" i="1"/>
  <c r="AI179" i="1"/>
  <c r="AJ179" i="1"/>
  <c r="AI171" i="1"/>
  <c r="AJ171" i="1"/>
  <c r="AI167" i="1"/>
  <c r="AJ167" i="1"/>
  <c r="AI163" i="1"/>
  <c r="AJ163" i="1"/>
  <c r="AI159" i="1"/>
  <c r="AJ159" i="1"/>
  <c r="AI155" i="1"/>
  <c r="AJ155" i="1"/>
  <c r="AI151" i="1"/>
  <c r="AJ151" i="1"/>
  <c r="AI147" i="1"/>
  <c r="AJ147" i="1"/>
  <c r="AI139" i="1"/>
  <c r="AJ139" i="1"/>
  <c r="AI135" i="1"/>
  <c r="AJ135" i="1"/>
  <c r="AI131" i="1"/>
  <c r="AJ131" i="1"/>
  <c r="AI127" i="1"/>
  <c r="AJ127" i="1"/>
  <c r="AI123" i="1"/>
  <c r="AJ123" i="1"/>
  <c r="AI119" i="1"/>
  <c r="AJ119" i="1"/>
  <c r="AI115" i="1"/>
  <c r="AJ115" i="1"/>
  <c r="AI111" i="1"/>
  <c r="AJ111" i="1"/>
  <c r="AI103" i="1"/>
  <c r="AJ103" i="1"/>
  <c r="AI99" i="1"/>
  <c r="AJ99" i="1"/>
  <c r="AI95" i="1"/>
  <c r="AJ95" i="1"/>
  <c r="AI91" i="1"/>
  <c r="AJ91" i="1"/>
  <c r="AI87" i="1"/>
  <c r="AJ87" i="1"/>
  <c r="AI83" i="1"/>
  <c r="AJ83" i="1"/>
  <c r="AI79" i="1"/>
  <c r="AJ79" i="1"/>
  <c r="AI71" i="1"/>
  <c r="AJ71" i="1"/>
  <c r="AI67" i="1"/>
  <c r="AJ67" i="1"/>
  <c r="AI63" i="1"/>
  <c r="AJ63" i="1"/>
  <c r="AI59" i="1"/>
  <c r="AJ59" i="1"/>
  <c r="AI55" i="1"/>
  <c r="AJ55" i="1"/>
  <c r="AI51" i="1"/>
  <c r="AJ51" i="1"/>
  <c r="AI47" i="1"/>
  <c r="AJ47" i="1"/>
  <c r="AI43" i="1"/>
  <c r="AI39" i="1"/>
  <c r="AJ39" i="1"/>
  <c r="AI35" i="1"/>
  <c r="AJ35" i="1"/>
  <c r="AI31" i="1"/>
  <c r="AJ31" i="1"/>
  <c r="AI27" i="1"/>
  <c r="AI23" i="1"/>
  <c r="AK23" i="1" s="1"/>
  <c r="AJ23" i="1"/>
  <c r="AI19" i="1"/>
  <c r="AK19" i="1" s="1"/>
  <c r="AJ19" i="1"/>
  <c r="AI15" i="1"/>
  <c r="AK15" i="1" s="1"/>
  <c r="AJ15" i="1"/>
  <c r="AI11" i="1"/>
  <c r="AK11" i="1" s="1"/>
  <c r="AI7" i="1"/>
  <c r="AK7" i="1" s="1"/>
  <c r="AJ343" i="1"/>
  <c r="AJ143" i="1"/>
  <c r="AJ75" i="1"/>
  <c r="N499" i="1"/>
  <c r="AG468" i="1"/>
  <c r="W468" i="1"/>
  <c r="V468" i="1"/>
  <c r="Q468" i="1"/>
  <c r="P468" i="1"/>
  <c r="O468" i="1"/>
  <c r="N468" i="1"/>
  <c r="L468" i="1"/>
  <c r="K468" i="1"/>
  <c r="J468" i="1"/>
  <c r="I468" i="1"/>
  <c r="B468" i="1"/>
  <c r="N467" i="1"/>
  <c r="N466" i="1"/>
  <c r="N457" i="1"/>
  <c r="AG385" i="1"/>
  <c r="W385" i="1"/>
  <c r="V385" i="1"/>
  <c r="Q385" i="1"/>
  <c r="P385" i="1"/>
  <c r="O385" i="1"/>
  <c r="N385" i="1"/>
  <c r="L385" i="1"/>
  <c r="K385" i="1"/>
  <c r="J385" i="1"/>
  <c r="I385" i="1"/>
  <c r="B385" i="1"/>
  <c r="AG382" i="1"/>
  <c r="W382" i="1"/>
  <c r="V382" i="1"/>
  <c r="Q382" i="1"/>
  <c r="P382" i="1"/>
  <c r="O382" i="1"/>
  <c r="N382" i="1"/>
  <c r="L382" i="1"/>
  <c r="K382" i="1"/>
  <c r="J382" i="1"/>
  <c r="I382" i="1"/>
  <c r="B382" i="1"/>
  <c r="N254" i="1"/>
  <c r="N252" i="1"/>
  <c r="N243" i="1"/>
  <c r="AG208" i="1"/>
  <c r="W208" i="1"/>
  <c r="V208" i="1"/>
  <c r="Q208" i="1"/>
  <c r="P208" i="1"/>
  <c r="O208" i="1"/>
  <c r="N208" i="1"/>
  <c r="L208" i="1"/>
  <c r="K208" i="1"/>
  <c r="J208" i="1"/>
  <c r="I208" i="1"/>
  <c r="B208" i="1"/>
  <c r="N206" i="1"/>
  <c r="N105" i="1"/>
  <c r="N64" i="1"/>
  <c r="N37" i="1"/>
  <c r="N15" i="1"/>
  <c r="L15" i="1"/>
  <c r="N7" i="1"/>
  <c r="L499" i="1"/>
  <c r="L467" i="1"/>
  <c r="L466" i="1"/>
  <c r="L457" i="1"/>
  <c r="L254" i="1"/>
  <c r="L252" i="1"/>
  <c r="AG243" i="1"/>
  <c r="W243" i="1"/>
  <c r="V243" i="1"/>
  <c r="Q243" i="1"/>
  <c r="P243" i="1"/>
  <c r="O243" i="1"/>
  <c r="L243" i="1"/>
  <c r="K243" i="1"/>
  <c r="J243" i="1"/>
  <c r="I243" i="1"/>
  <c r="B243" i="1"/>
  <c r="L206" i="1"/>
  <c r="L105" i="1"/>
  <c r="L64" i="1"/>
  <c r="AG37" i="1"/>
  <c r="W37" i="1"/>
  <c r="V37" i="1"/>
  <c r="Q37" i="1"/>
  <c r="P37" i="1"/>
  <c r="O37" i="1"/>
  <c r="L37" i="1"/>
  <c r="K37" i="1"/>
  <c r="J37" i="1"/>
  <c r="I37" i="1"/>
  <c r="B37" i="1"/>
  <c r="L7" i="1"/>
  <c r="AK208" i="1" l="1"/>
  <c r="AK37" i="1"/>
  <c r="AK243" i="1"/>
  <c r="AU2" i="1" l="1"/>
  <c r="AJ2" i="1" s="1"/>
  <c r="AU3" i="1"/>
  <c r="AJ3" i="1" s="1"/>
  <c r="AI3" i="1" l="1"/>
  <c r="AK3" i="1" s="1"/>
  <c r="AI2" i="1"/>
  <c r="AK2" i="1" s="1"/>
  <c r="AG515" i="1"/>
  <c r="A677" i="1" l="1"/>
  <c r="B677" i="1"/>
  <c r="I677" i="1"/>
  <c r="K677" i="1"/>
  <c r="L677" i="1"/>
  <c r="N677" i="1"/>
  <c r="O677" i="1"/>
  <c r="P677" i="1"/>
  <c r="Q677" i="1"/>
  <c r="V677" i="1"/>
  <c r="W677" i="1"/>
  <c r="AG677" i="1"/>
  <c r="A676" i="1"/>
  <c r="B676" i="1"/>
  <c r="I676" i="1"/>
  <c r="K676" i="1"/>
  <c r="L676" i="1"/>
  <c r="N676" i="1"/>
  <c r="O676" i="1"/>
  <c r="P676" i="1"/>
  <c r="Q676" i="1"/>
  <c r="V676" i="1"/>
  <c r="W676" i="1"/>
  <c r="AG676" i="1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AR676" i="1" l="1"/>
  <c r="AT676" i="1" s="1"/>
  <c r="AQ676" i="1"/>
  <c r="AS676" i="1" s="1"/>
  <c r="AR677" i="1"/>
  <c r="AT677" i="1" s="1"/>
  <c r="AQ677" i="1"/>
  <c r="AS677" i="1" s="1"/>
  <c r="Y676" i="1"/>
  <c r="AK676" i="1"/>
  <c r="AK677" i="1"/>
  <c r="Y677" i="1"/>
  <c r="X676" i="1"/>
  <c r="X677" i="1"/>
  <c r="V667" i="1" l="1"/>
  <c r="AG2" i="1" l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88" i="1"/>
  <c r="AG89" i="1"/>
  <c r="AG91" i="1"/>
  <c r="AG92" i="1"/>
  <c r="AG28" i="1"/>
  <c r="AG29" i="1"/>
  <c r="AG30" i="1"/>
  <c r="AG31" i="1"/>
  <c r="AG32" i="1"/>
  <c r="AG33" i="1"/>
  <c r="AG34" i="1"/>
  <c r="AG35" i="1"/>
  <c r="AG36" i="1"/>
  <c r="AG38" i="1"/>
  <c r="AG39" i="1"/>
  <c r="AG93" i="1"/>
  <c r="AG41" i="1"/>
  <c r="AG265" i="1"/>
  <c r="AG266" i="1"/>
  <c r="AG267" i="1"/>
  <c r="AG45" i="1"/>
  <c r="AG46" i="1"/>
  <c r="AG268" i="1"/>
  <c r="AG269" i="1"/>
  <c r="AG270" i="1"/>
  <c r="AG271" i="1"/>
  <c r="AG272" i="1"/>
  <c r="AG273" i="1"/>
  <c r="AG53" i="1"/>
  <c r="AG54" i="1"/>
  <c r="AG55" i="1"/>
  <c r="AG56" i="1"/>
  <c r="AG274" i="1"/>
  <c r="AG275" i="1"/>
  <c r="AG276" i="1"/>
  <c r="AG277" i="1"/>
  <c r="AG278" i="1"/>
  <c r="AG279" i="1"/>
  <c r="AG280" i="1"/>
  <c r="AG64" i="1"/>
  <c r="AG281" i="1"/>
  <c r="AG282" i="1"/>
  <c r="AG283" i="1"/>
  <c r="AG284" i="1"/>
  <c r="AG285" i="1"/>
  <c r="AG286" i="1"/>
  <c r="AG287" i="1"/>
  <c r="AG288" i="1"/>
  <c r="AG289" i="1"/>
  <c r="AG74" i="1"/>
  <c r="AG75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90" i="1"/>
  <c r="AG304" i="1"/>
  <c r="AG305" i="1"/>
  <c r="AG306" i="1"/>
  <c r="AG307" i="1"/>
  <c r="AG308" i="1"/>
  <c r="AG309" i="1"/>
  <c r="AG310" i="1"/>
  <c r="AG311" i="1"/>
  <c r="AG312" i="1"/>
  <c r="AG313" i="1"/>
  <c r="AG314" i="1"/>
  <c r="AG102" i="1"/>
  <c r="AG315" i="1"/>
  <c r="AG316" i="1"/>
  <c r="AG105" i="1"/>
  <c r="AG317" i="1"/>
  <c r="AG318" i="1"/>
  <c r="AG319" i="1"/>
  <c r="AG320" i="1"/>
  <c r="AG321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128" i="1"/>
  <c r="AG340" i="1"/>
  <c r="AG341" i="1"/>
  <c r="AG342" i="1"/>
  <c r="AG343" i="1"/>
  <c r="AG344" i="1"/>
  <c r="AG345" i="1"/>
  <c r="AG346" i="1"/>
  <c r="AG44" i="1"/>
  <c r="AG137" i="1"/>
  <c r="AG347" i="1"/>
  <c r="AG348" i="1"/>
  <c r="AG47" i="1"/>
  <c r="AG349" i="1"/>
  <c r="AG350" i="1"/>
  <c r="AG351" i="1"/>
  <c r="AG352" i="1"/>
  <c r="AG353" i="1"/>
  <c r="AG354" i="1"/>
  <c r="AG355" i="1"/>
  <c r="AG356" i="1"/>
  <c r="AG357" i="1"/>
  <c r="AG358" i="1"/>
  <c r="AG359" i="1"/>
  <c r="AG152" i="1"/>
  <c r="AG360" i="1"/>
  <c r="AG361" i="1"/>
  <c r="AG362" i="1"/>
  <c r="AG363" i="1"/>
  <c r="AG52" i="1"/>
  <c r="AG48" i="1"/>
  <c r="AG60" i="1"/>
  <c r="AG49" i="1"/>
  <c r="AG51" i="1"/>
  <c r="AG57" i="1"/>
  <c r="AG163" i="1"/>
  <c r="AG50" i="1"/>
  <c r="AG58" i="1"/>
  <c r="AG365" i="1"/>
  <c r="AG71" i="1"/>
  <c r="AG168" i="1"/>
  <c r="AG61" i="1"/>
  <c r="AG62" i="1"/>
  <c r="AG366" i="1"/>
  <c r="AG367" i="1"/>
  <c r="AG368" i="1"/>
  <c r="AG59" i="1"/>
  <c r="AG63" i="1"/>
  <c r="AG369" i="1"/>
  <c r="AG370" i="1"/>
  <c r="AG371" i="1"/>
  <c r="AG372" i="1"/>
  <c r="AG373" i="1"/>
  <c r="AG374" i="1"/>
  <c r="AG375" i="1"/>
  <c r="AG376" i="1"/>
  <c r="AG377" i="1"/>
  <c r="AG378" i="1"/>
  <c r="AG186" i="1"/>
  <c r="AG379" i="1"/>
  <c r="AG67" i="1"/>
  <c r="AG380" i="1"/>
  <c r="AG381" i="1"/>
  <c r="AG383" i="1"/>
  <c r="AG384" i="1"/>
  <c r="AG66" i="1"/>
  <c r="AG386" i="1"/>
  <c r="AG387" i="1"/>
  <c r="AG388" i="1"/>
  <c r="AG65" i="1"/>
  <c r="AG389" i="1"/>
  <c r="AG72" i="1"/>
  <c r="AG73" i="1"/>
  <c r="AG76" i="1"/>
  <c r="AG390" i="1"/>
  <c r="AG391" i="1"/>
  <c r="AG392" i="1"/>
  <c r="AG68" i="1"/>
  <c r="AG206" i="1"/>
  <c r="AG207" i="1"/>
  <c r="AG209" i="1"/>
  <c r="AG210" i="1"/>
  <c r="AG393" i="1"/>
  <c r="AG394" i="1"/>
  <c r="AG69" i="1"/>
  <c r="AG214" i="1"/>
  <c r="AG215" i="1"/>
  <c r="AG70" i="1"/>
  <c r="AG217" i="1"/>
  <c r="AG395" i="1"/>
  <c r="AG219" i="1"/>
  <c r="AG396" i="1"/>
  <c r="AG221" i="1"/>
  <c r="AG24" i="1"/>
  <c r="AG25" i="1"/>
  <c r="AG78" i="1"/>
  <c r="AG225" i="1"/>
  <c r="AG79" i="1"/>
  <c r="AG77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80" i="1"/>
  <c r="AG81" i="1"/>
  <c r="AG420" i="1"/>
  <c r="AG421" i="1"/>
  <c r="AG82" i="1"/>
  <c r="AG83" i="1"/>
  <c r="AG422" i="1"/>
  <c r="AG84" i="1"/>
  <c r="AG85" i="1"/>
  <c r="AG98" i="1"/>
  <c r="AG423" i="1"/>
  <c r="AG86" i="1"/>
  <c r="AG424" i="1"/>
  <c r="AG425" i="1"/>
  <c r="AG87" i="1"/>
  <c r="AG426" i="1"/>
  <c r="AG427" i="1"/>
  <c r="AG428" i="1"/>
  <c r="AG94" i="1"/>
  <c r="AG99" i="1"/>
  <c r="AG95" i="1"/>
  <c r="AG429" i="1"/>
  <c r="AG430" i="1"/>
  <c r="AG26" i="1"/>
  <c r="AG431" i="1"/>
  <c r="AG432" i="1"/>
  <c r="AG433" i="1"/>
  <c r="AG434" i="1"/>
  <c r="AG123" i="1"/>
  <c r="AG100" i="1"/>
  <c r="AG101" i="1"/>
  <c r="AG103" i="1"/>
  <c r="AG104" i="1"/>
  <c r="AG106" i="1"/>
  <c r="AG107" i="1"/>
  <c r="AG27" i="1"/>
  <c r="AG40" i="1"/>
  <c r="AG435" i="1"/>
  <c r="AG436" i="1"/>
  <c r="AG115" i="1"/>
  <c r="AG116" i="1"/>
  <c r="AG117" i="1"/>
  <c r="AG118" i="1"/>
  <c r="AG119" i="1"/>
  <c r="AG120" i="1"/>
  <c r="AG108" i="1"/>
  <c r="AG121" i="1"/>
  <c r="AG437" i="1"/>
  <c r="AG109" i="1"/>
  <c r="AG110" i="1"/>
  <c r="AG111" i="1"/>
  <c r="AG112" i="1"/>
  <c r="AG113" i="1"/>
  <c r="AG438" i="1"/>
  <c r="AG262" i="1"/>
  <c r="AG263" i="1"/>
  <c r="AG126" i="1"/>
  <c r="AG124" i="1"/>
  <c r="AG131" i="1"/>
  <c r="AG132" i="1"/>
  <c r="AG133" i="1"/>
  <c r="AG134" i="1"/>
  <c r="AG135" i="1"/>
  <c r="AG129" i="1"/>
  <c r="AG439" i="1"/>
  <c r="AG440" i="1"/>
  <c r="AG441" i="1"/>
  <c r="AG442" i="1"/>
  <c r="AG443" i="1"/>
  <c r="AG444" i="1"/>
  <c r="AG445" i="1"/>
  <c r="AG253" i="1"/>
  <c r="AG446" i="1"/>
  <c r="AG447" i="1"/>
  <c r="AG125" i="1"/>
  <c r="AG127" i="1"/>
  <c r="AG130" i="1"/>
  <c r="AG136" i="1"/>
  <c r="AG138" i="1"/>
  <c r="AG96" i="1"/>
  <c r="AG143" i="1"/>
  <c r="AG448" i="1"/>
  <c r="AG449" i="1"/>
  <c r="AG42" i="1"/>
  <c r="AG43" i="1"/>
  <c r="AG139" i="1"/>
  <c r="AG141" i="1"/>
  <c r="AG142" i="1"/>
  <c r="AG144" i="1"/>
  <c r="AG97" i="1"/>
  <c r="AG140" i="1"/>
  <c r="AG146" i="1"/>
  <c r="AG147" i="1"/>
  <c r="AG148" i="1"/>
  <c r="AG149" i="1"/>
  <c r="AG150" i="1"/>
  <c r="AG151" i="1"/>
  <c r="AG450" i="1"/>
  <c r="AG157" i="1"/>
  <c r="AG158" i="1"/>
  <c r="AG159" i="1"/>
  <c r="AG451" i="1"/>
  <c r="AG452" i="1"/>
  <c r="AG453" i="1"/>
  <c r="AG454" i="1"/>
  <c r="AG122" i="1"/>
  <c r="AG145" i="1"/>
  <c r="AG153" i="1"/>
  <c r="AG455" i="1"/>
  <c r="AG456" i="1"/>
  <c r="AG154" i="1"/>
  <c r="AG155" i="1"/>
  <c r="AG156" i="1"/>
  <c r="AG254" i="1"/>
  <c r="AG161" i="1"/>
  <c r="AG160" i="1"/>
  <c r="AG162" i="1"/>
  <c r="AG164" i="1"/>
  <c r="AG165" i="1"/>
  <c r="AG166" i="1"/>
  <c r="AG167" i="1"/>
  <c r="AG460" i="1"/>
  <c r="AG169" i="1"/>
  <c r="AG170" i="1"/>
  <c r="AG463" i="1"/>
  <c r="AG172" i="1"/>
  <c r="AG173" i="1"/>
  <c r="AG174" i="1"/>
  <c r="AG175" i="1"/>
  <c r="AG176" i="1"/>
  <c r="AG171" i="1"/>
  <c r="AG255" i="1"/>
  <c r="AG464" i="1"/>
  <c r="AG465" i="1"/>
  <c r="AG256" i="1"/>
  <c r="AG177" i="1"/>
  <c r="AG181" i="1"/>
  <c r="AG182" i="1"/>
  <c r="AG179" i="1"/>
  <c r="AG178" i="1"/>
  <c r="AG183" i="1"/>
  <c r="AG184" i="1"/>
  <c r="AG185" i="1"/>
  <c r="AG469" i="1"/>
  <c r="AG180" i="1"/>
  <c r="AG187" i="1"/>
  <c r="AG470" i="1"/>
  <c r="AG473" i="1"/>
  <c r="AG474" i="1"/>
  <c r="AG188" i="1"/>
  <c r="AG189" i="1"/>
  <c r="AG190" i="1"/>
  <c r="AG191" i="1"/>
  <c r="AG192" i="1"/>
  <c r="AG193" i="1"/>
  <c r="AG194" i="1"/>
  <c r="AG195" i="1"/>
  <c r="AG196" i="1"/>
  <c r="AG197" i="1"/>
  <c r="AG475" i="1"/>
  <c r="AG198" i="1"/>
  <c r="AG476" i="1"/>
  <c r="AG477" i="1"/>
  <c r="AG478" i="1"/>
  <c r="AG199" i="1"/>
  <c r="AG479" i="1"/>
  <c r="AG480" i="1"/>
  <c r="AG481" i="1"/>
  <c r="AG482" i="1"/>
  <c r="AG483" i="1"/>
  <c r="AG484" i="1"/>
  <c r="AG201" i="1"/>
  <c r="AG204" i="1"/>
  <c r="AG202" i="1"/>
  <c r="AG203" i="1"/>
  <c r="AG200" i="1"/>
  <c r="AG212" i="1"/>
  <c r="AG205" i="1"/>
  <c r="AG211" i="1"/>
  <c r="AG213" i="1"/>
  <c r="AG216" i="1"/>
  <c r="AG218" i="1"/>
  <c r="AG220" i="1"/>
  <c r="AG222" i="1"/>
  <c r="AG223" i="1"/>
  <c r="AG224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40" i="1"/>
  <c r="AG241" i="1"/>
  <c r="AG242" i="1"/>
  <c r="AG489" i="1"/>
  <c r="AG239" i="1"/>
  <c r="AG259" i="1"/>
  <c r="AG260" i="1"/>
  <c r="AG261" i="1"/>
  <c r="AG264" i="1"/>
  <c r="AG322" i="1"/>
  <c r="AG364" i="1"/>
  <c r="AG244" i="1"/>
  <c r="AG245" i="1"/>
  <c r="AG246" i="1"/>
  <c r="AG247" i="1"/>
  <c r="AG248" i="1"/>
  <c r="AG249" i="1"/>
  <c r="AG250" i="1"/>
  <c r="AG251" i="1"/>
  <c r="AG457" i="1"/>
  <c r="AG252" i="1"/>
  <c r="AG458" i="1"/>
  <c r="AG459" i="1"/>
  <c r="AG461" i="1"/>
  <c r="AG462" i="1"/>
  <c r="AG466" i="1"/>
  <c r="AG467" i="1"/>
  <c r="AG471" i="1"/>
  <c r="AG472" i="1"/>
  <c r="AG485" i="1"/>
  <c r="AG490" i="1"/>
  <c r="AG491" i="1"/>
  <c r="AG486" i="1"/>
  <c r="AG487" i="1"/>
  <c r="AG488" i="1"/>
  <c r="AG492" i="1"/>
  <c r="AG493" i="1"/>
  <c r="AG494" i="1"/>
  <c r="AG503" i="1"/>
  <c r="AG505" i="1"/>
  <c r="AG507" i="1"/>
  <c r="AG495" i="1"/>
  <c r="AG257" i="1"/>
  <c r="AG258" i="1"/>
  <c r="AG513" i="1"/>
  <c r="AG497" i="1"/>
  <c r="AG498" i="1"/>
  <c r="AG500" i="1"/>
  <c r="AG499" i="1"/>
  <c r="AG501" i="1"/>
  <c r="AG510" i="1"/>
  <c r="AG504" i="1"/>
  <c r="AG509" i="1"/>
  <c r="AG506" i="1"/>
  <c r="AG508" i="1"/>
  <c r="AG496" i="1"/>
  <c r="AG502" i="1"/>
  <c r="AG512" i="1"/>
  <c r="AG511" i="1"/>
  <c r="AG514" i="1"/>
  <c r="AG516" i="1"/>
  <c r="AG517" i="1"/>
  <c r="AG518" i="1"/>
  <c r="AG520" i="1"/>
  <c r="AG521" i="1"/>
  <c r="AG522" i="1"/>
  <c r="AG523" i="1"/>
  <c r="AG524" i="1"/>
  <c r="AG525" i="1"/>
  <c r="AG618" i="1"/>
  <c r="AG526" i="1"/>
  <c r="AG527" i="1"/>
  <c r="AG528" i="1"/>
  <c r="AG529" i="1"/>
  <c r="AG530" i="1"/>
  <c r="AG531" i="1"/>
  <c r="AG532" i="1"/>
  <c r="AG533" i="1"/>
  <c r="AG535" i="1"/>
  <c r="AG534" i="1"/>
  <c r="AG536" i="1"/>
  <c r="AG537" i="1"/>
  <c r="AG538" i="1"/>
  <c r="AG539" i="1"/>
  <c r="AG540" i="1"/>
  <c r="AG547" i="1"/>
  <c r="AG541" i="1"/>
  <c r="AG542" i="1"/>
  <c r="AG543" i="1"/>
  <c r="AG544" i="1"/>
  <c r="AG545" i="1"/>
  <c r="AG546" i="1"/>
  <c r="AG548" i="1"/>
  <c r="AG549" i="1"/>
  <c r="AG550" i="1"/>
  <c r="AG551" i="1"/>
  <c r="AG552" i="1"/>
  <c r="AG553" i="1"/>
  <c r="AG554" i="1"/>
  <c r="AG555" i="1"/>
  <c r="AG556" i="1"/>
  <c r="AG557" i="1"/>
  <c r="AG558" i="1"/>
  <c r="AG560" i="1"/>
  <c r="AG561" i="1"/>
  <c r="AG562" i="1"/>
  <c r="AG567" i="1"/>
  <c r="AG563" i="1"/>
  <c r="AG564" i="1"/>
  <c r="AG565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2" i="1"/>
  <c r="AG593" i="1"/>
  <c r="AG595" i="1"/>
  <c r="AG591" i="1"/>
  <c r="AG594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12" i="1"/>
  <c r="AG613" i="1"/>
  <c r="AG609" i="1"/>
  <c r="AG610" i="1"/>
  <c r="AG611" i="1"/>
  <c r="AG620" i="1"/>
  <c r="AG646" i="1"/>
  <c r="AG648" i="1"/>
  <c r="AG614" i="1"/>
  <c r="AG615" i="1"/>
  <c r="AG616" i="1"/>
  <c r="AG617" i="1"/>
  <c r="AG619" i="1"/>
  <c r="AG114" i="1"/>
  <c r="AG621" i="1"/>
  <c r="AG622" i="1"/>
  <c r="AG623" i="1"/>
  <c r="AG629" i="1"/>
  <c r="AG624" i="1"/>
  <c r="AG625" i="1"/>
  <c r="AG626" i="1"/>
  <c r="AG627" i="1"/>
  <c r="AG628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50" i="1"/>
  <c r="AG647" i="1"/>
  <c r="AG651" i="1"/>
  <c r="AG652" i="1"/>
  <c r="AG649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519" i="1"/>
  <c r="AG673" i="1"/>
  <c r="AG674" i="1"/>
  <c r="AG566" i="1"/>
  <c r="AG559" i="1"/>
  <c r="AG675" i="1"/>
  <c r="L504" i="1" l="1"/>
  <c r="A675" i="1"/>
  <c r="B675" i="1"/>
  <c r="I675" i="1"/>
  <c r="K675" i="1"/>
  <c r="L675" i="1"/>
  <c r="N675" i="1"/>
  <c r="O675" i="1"/>
  <c r="P675" i="1"/>
  <c r="Q675" i="1"/>
  <c r="V675" i="1"/>
  <c r="W675" i="1"/>
  <c r="A559" i="1"/>
  <c r="B559" i="1"/>
  <c r="I559" i="1"/>
  <c r="K559" i="1"/>
  <c r="L559" i="1"/>
  <c r="N559" i="1"/>
  <c r="O559" i="1"/>
  <c r="P559" i="1"/>
  <c r="Q559" i="1"/>
  <c r="V559" i="1"/>
  <c r="W559" i="1"/>
  <c r="A566" i="1"/>
  <c r="B566" i="1"/>
  <c r="I566" i="1"/>
  <c r="K566" i="1"/>
  <c r="L566" i="1"/>
  <c r="N566" i="1"/>
  <c r="O566" i="1"/>
  <c r="P566" i="1"/>
  <c r="Q566" i="1"/>
  <c r="V566" i="1"/>
  <c r="W566" i="1"/>
  <c r="A674" i="1"/>
  <c r="B674" i="1"/>
  <c r="I674" i="1"/>
  <c r="K674" i="1"/>
  <c r="L674" i="1"/>
  <c r="N674" i="1"/>
  <c r="O674" i="1"/>
  <c r="P674" i="1"/>
  <c r="Q674" i="1"/>
  <c r="V674" i="1"/>
  <c r="W674" i="1"/>
  <c r="A673" i="1"/>
  <c r="B673" i="1"/>
  <c r="I673" i="1"/>
  <c r="J673" i="1"/>
  <c r="K673" i="1"/>
  <c r="L673" i="1"/>
  <c r="N673" i="1"/>
  <c r="O673" i="1"/>
  <c r="P673" i="1"/>
  <c r="Q673" i="1"/>
  <c r="V673" i="1"/>
  <c r="W673" i="1"/>
  <c r="X673" i="1"/>
  <c r="A519" i="1"/>
  <c r="B519" i="1"/>
  <c r="I519" i="1"/>
  <c r="K519" i="1"/>
  <c r="L519" i="1"/>
  <c r="N519" i="1"/>
  <c r="O519" i="1"/>
  <c r="P519" i="1"/>
  <c r="Q519" i="1"/>
  <c r="V519" i="1"/>
  <c r="W519" i="1"/>
  <c r="AQ566" i="1" l="1"/>
  <c r="AR566" i="1"/>
  <c r="AR674" i="1"/>
  <c r="AT674" i="1" s="1"/>
  <c r="AQ674" i="1"/>
  <c r="AS674" i="1" s="1"/>
  <c r="AR673" i="1"/>
  <c r="AQ673" i="1"/>
  <c r="AR675" i="1"/>
  <c r="AT675" i="1" s="1"/>
  <c r="AQ675" i="1"/>
  <c r="AS675" i="1" s="1"/>
  <c r="Y673" i="1"/>
  <c r="X675" i="1"/>
  <c r="AK674" i="1"/>
  <c r="Y674" i="1"/>
  <c r="Y566" i="1"/>
  <c r="AK566" i="1"/>
  <c r="Y559" i="1"/>
  <c r="AK559" i="1"/>
  <c r="Y675" i="1"/>
  <c r="AK675" i="1"/>
  <c r="AK673" i="1"/>
  <c r="X566" i="1"/>
  <c r="X559" i="1"/>
  <c r="X674" i="1"/>
  <c r="X519" i="1"/>
  <c r="AK670" i="1" l="1"/>
  <c r="Y663" i="1"/>
  <c r="Y659" i="1"/>
  <c r="AK641" i="1"/>
  <c r="AK638" i="1"/>
  <c r="AK610" i="1"/>
  <c r="AK646" i="1"/>
  <c r="AK608" i="1"/>
  <c r="AK603" i="1"/>
  <c r="Y603" i="1"/>
  <c r="Y599" i="1"/>
  <c r="AK592" i="1"/>
  <c r="AK583" i="1"/>
  <c r="AK575" i="1"/>
  <c r="Y571" i="1"/>
  <c r="Y565" i="1"/>
  <c r="Y561" i="1"/>
  <c r="Y556" i="1"/>
  <c r="AK552" i="1"/>
  <c r="Y548" i="1"/>
  <c r="Y540" i="1"/>
  <c r="Y536" i="1"/>
  <c r="Y531" i="1"/>
  <c r="AK527" i="1"/>
  <c r="Y521" i="1"/>
  <c r="Y515" i="1"/>
  <c r="Y506" i="1"/>
  <c r="Y501" i="1"/>
  <c r="AK501" i="1"/>
  <c r="AK497" i="1"/>
  <c r="AK487" i="1"/>
  <c r="Y487" i="1"/>
  <c r="AK485" i="1"/>
  <c r="Y467" i="1"/>
  <c r="Y459" i="1"/>
  <c r="AK248" i="1"/>
  <c r="AK241" i="1"/>
  <c r="AK232" i="1"/>
  <c r="AK212" i="1"/>
  <c r="AK482" i="1"/>
  <c r="Y198" i="1"/>
  <c r="AK191" i="1"/>
  <c r="AK181" i="1"/>
  <c r="Y175" i="1"/>
  <c r="AK175" i="1"/>
  <c r="AK156" i="1"/>
  <c r="AK151" i="1"/>
  <c r="Y151" i="1"/>
  <c r="AK144" i="1"/>
  <c r="Y143" i="1"/>
  <c r="AK143" i="1"/>
  <c r="AK446" i="1"/>
  <c r="AK126" i="1"/>
  <c r="Y126" i="1"/>
  <c r="AK109" i="1"/>
  <c r="AK116" i="1"/>
  <c r="Y104" i="1"/>
  <c r="AK104" i="1"/>
  <c r="AK431" i="1"/>
  <c r="AK427" i="1"/>
  <c r="AK80" i="1"/>
  <c r="AK412" i="1"/>
  <c r="AK77" i="1"/>
  <c r="AK393" i="1"/>
  <c r="AK391" i="1"/>
  <c r="AK379" i="1"/>
  <c r="AK372" i="1"/>
  <c r="AK366" i="1"/>
  <c r="AK163" i="1"/>
  <c r="AK362" i="1"/>
  <c r="AK348" i="1"/>
  <c r="AK335" i="1"/>
  <c r="AK327" i="1"/>
  <c r="AK312" i="1"/>
  <c r="AK297" i="1"/>
  <c r="AK75" i="1"/>
  <c r="AK276" i="1"/>
  <c r="AK272" i="1"/>
  <c r="AK92" i="1"/>
  <c r="Y666" i="1"/>
  <c r="AK658" i="1"/>
  <c r="Y658" i="1"/>
  <c r="Y655" i="1"/>
  <c r="AK651" i="1"/>
  <c r="Y651" i="1"/>
  <c r="AK644" i="1"/>
  <c r="AK628" i="1"/>
  <c r="AK624" i="1"/>
  <c r="AK621" i="1"/>
  <c r="AK616" i="1"/>
  <c r="AK631" i="1"/>
  <c r="Y607" i="1"/>
  <c r="AK607" i="1"/>
  <c r="AK606" i="1"/>
  <c r="AK602" i="1"/>
  <c r="Y602" i="1"/>
  <c r="Y598" i="1"/>
  <c r="Y596" i="1"/>
  <c r="AK596" i="1"/>
  <c r="Y590" i="1"/>
  <c r="AK586" i="1"/>
  <c r="Y578" i="1"/>
  <c r="AK578" i="1"/>
  <c r="Y574" i="1"/>
  <c r="Y570" i="1"/>
  <c r="AK570" i="1"/>
  <c r="AK564" i="1"/>
  <c r="AK560" i="1"/>
  <c r="Y560" i="1"/>
  <c r="AK551" i="1"/>
  <c r="Y551" i="1"/>
  <c r="Y546" i="1"/>
  <c r="AK546" i="1"/>
  <c r="Y542" i="1"/>
  <c r="AK542" i="1"/>
  <c r="AK539" i="1"/>
  <c r="AK535" i="1"/>
  <c r="Y535" i="1"/>
  <c r="Y530" i="1"/>
  <c r="Y526" i="1"/>
  <c r="AK526" i="1"/>
  <c r="AK524" i="1"/>
  <c r="Y524" i="1"/>
  <c r="AK520" i="1"/>
  <c r="Y520" i="1"/>
  <c r="Y516" i="1"/>
  <c r="AK516" i="1"/>
  <c r="Y502" i="1"/>
  <c r="AK502" i="1"/>
  <c r="AK509" i="1"/>
  <c r="Y499" i="1"/>
  <c r="AK499" i="1"/>
  <c r="Y513" i="1"/>
  <c r="AK507" i="1"/>
  <c r="Y507" i="1"/>
  <c r="AK486" i="1"/>
  <c r="Y486" i="1"/>
  <c r="AK466" i="1"/>
  <c r="Y466" i="1"/>
  <c r="AK239" i="1"/>
  <c r="AK240" i="1"/>
  <c r="AK227" i="1"/>
  <c r="AK222" i="1"/>
  <c r="AK213" i="1"/>
  <c r="Y201" i="1"/>
  <c r="AK478" i="1"/>
  <c r="AK475" i="1"/>
  <c r="Y194" i="1"/>
  <c r="AK190" i="1"/>
  <c r="Y190" i="1"/>
  <c r="AK473" i="1"/>
  <c r="AK469" i="1"/>
  <c r="AK178" i="1"/>
  <c r="Y178" i="1"/>
  <c r="AK177" i="1"/>
  <c r="AK255" i="1"/>
  <c r="AK170" i="1"/>
  <c r="AK166" i="1"/>
  <c r="AK160" i="1"/>
  <c r="Y155" i="1"/>
  <c r="AK153" i="1"/>
  <c r="AK453" i="1"/>
  <c r="AK158" i="1"/>
  <c r="Y158" i="1"/>
  <c r="AK150" i="1"/>
  <c r="Y150" i="1"/>
  <c r="AK146" i="1"/>
  <c r="Y146" i="1"/>
  <c r="AK142" i="1"/>
  <c r="Y42" i="1"/>
  <c r="Y96" i="1"/>
  <c r="AK96" i="1"/>
  <c r="AK127" i="1"/>
  <c r="AK253" i="1"/>
  <c r="Y129" i="1"/>
  <c r="AK129" i="1"/>
  <c r="AK132" i="1"/>
  <c r="AK263" i="1"/>
  <c r="Y263" i="1"/>
  <c r="Y112" i="1"/>
  <c r="AK112" i="1"/>
  <c r="AK437" i="1"/>
  <c r="Y119" i="1"/>
  <c r="Y115" i="1"/>
  <c r="AK27" i="1"/>
  <c r="Y27" i="1"/>
  <c r="AK103" i="1"/>
  <c r="Y103" i="1"/>
  <c r="Y99" i="1"/>
  <c r="AK426" i="1"/>
  <c r="AK86" i="1"/>
  <c r="AK421" i="1"/>
  <c r="AK415" i="1"/>
  <c r="AK411" i="1"/>
  <c r="AK407" i="1"/>
  <c r="AK403" i="1"/>
  <c r="AK399" i="1"/>
  <c r="AK79" i="1"/>
  <c r="AK210" i="1"/>
  <c r="AK206" i="1"/>
  <c r="AK390" i="1"/>
  <c r="AK389" i="1"/>
  <c r="AK386" i="1"/>
  <c r="AK381" i="1"/>
  <c r="AK375" i="1"/>
  <c r="AK62" i="1"/>
  <c r="AK365" i="1"/>
  <c r="AK57" i="1"/>
  <c r="AK361" i="1"/>
  <c r="AK358" i="1"/>
  <c r="AK347" i="1"/>
  <c r="AK345" i="1"/>
  <c r="AK341" i="1"/>
  <c r="AK334" i="1"/>
  <c r="AK330" i="1"/>
  <c r="AK326" i="1"/>
  <c r="AK317" i="1"/>
  <c r="AK311" i="1"/>
  <c r="AK307" i="1"/>
  <c r="AK90" i="1"/>
  <c r="AK300" i="1"/>
  <c r="AK296" i="1"/>
  <c r="AK292" i="1"/>
  <c r="AK74" i="1"/>
  <c r="AK286" i="1"/>
  <c r="AK282" i="1"/>
  <c r="AK275" i="1"/>
  <c r="AK54" i="1"/>
  <c r="AK271" i="1"/>
  <c r="AK265" i="1"/>
  <c r="AK38" i="1"/>
  <c r="AK34" i="1"/>
  <c r="AK91" i="1"/>
  <c r="AK672" i="1"/>
  <c r="Y668" i="1"/>
  <c r="AK668" i="1"/>
  <c r="AK665" i="1"/>
  <c r="Y661" i="1"/>
  <c r="AK661" i="1"/>
  <c r="Y657" i="1"/>
  <c r="AK657" i="1"/>
  <c r="AK654" i="1"/>
  <c r="Y654" i="1"/>
  <c r="AK647" i="1"/>
  <c r="AK643" i="1"/>
  <c r="AK635" i="1"/>
  <c r="AK627" i="1"/>
  <c r="AK629" i="1"/>
  <c r="AK615" i="1"/>
  <c r="AK630" i="1"/>
  <c r="AK613" i="1"/>
  <c r="Y613" i="1"/>
  <c r="Y620" i="1"/>
  <c r="AK605" i="1"/>
  <c r="Y601" i="1"/>
  <c r="AK601" i="1"/>
  <c r="AK597" i="1"/>
  <c r="Y595" i="1"/>
  <c r="AK595" i="1"/>
  <c r="AK589" i="1"/>
  <c r="Y589" i="1"/>
  <c r="Y585" i="1"/>
  <c r="AK581" i="1"/>
  <c r="Y581" i="1"/>
  <c r="AK577" i="1"/>
  <c r="AK573" i="1"/>
  <c r="Y573" i="1"/>
  <c r="AK569" i="1"/>
  <c r="Y569" i="1"/>
  <c r="Y563" i="1"/>
  <c r="AK563" i="1"/>
  <c r="AK558" i="1"/>
  <c r="Y554" i="1"/>
  <c r="AK554" i="1"/>
  <c r="Y550" i="1"/>
  <c r="AK550" i="1"/>
  <c r="Y545" i="1"/>
  <c r="AK545" i="1"/>
  <c r="AK541" i="1"/>
  <c r="Y538" i="1"/>
  <c r="AK538" i="1"/>
  <c r="AK533" i="1"/>
  <c r="Y529" i="1"/>
  <c r="AK529" i="1"/>
  <c r="AK534" i="1"/>
  <c r="Y523" i="1"/>
  <c r="AK518" i="1"/>
  <c r="Y518" i="1"/>
  <c r="AK514" i="1"/>
  <c r="Y514" i="1"/>
  <c r="AK496" i="1"/>
  <c r="Y496" i="1"/>
  <c r="Y504" i="1"/>
  <c r="AK504" i="1"/>
  <c r="Y500" i="1"/>
  <c r="AK500" i="1"/>
  <c r="AK258" i="1"/>
  <c r="Y258" i="1"/>
  <c r="AK505" i="1"/>
  <c r="AK492" i="1"/>
  <c r="AK491" i="1"/>
  <c r="Y491" i="1"/>
  <c r="AK471" i="1"/>
  <c r="AK462" i="1"/>
  <c r="Y462" i="1"/>
  <c r="AK252" i="1"/>
  <c r="AK250" i="1"/>
  <c r="AK246" i="1"/>
  <c r="AK261" i="1"/>
  <c r="AK489" i="1"/>
  <c r="AK238" i="1"/>
  <c r="AK234" i="1"/>
  <c r="AK230" i="1"/>
  <c r="AK226" i="1"/>
  <c r="AK220" i="1"/>
  <c r="AK211" i="1"/>
  <c r="AK203" i="1"/>
  <c r="AK480" i="1"/>
  <c r="AK477" i="1"/>
  <c r="Y197" i="1"/>
  <c r="AK197" i="1"/>
  <c r="Y193" i="1"/>
  <c r="AK193" i="1"/>
  <c r="Y189" i="1"/>
  <c r="AK189" i="1"/>
  <c r="AK185" i="1"/>
  <c r="AK179" i="1"/>
  <c r="Y179" i="1"/>
  <c r="AK256" i="1"/>
  <c r="AK171" i="1"/>
  <c r="Y171" i="1"/>
  <c r="AK173" i="1"/>
  <c r="AK169" i="1"/>
  <c r="Y165" i="1"/>
  <c r="AK165" i="1"/>
  <c r="Y161" i="1"/>
  <c r="AK161" i="1"/>
  <c r="AK154" i="1"/>
  <c r="Y154" i="1"/>
  <c r="Y145" i="1"/>
  <c r="AK145" i="1"/>
  <c r="AK452" i="1"/>
  <c r="Y157" i="1"/>
  <c r="AK157" i="1"/>
  <c r="Y149" i="1"/>
  <c r="AK149" i="1"/>
  <c r="Y140" i="1"/>
  <c r="AK140" i="1"/>
  <c r="Y141" i="1"/>
  <c r="AK141" i="1"/>
  <c r="AK449" i="1"/>
  <c r="AK138" i="1"/>
  <c r="Y138" i="1"/>
  <c r="Y125" i="1"/>
  <c r="AK125" i="1"/>
  <c r="AK445" i="1"/>
  <c r="AK441" i="1"/>
  <c r="AK135" i="1"/>
  <c r="Y135" i="1"/>
  <c r="AK131" i="1"/>
  <c r="Y131" i="1"/>
  <c r="AK262" i="1"/>
  <c r="Y262" i="1"/>
  <c r="Y111" i="1"/>
  <c r="AK111" i="1"/>
  <c r="Y121" i="1"/>
  <c r="AK121" i="1"/>
  <c r="AK118" i="1"/>
  <c r="Y118" i="1"/>
  <c r="AK436" i="1"/>
  <c r="AK107" i="1"/>
  <c r="Y107" i="1"/>
  <c r="Y101" i="1"/>
  <c r="AK101" i="1"/>
  <c r="AK433" i="1"/>
  <c r="AK430" i="1"/>
  <c r="AK94" i="1"/>
  <c r="Y94" i="1"/>
  <c r="AK87" i="1"/>
  <c r="Y87" i="1"/>
  <c r="AK422" i="1"/>
  <c r="AK420" i="1"/>
  <c r="AK418" i="1"/>
  <c r="AK414" i="1"/>
  <c r="AK410" i="1"/>
  <c r="AK406" i="1"/>
  <c r="AK402" i="1"/>
  <c r="AK398" i="1"/>
  <c r="Y225" i="1"/>
  <c r="AK225" i="1"/>
  <c r="AK221" i="1"/>
  <c r="AK217" i="1"/>
  <c r="AK69" i="1"/>
  <c r="AK209" i="1"/>
  <c r="AK68" i="1"/>
  <c r="AK76" i="1"/>
  <c r="AK65" i="1"/>
  <c r="AK66" i="1"/>
  <c r="AK380" i="1"/>
  <c r="AK378" i="1"/>
  <c r="AK374" i="1"/>
  <c r="AK370" i="1"/>
  <c r="AK368" i="1"/>
  <c r="AK61" i="1"/>
  <c r="AK58" i="1"/>
  <c r="AK51" i="1"/>
  <c r="AK52" i="1"/>
  <c r="AK360" i="1"/>
  <c r="AK357" i="1"/>
  <c r="AK353" i="1"/>
  <c r="AK349" i="1"/>
  <c r="AK137" i="1"/>
  <c r="AK344" i="1"/>
  <c r="AK340" i="1"/>
  <c r="AK337" i="1"/>
  <c r="AK333" i="1"/>
  <c r="AK329" i="1"/>
  <c r="AK325" i="1"/>
  <c r="AK320" i="1"/>
  <c r="AK105" i="1"/>
  <c r="AK314" i="1"/>
  <c r="AK310" i="1"/>
  <c r="AK306" i="1"/>
  <c r="AK303" i="1"/>
  <c r="AK299" i="1"/>
  <c r="AK295" i="1"/>
  <c r="AK291" i="1"/>
  <c r="AK289" i="1"/>
  <c r="AK285" i="1"/>
  <c r="AK281" i="1"/>
  <c r="AK278" i="1"/>
  <c r="AK274" i="1"/>
  <c r="AK53" i="1"/>
  <c r="AK270" i="1"/>
  <c r="AK45" i="1"/>
  <c r="AK41" i="1"/>
  <c r="AK33" i="1"/>
  <c r="AK29" i="1"/>
  <c r="AK89" i="1"/>
  <c r="Y671" i="1"/>
  <c r="AK671" i="1"/>
  <c r="AK667" i="1"/>
  <c r="Y667" i="1"/>
  <c r="Y664" i="1"/>
  <c r="AK664" i="1"/>
  <c r="Y660" i="1"/>
  <c r="AK660" i="1"/>
  <c r="Y656" i="1"/>
  <c r="AK656" i="1"/>
  <c r="Y653" i="1"/>
  <c r="AK653" i="1"/>
  <c r="Y650" i="1"/>
  <c r="AK650" i="1"/>
  <c r="AK642" i="1"/>
  <c r="AK639" i="1"/>
  <c r="AK634" i="1"/>
  <c r="AK626" i="1"/>
  <c r="AK623" i="1"/>
  <c r="AK619" i="1"/>
  <c r="AK614" i="1"/>
  <c r="AK611" i="1"/>
  <c r="AK648" i="1"/>
  <c r="Y648" i="1"/>
  <c r="Y612" i="1"/>
  <c r="AK612" i="1"/>
  <c r="Y604" i="1"/>
  <c r="AK604" i="1"/>
  <c r="Y600" i="1"/>
  <c r="AK600" i="1"/>
  <c r="AK594" i="1"/>
  <c r="AK593" i="1"/>
  <c r="Y593" i="1"/>
  <c r="AK588" i="1"/>
  <c r="Y588" i="1"/>
  <c r="AK584" i="1"/>
  <c r="Y584" i="1"/>
  <c r="AK580" i="1"/>
  <c r="Y580" i="1"/>
  <c r="AK576" i="1"/>
  <c r="Y576" i="1"/>
  <c r="AK572" i="1"/>
  <c r="Y572" i="1"/>
  <c r="AK568" i="1"/>
  <c r="Y568" i="1"/>
  <c r="Y562" i="1"/>
  <c r="AK562" i="1"/>
  <c r="Y557" i="1"/>
  <c r="AK557" i="1"/>
  <c r="Y553" i="1"/>
  <c r="AK553" i="1"/>
  <c r="Y549" i="1"/>
  <c r="AK549" i="1"/>
  <c r="Y544" i="1"/>
  <c r="AK544" i="1"/>
  <c r="AK547" i="1"/>
  <c r="Y547" i="1"/>
  <c r="Y537" i="1"/>
  <c r="AK537" i="1"/>
  <c r="AK532" i="1"/>
  <c r="Y532" i="1"/>
  <c r="Y528" i="1"/>
  <c r="AK528" i="1"/>
  <c r="AK618" i="1"/>
  <c r="Y522" i="1"/>
  <c r="AK522" i="1"/>
  <c r="Y517" i="1"/>
  <c r="AK517" i="1"/>
  <c r="Y511" i="1"/>
  <c r="Y508" i="1"/>
  <c r="AK508" i="1"/>
  <c r="Y510" i="1"/>
  <c r="AK498" i="1"/>
  <c r="AK257" i="1"/>
  <c r="AK503" i="1"/>
  <c r="Y488" i="1"/>
  <c r="AK488" i="1"/>
  <c r="AK490" i="1"/>
  <c r="Y490" i="1"/>
  <c r="Y468" i="1"/>
  <c r="AK461" i="1"/>
  <c r="Y461" i="1"/>
  <c r="AK457" i="1"/>
  <c r="AK249" i="1"/>
  <c r="AK245" i="1"/>
  <c r="AK364" i="1"/>
  <c r="AK260" i="1"/>
  <c r="AK242" i="1"/>
  <c r="AK237" i="1"/>
  <c r="AK233" i="1"/>
  <c r="AK229" i="1"/>
  <c r="AK224" i="1"/>
  <c r="AK218" i="1"/>
  <c r="AK205" i="1"/>
  <c r="AK202" i="1"/>
  <c r="Y202" i="1"/>
  <c r="AK483" i="1"/>
  <c r="AK479" i="1"/>
  <c r="AK476" i="1"/>
  <c r="Y196" i="1"/>
  <c r="AK196" i="1"/>
  <c r="AK192" i="1"/>
  <c r="Y188" i="1"/>
  <c r="AK188" i="1"/>
  <c r="AK187" i="1"/>
  <c r="Y187" i="1"/>
  <c r="AK184" i="1"/>
  <c r="AK182" i="1"/>
  <c r="Y182" i="1"/>
  <c r="AK465" i="1"/>
  <c r="Y176" i="1"/>
  <c r="AK176" i="1"/>
  <c r="AK172" i="1"/>
  <c r="AK460" i="1"/>
  <c r="Y164" i="1"/>
  <c r="AK164" i="1"/>
  <c r="AK254" i="1"/>
  <c r="AK456" i="1"/>
  <c r="AK122" i="1"/>
  <c r="Y122" i="1"/>
  <c r="AK451" i="1"/>
  <c r="AK450" i="1"/>
  <c r="Y148" i="1"/>
  <c r="AK148" i="1"/>
  <c r="Y97" i="1"/>
  <c r="AK97" i="1"/>
  <c r="AK139" i="1"/>
  <c r="Y139" i="1"/>
  <c r="AK448" i="1"/>
  <c r="Y136" i="1"/>
  <c r="AK136" i="1"/>
  <c r="AK447" i="1"/>
  <c r="AK444" i="1"/>
  <c r="AK440" i="1"/>
  <c r="AK134" i="1"/>
  <c r="Y134" i="1"/>
  <c r="Y124" i="1"/>
  <c r="AK124" i="1"/>
  <c r="AK438" i="1"/>
  <c r="AK110" i="1"/>
  <c r="Y110" i="1"/>
  <c r="Y108" i="1"/>
  <c r="AK108" i="1"/>
  <c r="Y117" i="1"/>
  <c r="AK117" i="1"/>
  <c r="AK435" i="1"/>
  <c r="AK106" i="1"/>
  <c r="Y106" i="1"/>
  <c r="Y100" i="1"/>
  <c r="AK100" i="1"/>
  <c r="AK432" i="1"/>
  <c r="AK429" i="1"/>
  <c r="AK428" i="1"/>
  <c r="AK425" i="1"/>
  <c r="AK98" i="1"/>
  <c r="AK83" i="1"/>
  <c r="AK81" i="1"/>
  <c r="AK417" i="1"/>
  <c r="AK413" i="1"/>
  <c r="AK409" i="1"/>
  <c r="AK405" i="1"/>
  <c r="AK401" i="1"/>
  <c r="AK397" i="1"/>
  <c r="AK78" i="1"/>
  <c r="AK396" i="1"/>
  <c r="AK70" i="1"/>
  <c r="AK394" i="1"/>
  <c r="AK392" i="1"/>
  <c r="AK73" i="1"/>
  <c r="AK388" i="1"/>
  <c r="AK384" i="1"/>
  <c r="AK67" i="1"/>
  <c r="AK377" i="1"/>
  <c r="AK373" i="1"/>
  <c r="AK369" i="1"/>
  <c r="AK367" i="1"/>
  <c r="AK168" i="1"/>
  <c r="AK50" i="1"/>
  <c r="AK49" i="1"/>
  <c r="AK363" i="1"/>
  <c r="AK152" i="1"/>
  <c r="AK356" i="1"/>
  <c r="AK352" i="1"/>
  <c r="AK47" i="1"/>
  <c r="AK44" i="1"/>
  <c r="AK343" i="1"/>
  <c r="AK128" i="1"/>
  <c r="AK336" i="1"/>
  <c r="AK332" i="1"/>
  <c r="AK328" i="1"/>
  <c r="AK324" i="1"/>
  <c r="AK319" i="1"/>
  <c r="AK316" i="1"/>
  <c r="AK313" i="1"/>
  <c r="AK309" i="1"/>
  <c r="AK305" i="1"/>
  <c r="AK302" i="1"/>
  <c r="AK298" i="1"/>
  <c r="AK294" i="1"/>
  <c r="AK290" i="1"/>
  <c r="AK288" i="1"/>
  <c r="AK284" i="1"/>
  <c r="AK64" i="1"/>
  <c r="AK277" i="1"/>
  <c r="AK56" i="1"/>
  <c r="AK273" i="1"/>
  <c r="AK269" i="1"/>
  <c r="AK267" i="1"/>
  <c r="AK93" i="1"/>
  <c r="AK36" i="1"/>
  <c r="AK32" i="1"/>
  <c r="AK28" i="1"/>
  <c r="Y88" i="1"/>
  <c r="AK88" i="1"/>
  <c r="AK519" i="1"/>
  <c r="Y519" i="1"/>
  <c r="AK423" i="1"/>
  <c r="AK114" i="1"/>
  <c r="AK585" i="1"/>
  <c r="Y534" i="1"/>
  <c r="Y505" i="1"/>
  <c r="AK484" i="1"/>
  <c r="Y503" i="1"/>
  <c r="Y665" i="1"/>
  <c r="AK636" i="1"/>
  <c r="Y605" i="1"/>
  <c r="Y577" i="1"/>
  <c r="Y558" i="1"/>
  <c r="Y533" i="1"/>
  <c r="AK523" i="1"/>
  <c r="AK470" i="1"/>
  <c r="Y567" i="1"/>
  <c r="AK567" i="1"/>
  <c r="AK659" i="1"/>
  <c r="Y652" i="1"/>
  <c r="AK652" i="1"/>
  <c r="AK633" i="1"/>
  <c r="AK625" i="1"/>
  <c r="AK622" i="1"/>
  <c r="AK617" i="1"/>
  <c r="AK632" i="1"/>
  <c r="Y646" i="1"/>
  <c r="Y608" i="1"/>
  <c r="AK599" i="1"/>
  <c r="AK591" i="1"/>
  <c r="Y592" i="1"/>
  <c r="Y587" i="1"/>
  <c r="AK587" i="1"/>
  <c r="Y583" i="1"/>
  <c r="Y579" i="1"/>
  <c r="AK579" i="1"/>
  <c r="Y575" i="1"/>
  <c r="AK571" i="1"/>
  <c r="AK565" i="1"/>
  <c r="AK561" i="1"/>
  <c r="AK556" i="1"/>
  <c r="Y552" i="1"/>
  <c r="AK548" i="1"/>
  <c r="Y543" i="1"/>
  <c r="AK543" i="1"/>
  <c r="AK540" i="1"/>
  <c r="AK536" i="1"/>
  <c r="AK531" i="1"/>
  <c r="Y527" i="1"/>
  <c r="Y525" i="1"/>
  <c r="AK525" i="1"/>
  <c r="AK521" i="1"/>
  <c r="AK515" i="1"/>
  <c r="Y512" i="1"/>
  <c r="AK512" i="1"/>
  <c r="AK506" i="1"/>
  <c r="Y495" i="1"/>
  <c r="AK495" i="1"/>
  <c r="AK494" i="1"/>
  <c r="Y485" i="1"/>
  <c r="AK467" i="1"/>
  <c r="AK459" i="1"/>
  <c r="AK244" i="1"/>
  <c r="AK322" i="1"/>
  <c r="AK259" i="1"/>
  <c r="AK236" i="1"/>
  <c r="AK228" i="1"/>
  <c r="AK223" i="1"/>
  <c r="AK216" i="1"/>
  <c r="AK204" i="1"/>
  <c r="Y199" i="1"/>
  <c r="AK199" i="1"/>
  <c r="AK198" i="1"/>
  <c r="Y195" i="1"/>
  <c r="AK195" i="1"/>
  <c r="AK474" i="1"/>
  <c r="Y180" i="1"/>
  <c r="AK180" i="1"/>
  <c r="AK183" i="1"/>
  <c r="Y181" i="1"/>
  <c r="AK464" i="1"/>
  <c r="AK463" i="1"/>
  <c r="AK167" i="1"/>
  <c r="AK162" i="1"/>
  <c r="AK455" i="1"/>
  <c r="AK454" i="1"/>
  <c r="Y159" i="1"/>
  <c r="AK159" i="1"/>
  <c r="Y147" i="1"/>
  <c r="AK147" i="1"/>
  <c r="Y144" i="1"/>
  <c r="Y43" i="1"/>
  <c r="AK43" i="1"/>
  <c r="Y130" i="1"/>
  <c r="AK130" i="1"/>
  <c r="AK443" i="1"/>
  <c r="AK439" i="1"/>
  <c r="Y133" i="1"/>
  <c r="AK133" i="1"/>
  <c r="Y113" i="1"/>
  <c r="AK113" i="1"/>
  <c r="Y120" i="1"/>
  <c r="AK120" i="1"/>
  <c r="Y116" i="1"/>
  <c r="Y40" i="1"/>
  <c r="AK40" i="1"/>
  <c r="Y123" i="1"/>
  <c r="AK123" i="1"/>
  <c r="Y95" i="1"/>
  <c r="AK95" i="1"/>
  <c r="AK424" i="1"/>
  <c r="AK85" i="1"/>
  <c r="AK82" i="1"/>
  <c r="AK416" i="1"/>
  <c r="AK408" i="1"/>
  <c r="AK404" i="1"/>
  <c r="AK400" i="1"/>
  <c r="AK219" i="1"/>
  <c r="AK215" i="1"/>
  <c r="AK207" i="1"/>
  <c r="AK72" i="1"/>
  <c r="AK387" i="1"/>
  <c r="AK383" i="1"/>
  <c r="AK376" i="1"/>
  <c r="AK63" i="1"/>
  <c r="AK71" i="1"/>
  <c r="AK60" i="1"/>
  <c r="AK359" i="1"/>
  <c r="AK355" i="1"/>
  <c r="AK351" i="1"/>
  <c r="AK346" i="1"/>
  <c r="AK342" i="1"/>
  <c r="AK339" i="1"/>
  <c r="AK331" i="1"/>
  <c r="AK323" i="1"/>
  <c r="AK318" i="1"/>
  <c r="AK315" i="1"/>
  <c r="AK308" i="1"/>
  <c r="AK304" i="1"/>
  <c r="AK301" i="1"/>
  <c r="AK293" i="1"/>
  <c r="AK287" i="1"/>
  <c r="AK283" i="1"/>
  <c r="AK280" i="1"/>
  <c r="AK55" i="1"/>
  <c r="AK268" i="1"/>
  <c r="AK266" i="1"/>
  <c r="AK39" i="1"/>
  <c r="AK35" i="1"/>
  <c r="AK31" i="1"/>
  <c r="Y672" i="1"/>
  <c r="AK620" i="1"/>
  <c r="Y597" i="1"/>
  <c r="Y541" i="1"/>
  <c r="Y261" i="1"/>
  <c r="Y670" i="1"/>
  <c r="AK663" i="1"/>
  <c r="AK649" i="1"/>
  <c r="AK645" i="1"/>
  <c r="Y669" i="1"/>
  <c r="AK669" i="1"/>
  <c r="AK666" i="1"/>
  <c r="Y662" i="1"/>
  <c r="AK662" i="1"/>
  <c r="AK655" i="1"/>
  <c r="AK640" i="1"/>
  <c r="AK637" i="1"/>
  <c r="AK609" i="1"/>
  <c r="Y606" i="1"/>
  <c r="AK598" i="1"/>
  <c r="AK590" i="1"/>
  <c r="Y586" i="1"/>
  <c r="Y582" i="1"/>
  <c r="AK582" i="1"/>
  <c r="AK574" i="1"/>
  <c r="Y564" i="1"/>
  <c r="Y555" i="1"/>
  <c r="AK555" i="1"/>
  <c r="Y539" i="1"/>
  <c r="AK530" i="1"/>
  <c r="AK513" i="1"/>
  <c r="AK493" i="1"/>
  <c r="Y472" i="1"/>
  <c r="AK472" i="1"/>
  <c r="Y458" i="1"/>
  <c r="AK458" i="1"/>
  <c r="AK251" i="1"/>
  <c r="AK247" i="1"/>
  <c r="AK264" i="1"/>
  <c r="AK235" i="1"/>
  <c r="AK231" i="1"/>
  <c r="AK200" i="1"/>
  <c r="AK201" i="1"/>
  <c r="AK481" i="1"/>
  <c r="AK194" i="1"/>
  <c r="Y177" i="1"/>
  <c r="AK174" i="1"/>
  <c r="Y166" i="1"/>
  <c r="Y160" i="1"/>
  <c r="AK155" i="1"/>
  <c r="Y142" i="1"/>
  <c r="AK42" i="1"/>
  <c r="Y127" i="1"/>
  <c r="AK442" i="1"/>
  <c r="Y132" i="1"/>
  <c r="AK119" i="1"/>
  <c r="AK115" i="1"/>
  <c r="AK434" i="1"/>
  <c r="Y26" i="1"/>
  <c r="AK26" i="1"/>
  <c r="AK99" i="1"/>
  <c r="AK84" i="1"/>
  <c r="AK419" i="1"/>
  <c r="AK395" i="1"/>
  <c r="AK214" i="1"/>
  <c r="AK186" i="1"/>
  <c r="AK371" i="1"/>
  <c r="AK59" i="1"/>
  <c r="AK48" i="1"/>
  <c r="AK354" i="1"/>
  <c r="AK350" i="1"/>
  <c r="AK338" i="1"/>
  <c r="AK321" i="1"/>
  <c r="AK102" i="1"/>
  <c r="AK279" i="1"/>
  <c r="AK46" i="1"/>
  <c r="AK30" i="1"/>
  <c r="W514" i="1"/>
  <c r="V514" i="1"/>
  <c r="Q514" i="1"/>
  <c r="P514" i="1"/>
  <c r="O514" i="1"/>
  <c r="N514" i="1"/>
  <c r="L514" i="1"/>
  <c r="K514" i="1"/>
  <c r="I514" i="1"/>
  <c r="B514" i="1"/>
  <c r="A514" i="1"/>
  <c r="X514" i="1" l="1"/>
  <c r="W501" i="1" l="1"/>
  <c r="V501" i="1"/>
  <c r="Q501" i="1"/>
  <c r="P501" i="1"/>
  <c r="O501" i="1"/>
  <c r="N501" i="1"/>
  <c r="L501" i="1"/>
  <c r="K501" i="1"/>
  <c r="I501" i="1"/>
  <c r="B501" i="1"/>
  <c r="W547" i="1"/>
  <c r="V547" i="1"/>
  <c r="Q547" i="1"/>
  <c r="P547" i="1"/>
  <c r="O547" i="1"/>
  <c r="N547" i="1"/>
  <c r="L547" i="1"/>
  <c r="K547" i="1"/>
  <c r="I547" i="1"/>
  <c r="B547" i="1"/>
  <c r="A501" i="1"/>
  <c r="A547" i="1"/>
  <c r="AR501" i="1" l="1"/>
  <c r="AQ501" i="1"/>
  <c r="X501" i="1"/>
  <c r="A672" i="1" l="1"/>
  <c r="B672" i="1"/>
  <c r="I672" i="1"/>
  <c r="K672" i="1"/>
  <c r="L672" i="1"/>
  <c r="N672" i="1"/>
  <c r="O672" i="1"/>
  <c r="P672" i="1"/>
  <c r="Q672" i="1"/>
  <c r="V672" i="1"/>
  <c r="W672" i="1"/>
  <c r="A671" i="1"/>
  <c r="B671" i="1"/>
  <c r="I671" i="1"/>
  <c r="K671" i="1"/>
  <c r="L671" i="1"/>
  <c r="N671" i="1"/>
  <c r="O671" i="1"/>
  <c r="P671" i="1"/>
  <c r="Q671" i="1"/>
  <c r="V671" i="1"/>
  <c r="W671" i="1"/>
  <c r="AR671" i="1" l="1"/>
  <c r="AQ671" i="1"/>
  <c r="AQ672" i="1"/>
  <c r="AR672" i="1"/>
  <c r="AS673" i="1"/>
  <c r="AT673" i="1"/>
  <c r="X671" i="1"/>
  <c r="X672" i="1"/>
  <c r="I235" i="3" l="1"/>
  <c r="J514" i="1" s="1"/>
  <c r="I125" i="3" l="1"/>
  <c r="A670" i="1" l="1"/>
  <c r="B670" i="1"/>
  <c r="I670" i="1"/>
  <c r="J670" i="1"/>
  <c r="K670" i="1"/>
  <c r="L670" i="1"/>
  <c r="N670" i="1"/>
  <c r="O670" i="1"/>
  <c r="P670" i="1"/>
  <c r="Q670" i="1"/>
  <c r="V670" i="1"/>
  <c r="W670" i="1"/>
  <c r="A669" i="1"/>
  <c r="B669" i="1"/>
  <c r="I669" i="1"/>
  <c r="J669" i="1"/>
  <c r="K669" i="1"/>
  <c r="L669" i="1"/>
  <c r="N669" i="1"/>
  <c r="O669" i="1"/>
  <c r="P669" i="1"/>
  <c r="Q669" i="1"/>
  <c r="V669" i="1"/>
  <c r="W669" i="1"/>
  <c r="A668" i="1"/>
  <c r="B668" i="1"/>
  <c r="I668" i="1"/>
  <c r="J668" i="1"/>
  <c r="K668" i="1"/>
  <c r="L668" i="1"/>
  <c r="N668" i="1"/>
  <c r="O668" i="1"/>
  <c r="P668" i="1"/>
  <c r="Q668" i="1"/>
  <c r="V668" i="1"/>
  <c r="W668" i="1"/>
  <c r="A667" i="1"/>
  <c r="B667" i="1"/>
  <c r="I667" i="1"/>
  <c r="J667" i="1"/>
  <c r="K667" i="1"/>
  <c r="L667" i="1"/>
  <c r="N667" i="1"/>
  <c r="O667" i="1"/>
  <c r="P667" i="1"/>
  <c r="Q667" i="1"/>
  <c r="W667" i="1"/>
  <c r="AR667" i="1" l="1"/>
  <c r="AQ667" i="1"/>
  <c r="AQ668" i="1"/>
  <c r="AR668" i="1"/>
  <c r="AR669" i="1"/>
  <c r="AT669" i="1" s="1"/>
  <c r="AQ669" i="1"/>
  <c r="AS669" i="1" s="1"/>
  <c r="AQ670" i="1"/>
  <c r="AS670" i="1" s="1"/>
  <c r="AR670" i="1"/>
  <c r="AT670" i="1" s="1"/>
  <c r="AS672" i="1"/>
  <c r="AS671" i="1"/>
  <c r="AT671" i="1"/>
  <c r="AT672" i="1"/>
  <c r="I176" i="3" l="1"/>
  <c r="A563" i="1" l="1"/>
  <c r="B563" i="1"/>
  <c r="I563" i="1"/>
  <c r="K563" i="1"/>
  <c r="L563" i="1"/>
  <c r="N563" i="1"/>
  <c r="O563" i="1"/>
  <c r="P563" i="1"/>
  <c r="Q563" i="1"/>
  <c r="V563" i="1"/>
  <c r="W563" i="1"/>
  <c r="AR563" i="1" l="1"/>
  <c r="AQ563" i="1"/>
  <c r="O492" i="1"/>
  <c r="A567" i="1" l="1"/>
  <c r="B567" i="1"/>
  <c r="I567" i="1"/>
  <c r="K567" i="1"/>
  <c r="L567" i="1"/>
  <c r="N567" i="1"/>
  <c r="O567" i="1"/>
  <c r="P567" i="1"/>
  <c r="Q567" i="1"/>
  <c r="V567" i="1"/>
  <c r="W567" i="1"/>
  <c r="AR567" i="1" l="1"/>
  <c r="AQ567" i="1"/>
  <c r="I208" i="3"/>
  <c r="J501" i="1" l="1"/>
  <c r="A575" i="1"/>
  <c r="B575" i="1"/>
  <c r="I575" i="1"/>
  <c r="J575" i="1"/>
  <c r="K575" i="1"/>
  <c r="L575" i="1"/>
  <c r="N575" i="1"/>
  <c r="O575" i="1"/>
  <c r="P575" i="1"/>
  <c r="Q575" i="1"/>
  <c r="V575" i="1"/>
  <c r="W575" i="1"/>
  <c r="A564" i="1"/>
  <c r="B564" i="1"/>
  <c r="I564" i="1"/>
  <c r="J564" i="1"/>
  <c r="K564" i="1"/>
  <c r="L564" i="1"/>
  <c r="N564" i="1"/>
  <c r="O564" i="1"/>
  <c r="P564" i="1"/>
  <c r="Q564" i="1"/>
  <c r="V564" i="1"/>
  <c r="W564" i="1"/>
  <c r="A546" i="1"/>
  <c r="B546" i="1"/>
  <c r="I546" i="1"/>
  <c r="J546" i="1"/>
  <c r="K546" i="1"/>
  <c r="L546" i="1"/>
  <c r="N546" i="1"/>
  <c r="O546" i="1"/>
  <c r="P546" i="1"/>
  <c r="Q546" i="1"/>
  <c r="V546" i="1"/>
  <c r="W546" i="1"/>
  <c r="AR546" i="1" l="1"/>
  <c r="AQ546" i="1"/>
  <c r="AR564" i="1"/>
  <c r="AQ564" i="1"/>
  <c r="AR575" i="1"/>
  <c r="AQ575" i="1"/>
  <c r="AT566" i="1"/>
  <c r="AS566" i="1"/>
  <c r="A666" i="1" l="1"/>
  <c r="B666" i="1"/>
  <c r="I666" i="1"/>
  <c r="K666" i="1"/>
  <c r="L666" i="1"/>
  <c r="N666" i="1"/>
  <c r="O666" i="1"/>
  <c r="P666" i="1"/>
  <c r="Q666" i="1"/>
  <c r="V666" i="1"/>
  <c r="W666" i="1"/>
  <c r="A589" i="1"/>
  <c r="B589" i="1"/>
  <c r="I589" i="1"/>
  <c r="K589" i="1"/>
  <c r="L589" i="1"/>
  <c r="N589" i="1"/>
  <c r="O589" i="1"/>
  <c r="P589" i="1"/>
  <c r="Q589" i="1"/>
  <c r="V589" i="1"/>
  <c r="W589" i="1"/>
  <c r="A535" i="1"/>
  <c r="B535" i="1"/>
  <c r="I535" i="1"/>
  <c r="J535" i="1"/>
  <c r="K535" i="1"/>
  <c r="L535" i="1"/>
  <c r="N535" i="1"/>
  <c r="O535" i="1"/>
  <c r="P535" i="1"/>
  <c r="Q535" i="1"/>
  <c r="V535" i="1"/>
  <c r="W535" i="1"/>
  <c r="AR589" i="1" l="1"/>
  <c r="AQ589" i="1"/>
  <c r="AR666" i="1"/>
  <c r="AQ666" i="1"/>
  <c r="AS668" i="1"/>
  <c r="AT668" i="1"/>
  <c r="A515" i="1"/>
  <c r="B515" i="1"/>
  <c r="I515" i="1"/>
  <c r="K515" i="1"/>
  <c r="L515" i="1"/>
  <c r="N515" i="1"/>
  <c r="O515" i="1"/>
  <c r="P515" i="1"/>
  <c r="Q515" i="1"/>
  <c r="V515" i="1"/>
  <c r="W515" i="1"/>
  <c r="A503" i="1"/>
  <c r="B503" i="1"/>
  <c r="I503" i="1"/>
  <c r="K503" i="1"/>
  <c r="L503" i="1"/>
  <c r="N503" i="1"/>
  <c r="O503" i="1"/>
  <c r="P503" i="1"/>
  <c r="Q503" i="1"/>
  <c r="V503" i="1"/>
  <c r="W503" i="1"/>
  <c r="A494" i="1"/>
  <c r="B494" i="1"/>
  <c r="I494" i="1"/>
  <c r="K494" i="1"/>
  <c r="L494" i="1"/>
  <c r="N494" i="1"/>
  <c r="O494" i="1"/>
  <c r="P494" i="1"/>
  <c r="Q494" i="1"/>
  <c r="V494" i="1"/>
  <c r="W494" i="1"/>
  <c r="A493" i="1"/>
  <c r="B493" i="1"/>
  <c r="I493" i="1"/>
  <c r="K493" i="1"/>
  <c r="L493" i="1"/>
  <c r="N493" i="1"/>
  <c r="O493" i="1"/>
  <c r="P493" i="1"/>
  <c r="Q493" i="1"/>
  <c r="V493" i="1"/>
  <c r="W493" i="1"/>
  <c r="A665" i="1"/>
  <c r="B665" i="1"/>
  <c r="I665" i="1"/>
  <c r="K665" i="1"/>
  <c r="L665" i="1"/>
  <c r="N665" i="1"/>
  <c r="O665" i="1"/>
  <c r="P665" i="1"/>
  <c r="Q665" i="1"/>
  <c r="V665" i="1"/>
  <c r="W665" i="1"/>
  <c r="AR503" i="1" l="1"/>
  <c r="AQ503" i="1"/>
  <c r="AQ494" i="1"/>
  <c r="AR494" i="1"/>
  <c r="AR493" i="1"/>
  <c r="AQ493" i="1"/>
  <c r="AR665" i="1"/>
  <c r="AQ665" i="1"/>
  <c r="AR515" i="1"/>
  <c r="AQ515" i="1"/>
  <c r="AT667" i="1"/>
  <c r="AS667" i="1"/>
  <c r="AT501" i="1"/>
  <c r="AS501" i="1"/>
  <c r="I128" i="3"/>
  <c r="I122" i="3"/>
  <c r="I101" i="3"/>
  <c r="A664" i="1" l="1"/>
  <c r="B664" i="1"/>
  <c r="I664" i="1"/>
  <c r="J664" i="1"/>
  <c r="K664" i="1"/>
  <c r="L664" i="1"/>
  <c r="N664" i="1"/>
  <c r="O664" i="1"/>
  <c r="P664" i="1"/>
  <c r="Q664" i="1"/>
  <c r="V664" i="1"/>
  <c r="W664" i="1"/>
  <c r="A663" i="1"/>
  <c r="B663" i="1"/>
  <c r="I663" i="1"/>
  <c r="J663" i="1"/>
  <c r="K663" i="1"/>
  <c r="L663" i="1"/>
  <c r="N663" i="1"/>
  <c r="O663" i="1"/>
  <c r="P663" i="1"/>
  <c r="Q663" i="1"/>
  <c r="V663" i="1"/>
  <c r="W663" i="1"/>
  <c r="A662" i="1"/>
  <c r="B662" i="1"/>
  <c r="I662" i="1"/>
  <c r="J662" i="1"/>
  <c r="K662" i="1"/>
  <c r="L662" i="1"/>
  <c r="N662" i="1"/>
  <c r="O662" i="1"/>
  <c r="P662" i="1"/>
  <c r="Q662" i="1"/>
  <c r="V662" i="1"/>
  <c r="W662" i="1"/>
  <c r="A661" i="1"/>
  <c r="B661" i="1"/>
  <c r="I661" i="1"/>
  <c r="J661" i="1"/>
  <c r="K661" i="1"/>
  <c r="L661" i="1"/>
  <c r="N661" i="1"/>
  <c r="O661" i="1"/>
  <c r="P661" i="1"/>
  <c r="Q661" i="1"/>
  <c r="V661" i="1"/>
  <c r="W661" i="1"/>
  <c r="A660" i="1"/>
  <c r="B660" i="1"/>
  <c r="I660" i="1"/>
  <c r="J660" i="1"/>
  <c r="K660" i="1"/>
  <c r="L660" i="1"/>
  <c r="N660" i="1"/>
  <c r="O660" i="1"/>
  <c r="P660" i="1"/>
  <c r="Q660" i="1"/>
  <c r="V660" i="1"/>
  <c r="W660" i="1"/>
  <c r="A659" i="1"/>
  <c r="B659" i="1"/>
  <c r="I659" i="1"/>
  <c r="J659" i="1"/>
  <c r="K659" i="1"/>
  <c r="L659" i="1"/>
  <c r="N659" i="1"/>
  <c r="O659" i="1"/>
  <c r="P659" i="1"/>
  <c r="Q659" i="1"/>
  <c r="V659" i="1"/>
  <c r="W659" i="1"/>
  <c r="A658" i="1"/>
  <c r="B658" i="1"/>
  <c r="I658" i="1"/>
  <c r="J658" i="1"/>
  <c r="K658" i="1"/>
  <c r="L658" i="1"/>
  <c r="N658" i="1"/>
  <c r="O658" i="1"/>
  <c r="P658" i="1"/>
  <c r="Q658" i="1"/>
  <c r="V658" i="1"/>
  <c r="W658" i="1"/>
  <c r="A657" i="1"/>
  <c r="B657" i="1"/>
  <c r="I657" i="1"/>
  <c r="J657" i="1"/>
  <c r="K657" i="1"/>
  <c r="L657" i="1"/>
  <c r="N657" i="1"/>
  <c r="O657" i="1"/>
  <c r="P657" i="1"/>
  <c r="Q657" i="1"/>
  <c r="V657" i="1"/>
  <c r="W657" i="1"/>
  <c r="AR657" i="1" l="1"/>
  <c r="AQ657" i="1"/>
  <c r="AR658" i="1"/>
  <c r="AQ658" i="1"/>
  <c r="AR659" i="1"/>
  <c r="AQ659" i="1"/>
  <c r="AS659" i="1" s="1"/>
  <c r="AR660" i="1"/>
  <c r="AT660" i="1" s="1"/>
  <c r="AQ660" i="1"/>
  <c r="AS660" i="1" s="1"/>
  <c r="AR661" i="1"/>
  <c r="AT661" i="1" s="1"/>
  <c r="AQ661" i="1"/>
  <c r="AS661" i="1" s="1"/>
  <c r="AQ662" i="1"/>
  <c r="AS662" i="1" s="1"/>
  <c r="AR662" i="1"/>
  <c r="AT662" i="1" s="1"/>
  <c r="AR663" i="1"/>
  <c r="AT663" i="1" s="1"/>
  <c r="AQ663" i="1"/>
  <c r="AS663" i="1" s="1"/>
  <c r="AQ664" i="1"/>
  <c r="AS664" i="1" s="1"/>
  <c r="AR664" i="1"/>
  <c r="AT664" i="1" s="1"/>
  <c r="AT666" i="1"/>
  <c r="AT659" i="1"/>
  <c r="AS665" i="1"/>
  <c r="AT665" i="1"/>
  <c r="AS666" i="1"/>
  <c r="A471" i="1"/>
  <c r="B471" i="1"/>
  <c r="I471" i="1"/>
  <c r="K471" i="1"/>
  <c r="L471" i="1"/>
  <c r="N471" i="1"/>
  <c r="O471" i="1"/>
  <c r="P471" i="1"/>
  <c r="Q471" i="1"/>
  <c r="V471" i="1"/>
  <c r="W471" i="1"/>
  <c r="AR471" i="1" l="1"/>
  <c r="AQ471" i="1"/>
  <c r="A525" i="1"/>
  <c r="B525" i="1"/>
  <c r="I525" i="1"/>
  <c r="K525" i="1"/>
  <c r="L525" i="1"/>
  <c r="N525" i="1"/>
  <c r="O525" i="1"/>
  <c r="P525" i="1"/>
  <c r="Q525" i="1"/>
  <c r="V525" i="1"/>
  <c r="W525" i="1"/>
  <c r="A562" i="1"/>
  <c r="B562" i="1"/>
  <c r="I562" i="1"/>
  <c r="K562" i="1"/>
  <c r="L562" i="1"/>
  <c r="N562" i="1"/>
  <c r="O562" i="1"/>
  <c r="P562" i="1"/>
  <c r="Q562" i="1"/>
  <c r="V562" i="1"/>
  <c r="W562" i="1"/>
  <c r="AR562" i="1" l="1"/>
  <c r="AQ562" i="1"/>
  <c r="A385" i="1"/>
  <c r="A457" i="1"/>
  <c r="B457" i="1"/>
  <c r="I457" i="1"/>
  <c r="J457" i="1"/>
  <c r="K457" i="1"/>
  <c r="O457" i="1"/>
  <c r="P457" i="1"/>
  <c r="Q457" i="1"/>
  <c r="V457" i="1"/>
  <c r="W457" i="1"/>
  <c r="A508" i="1"/>
  <c r="B508" i="1"/>
  <c r="I508" i="1"/>
  <c r="J508" i="1"/>
  <c r="K508" i="1"/>
  <c r="L508" i="1"/>
  <c r="N508" i="1"/>
  <c r="O508" i="1"/>
  <c r="P508" i="1"/>
  <c r="Q508" i="1"/>
  <c r="V508" i="1"/>
  <c r="W508" i="1"/>
  <c r="AR508" i="1" l="1"/>
  <c r="AQ508" i="1"/>
  <c r="AR457" i="1"/>
  <c r="AQ457" i="1"/>
  <c r="AR385" i="1"/>
  <c r="AT385" i="1" s="1"/>
  <c r="AQ385" i="1"/>
  <c r="AS385" i="1" s="1"/>
  <c r="X385" i="1"/>
  <c r="X457" i="1"/>
  <c r="AT508" i="1"/>
  <c r="AS508" i="1"/>
  <c r="A530" i="1"/>
  <c r="B530" i="1"/>
  <c r="I530" i="1"/>
  <c r="K530" i="1"/>
  <c r="L530" i="1"/>
  <c r="N530" i="1"/>
  <c r="O530" i="1"/>
  <c r="P530" i="1"/>
  <c r="Q530" i="1"/>
  <c r="V530" i="1"/>
  <c r="W530" i="1"/>
  <c r="A531" i="1"/>
  <c r="B531" i="1"/>
  <c r="I531" i="1"/>
  <c r="K531" i="1"/>
  <c r="L531" i="1"/>
  <c r="N531" i="1"/>
  <c r="O531" i="1"/>
  <c r="P531" i="1"/>
  <c r="Q531" i="1"/>
  <c r="V531" i="1"/>
  <c r="W531" i="1"/>
  <c r="A532" i="1"/>
  <c r="B532" i="1"/>
  <c r="I532" i="1"/>
  <c r="K532" i="1"/>
  <c r="L532" i="1"/>
  <c r="N532" i="1"/>
  <c r="O532" i="1"/>
  <c r="P532" i="1"/>
  <c r="Q532" i="1"/>
  <c r="V532" i="1"/>
  <c r="W532" i="1"/>
  <c r="A533" i="1"/>
  <c r="B533" i="1"/>
  <c r="I533" i="1"/>
  <c r="K533" i="1"/>
  <c r="L533" i="1"/>
  <c r="N533" i="1"/>
  <c r="O533" i="1"/>
  <c r="P533" i="1"/>
  <c r="Q533" i="1"/>
  <c r="V533" i="1"/>
  <c r="W533" i="1"/>
  <c r="A536" i="1"/>
  <c r="B536" i="1"/>
  <c r="I536" i="1"/>
  <c r="K536" i="1"/>
  <c r="L536" i="1"/>
  <c r="N536" i="1"/>
  <c r="O536" i="1"/>
  <c r="P536" i="1"/>
  <c r="Q536" i="1"/>
  <c r="V536" i="1"/>
  <c r="W536" i="1"/>
  <c r="A537" i="1"/>
  <c r="B537" i="1"/>
  <c r="I537" i="1"/>
  <c r="K537" i="1"/>
  <c r="L537" i="1"/>
  <c r="N537" i="1"/>
  <c r="O537" i="1"/>
  <c r="P537" i="1"/>
  <c r="Q537" i="1"/>
  <c r="V537" i="1"/>
  <c r="W537" i="1"/>
  <c r="A538" i="1"/>
  <c r="B538" i="1"/>
  <c r="I538" i="1"/>
  <c r="K538" i="1"/>
  <c r="L538" i="1"/>
  <c r="N538" i="1"/>
  <c r="O538" i="1"/>
  <c r="P538" i="1"/>
  <c r="Q538" i="1"/>
  <c r="V538" i="1"/>
  <c r="W538" i="1"/>
  <c r="AQ535" i="1" l="1"/>
  <c r="AR535" i="1"/>
  <c r="AR537" i="1"/>
  <c r="AT537" i="1" s="1"/>
  <c r="AQ537" i="1"/>
  <c r="AS537" i="1" s="1"/>
  <c r="AR531" i="1"/>
  <c r="AQ531" i="1"/>
  <c r="AR532" i="1"/>
  <c r="AT532" i="1" s="1"/>
  <c r="AQ532" i="1"/>
  <c r="AS532" i="1" s="1"/>
  <c r="AR536" i="1"/>
  <c r="AQ536" i="1"/>
  <c r="AR530" i="1"/>
  <c r="AQ530" i="1"/>
  <c r="A524" i="1"/>
  <c r="B524" i="1"/>
  <c r="I524" i="1"/>
  <c r="K524" i="1"/>
  <c r="L524" i="1"/>
  <c r="N524" i="1"/>
  <c r="O524" i="1"/>
  <c r="P524" i="1"/>
  <c r="Q524" i="1"/>
  <c r="V524" i="1"/>
  <c r="W524" i="1"/>
  <c r="AR524" i="1" l="1"/>
  <c r="AQ524" i="1"/>
  <c r="A558" i="1"/>
  <c r="B558" i="1"/>
  <c r="I558" i="1"/>
  <c r="K558" i="1"/>
  <c r="L558" i="1"/>
  <c r="N558" i="1"/>
  <c r="O558" i="1"/>
  <c r="P558" i="1"/>
  <c r="Q558" i="1"/>
  <c r="V558" i="1"/>
  <c r="W558" i="1"/>
  <c r="A561" i="1"/>
  <c r="B561" i="1"/>
  <c r="I561" i="1"/>
  <c r="K561" i="1"/>
  <c r="L561" i="1"/>
  <c r="N561" i="1"/>
  <c r="O561" i="1"/>
  <c r="P561" i="1"/>
  <c r="Q561" i="1"/>
  <c r="V561" i="1"/>
  <c r="W561" i="1"/>
  <c r="AR558" i="1" l="1"/>
  <c r="AQ558" i="1"/>
  <c r="AR561" i="1"/>
  <c r="AT561" i="1" s="1"/>
  <c r="AQ561" i="1"/>
  <c r="AS561" i="1" s="1"/>
  <c r="AT563" i="1"/>
  <c r="AS563" i="1"/>
  <c r="A581" i="1" l="1"/>
  <c r="B581" i="1"/>
  <c r="I581" i="1"/>
  <c r="K581" i="1"/>
  <c r="L581" i="1"/>
  <c r="N581" i="1"/>
  <c r="O581" i="1"/>
  <c r="P581" i="1"/>
  <c r="Q581" i="1"/>
  <c r="V581" i="1"/>
  <c r="W581" i="1"/>
  <c r="A584" i="1"/>
  <c r="B584" i="1"/>
  <c r="I584" i="1"/>
  <c r="K584" i="1"/>
  <c r="L584" i="1"/>
  <c r="N584" i="1"/>
  <c r="O584" i="1"/>
  <c r="P584" i="1"/>
  <c r="Q584" i="1"/>
  <c r="V584" i="1"/>
  <c r="W584" i="1"/>
  <c r="AQ584" i="1" l="1"/>
  <c r="AR584" i="1"/>
  <c r="AR581" i="1"/>
  <c r="AQ581" i="1"/>
  <c r="A492" i="1"/>
  <c r="B492" i="1"/>
  <c r="I492" i="1"/>
  <c r="K492" i="1"/>
  <c r="L492" i="1"/>
  <c r="N492" i="1"/>
  <c r="P492" i="1"/>
  <c r="Q492" i="1"/>
  <c r="V492" i="1"/>
  <c r="W492" i="1"/>
  <c r="A648" i="1"/>
  <c r="B648" i="1"/>
  <c r="I648" i="1"/>
  <c r="K648" i="1"/>
  <c r="L648" i="1"/>
  <c r="N648" i="1"/>
  <c r="O648" i="1"/>
  <c r="P648" i="1"/>
  <c r="Q648" i="1"/>
  <c r="V648" i="1"/>
  <c r="W648" i="1"/>
  <c r="A607" i="1"/>
  <c r="B607" i="1"/>
  <c r="I607" i="1"/>
  <c r="J607" i="1"/>
  <c r="K607" i="1"/>
  <c r="L607" i="1"/>
  <c r="N607" i="1"/>
  <c r="O607" i="1"/>
  <c r="P607" i="1"/>
  <c r="Q607" i="1"/>
  <c r="V607" i="1"/>
  <c r="W607" i="1"/>
  <c r="A580" i="1"/>
  <c r="B580" i="1"/>
  <c r="I580" i="1"/>
  <c r="K580" i="1"/>
  <c r="L580" i="1"/>
  <c r="N580" i="1"/>
  <c r="O580" i="1"/>
  <c r="P580" i="1"/>
  <c r="Q580" i="1"/>
  <c r="V580" i="1"/>
  <c r="W580" i="1"/>
  <c r="A587" i="1"/>
  <c r="B587" i="1"/>
  <c r="I587" i="1"/>
  <c r="K587" i="1"/>
  <c r="L587" i="1"/>
  <c r="N587" i="1"/>
  <c r="O587" i="1"/>
  <c r="P587" i="1"/>
  <c r="Q587" i="1"/>
  <c r="V587" i="1"/>
  <c r="W587" i="1"/>
  <c r="A646" i="1"/>
  <c r="B646" i="1"/>
  <c r="I646" i="1"/>
  <c r="K646" i="1"/>
  <c r="L646" i="1"/>
  <c r="N646" i="1"/>
  <c r="O646" i="1"/>
  <c r="P646" i="1"/>
  <c r="Q646" i="1"/>
  <c r="V646" i="1"/>
  <c r="W646" i="1"/>
  <c r="A534" i="1"/>
  <c r="B534" i="1"/>
  <c r="I534" i="1"/>
  <c r="K534" i="1"/>
  <c r="L534" i="1"/>
  <c r="N534" i="1"/>
  <c r="O534" i="1"/>
  <c r="P534" i="1"/>
  <c r="Q534" i="1"/>
  <c r="V534" i="1"/>
  <c r="W534" i="1"/>
  <c r="A588" i="1"/>
  <c r="B588" i="1"/>
  <c r="I588" i="1"/>
  <c r="K588" i="1"/>
  <c r="L588" i="1"/>
  <c r="N588" i="1"/>
  <c r="O588" i="1"/>
  <c r="P588" i="1"/>
  <c r="Q588" i="1"/>
  <c r="V588" i="1"/>
  <c r="W588" i="1"/>
  <c r="AQ533" i="1" l="1"/>
  <c r="AS533" i="1" s="1"/>
  <c r="AR533" i="1"/>
  <c r="AT533" i="1" s="1"/>
  <c r="AQ646" i="1"/>
  <c r="AR646" i="1"/>
  <c r="AR534" i="1"/>
  <c r="AT534" i="1" s="1"/>
  <c r="AQ534" i="1"/>
  <c r="AS534" i="1" s="1"/>
  <c r="AQ648" i="1"/>
  <c r="AR648" i="1"/>
  <c r="AQ588" i="1"/>
  <c r="AR588" i="1"/>
  <c r="AR580" i="1"/>
  <c r="AQ580" i="1"/>
  <c r="AR607" i="1"/>
  <c r="AQ607" i="1"/>
  <c r="AR587" i="1"/>
  <c r="AQ587" i="1"/>
  <c r="AR492" i="1"/>
  <c r="AQ492" i="1"/>
  <c r="AT536" i="1"/>
  <c r="AS536" i="1"/>
  <c r="AS589" i="1"/>
  <c r="AT535" i="1"/>
  <c r="AS535" i="1"/>
  <c r="AT589" i="1"/>
  <c r="A595" i="1"/>
  <c r="B595" i="1"/>
  <c r="I595" i="1"/>
  <c r="K595" i="1"/>
  <c r="L595" i="1"/>
  <c r="N595" i="1"/>
  <c r="O595" i="1"/>
  <c r="P595" i="1"/>
  <c r="Q595" i="1"/>
  <c r="V595" i="1"/>
  <c r="W595" i="1"/>
  <c r="AR595" i="1" l="1"/>
  <c r="AQ595" i="1"/>
  <c r="A656" i="1"/>
  <c r="B656" i="1"/>
  <c r="I656" i="1"/>
  <c r="J656" i="1"/>
  <c r="K656" i="1"/>
  <c r="L656" i="1"/>
  <c r="N656" i="1"/>
  <c r="O656" i="1"/>
  <c r="P656" i="1"/>
  <c r="Q656" i="1"/>
  <c r="V656" i="1"/>
  <c r="W656" i="1"/>
  <c r="AQ656" i="1" l="1"/>
  <c r="AR656" i="1"/>
  <c r="AT658" i="1"/>
  <c r="AS658" i="1"/>
  <c r="A582" i="1"/>
  <c r="B582" i="1"/>
  <c r="I582" i="1"/>
  <c r="K582" i="1"/>
  <c r="L582" i="1"/>
  <c r="N582" i="1"/>
  <c r="O582" i="1"/>
  <c r="P582" i="1"/>
  <c r="Q582" i="1"/>
  <c r="V582" i="1"/>
  <c r="W582" i="1"/>
  <c r="A585" i="1"/>
  <c r="B585" i="1"/>
  <c r="I585" i="1"/>
  <c r="K585" i="1"/>
  <c r="L585" i="1"/>
  <c r="N585" i="1"/>
  <c r="O585" i="1"/>
  <c r="P585" i="1"/>
  <c r="Q585" i="1"/>
  <c r="V585" i="1"/>
  <c r="W585" i="1"/>
  <c r="A579" i="1"/>
  <c r="B579" i="1"/>
  <c r="I579" i="1"/>
  <c r="K579" i="1"/>
  <c r="L579" i="1"/>
  <c r="N579" i="1"/>
  <c r="O579" i="1"/>
  <c r="P579" i="1"/>
  <c r="Q579" i="1"/>
  <c r="V579" i="1"/>
  <c r="W579" i="1"/>
  <c r="A578" i="1"/>
  <c r="B578" i="1"/>
  <c r="I578" i="1"/>
  <c r="K578" i="1"/>
  <c r="L578" i="1"/>
  <c r="N578" i="1"/>
  <c r="O578" i="1"/>
  <c r="P578" i="1"/>
  <c r="Q578" i="1"/>
  <c r="V578" i="1"/>
  <c r="W578" i="1"/>
  <c r="A583" i="1"/>
  <c r="B583" i="1"/>
  <c r="I583" i="1"/>
  <c r="K583" i="1"/>
  <c r="L583" i="1"/>
  <c r="N583" i="1"/>
  <c r="O583" i="1"/>
  <c r="P583" i="1"/>
  <c r="Q583" i="1"/>
  <c r="V583" i="1"/>
  <c r="W583" i="1"/>
  <c r="A516" i="1"/>
  <c r="B516" i="1"/>
  <c r="I516" i="1"/>
  <c r="K516" i="1"/>
  <c r="L516" i="1"/>
  <c r="N516" i="1"/>
  <c r="O516" i="1"/>
  <c r="P516" i="1"/>
  <c r="Q516" i="1"/>
  <c r="V516" i="1"/>
  <c r="W516" i="1"/>
  <c r="A577" i="1"/>
  <c r="B577" i="1"/>
  <c r="I577" i="1"/>
  <c r="K577" i="1"/>
  <c r="L577" i="1"/>
  <c r="N577" i="1"/>
  <c r="O577" i="1"/>
  <c r="P577" i="1"/>
  <c r="Q577" i="1"/>
  <c r="V577" i="1"/>
  <c r="W577" i="1"/>
  <c r="AR514" i="1" l="1"/>
  <c r="AQ514" i="1"/>
  <c r="AR585" i="1"/>
  <c r="AT585" i="1" s="1"/>
  <c r="AQ585" i="1"/>
  <c r="AS585" i="1" s="1"/>
  <c r="AR577" i="1"/>
  <c r="AQ577" i="1"/>
  <c r="AR579" i="1"/>
  <c r="AT579" i="1" s="1"/>
  <c r="AQ579" i="1"/>
  <c r="AS579" i="1" s="1"/>
  <c r="AR578" i="1"/>
  <c r="AQ578" i="1"/>
  <c r="AR583" i="1"/>
  <c r="AT583" i="1" s="1"/>
  <c r="AQ583" i="1"/>
  <c r="AS583" i="1" s="1"/>
  <c r="AQ582" i="1"/>
  <c r="AS582" i="1" s="1"/>
  <c r="AR582" i="1"/>
  <c r="AT582" i="1" s="1"/>
  <c r="AT584" i="1"/>
  <c r="AT581" i="1"/>
  <c r="AS581" i="1"/>
  <c r="AS584" i="1"/>
  <c r="AT580" i="1"/>
  <c r="AS580" i="1"/>
  <c r="A513" i="1" l="1"/>
  <c r="B513" i="1"/>
  <c r="I513" i="1"/>
  <c r="K513" i="1"/>
  <c r="L513" i="1"/>
  <c r="N513" i="1"/>
  <c r="O513" i="1"/>
  <c r="P513" i="1"/>
  <c r="Q513" i="1"/>
  <c r="V513" i="1"/>
  <c r="W513" i="1"/>
  <c r="AR513" i="1" l="1"/>
  <c r="AQ513" i="1"/>
  <c r="A539" i="1"/>
  <c r="B539" i="1"/>
  <c r="I539" i="1"/>
  <c r="K539" i="1"/>
  <c r="L539" i="1"/>
  <c r="N539" i="1"/>
  <c r="O539" i="1"/>
  <c r="P539" i="1"/>
  <c r="Q539" i="1"/>
  <c r="V539" i="1"/>
  <c r="W539" i="1"/>
  <c r="A540" i="1"/>
  <c r="B540" i="1"/>
  <c r="I540" i="1"/>
  <c r="K540" i="1"/>
  <c r="L540" i="1"/>
  <c r="N540" i="1"/>
  <c r="O540" i="1"/>
  <c r="P540" i="1"/>
  <c r="Q540" i="1"/>
  <c r="V540" i="1"/>
  <c r="W540" i="1"/>
  <c r="A541" i="1"/>
  <c r="B541" i="1"/>
  <c r="I541" i="1"/>
  <c r="K541" i="1"/>
  <c r="L541" i="1"/>
  <c r="N541" i="1"/>
  <c r="O541" i="1"/>
  <c r="P541" i="1"/>
  <c r="Q541" i="1"/>
  <c r="V541" i="1"/>
  <c r="W541" i="1"/>
  <c r="A542" i="1"/>
  <c r="B542" i="1"/>
  <c r="I542" i="1"/>
  <c r="K542" i="1"/>
  <c r="L542" i="1"/>
  <c r="N542" i="1"/>
  <c r="O542" i="1"/>
  <c r="P542" i="1"/>
  <c r="Q542" i="1"/>
  <c r="V542" i="1"/>
  <c r="W542" i="1"/>
  <c r="A543" i="1"/>
  <c r="B543" i="1"/>
  <c r="I543" i="1"/>
  <c r="K543" i="1"/>
  <c r="L543" i="1"/>
  <c r="N543" i="1"/>
  <c r="O543" i="1"/>
  <c r="P543" i="1"/>
  <c r="Q543" i="1"/>
  <c r="V543" i="1"/>
  <c r="W543" i="1"/>
  <c r="A544" i="1"/>
  <c r="B544" i="1"/>
  <c r="I544" i="1"/>
  <c r="K544" i="1"/>
  <c r="L544" i="1"/>
  <c r="N544" i="1"/>
  <c r="O544" i="1"/>
  <c r="P544" i="1"/>
  <c r="Q544" i="1"/>
  <c r="V544" i="1"/>
  <c r="W544" i="1"/>
  <c r="A545" i="1"/>
  <c r="B545" i="1"/>
  <c r="I545" i="1"/>
  <c r="K545" i="1"/>
  <c r="L545" i="1"/>
  <c r="N545" i="1"/>
  <c r="O545" i="1"/>
  <c r="P545" i="1"/>
  <c r="Q545" i="1"/>
  <c r="V545" i="1"/>
  <c r="W545" i="1"/>
  <c r="A548" i="1"/>
  <c r="B548" i="1"/>
  <c r="I548" i="1"/>
  <c r="K548" i="1"/>
  <c r="L548" i="1"/>
  <c r="N548" i="1"/>
  <c r="O548" i="1"/>
  <c r="P548" i="1"/>
  <c r="Q548" i="1"/>
  <c r="V548" i="1"/>
  <c r="W548" i="1"/>
  <c r="A549" i="1"/>
  <c r="B549" i="1"/>
  <c r="I549" i="1"/>
  <c r="K549" i="1"/>
  <c r="L549" i="1"/>
  <c r="N549" i="1"/>
  <c r="O549" i="1"/>
  <c r="P549" i="1"/>
  <c r="Q549" i="1"/>
  <c r="V549" i="1"/>
  <c r="W549" i="1"/>
  <c r="A550" i="1"/>
  <c r="B550" i="1"/>
  <c r="I550" i="1"/>
  <c r="K550" i="1"/>
  <c r="L550" i="1"/>
  <c r="N550" i="1"/>
  <c r="O550" i="1"/>
  <c r="P550" i="1"/>
  <c r="Q550" i="1"/>
  <c r="V550" i="1"/>
  <c r="W550" i="1"/>
  <c r="A551" i="1"/>
  <c r="B551" i="1"/>
  <c r="I551" i="1"/>
  <c r="K551" i="1"/>
  <c r="L551" i="1"/>
  <c r="N551" i="1"/>
  <c r="O551" i="1"/>
  <c r="P551" i="1"/>
  <c r="Q551" i="1"/>
  <c r="V551" i="1"/>
  <c r="W551" i="1"/>
  <c r="A552" i="1"/>
  <c r="B552" i="1"/>
  <c r="I552" i="1"/>
  <c r="K552" i="1"/>
  <c r="L552" i="1"/>
  <c r="N552" i="1"/>
  <c r="O552" i="1"/>
  <c r="P552" i="1"/>
  <c r="Q552" i="1"/>
  <c r="V552" i="1"/>
  <c r="W552" i="1"/>
  <c r="A554" i="1"/>
  <c r="B554" i="1"/>
  <c r="I554" i="1"/>
  <c r="K554" i="1"/>
  <c r="L554" i="1"/>
  <c r="N554" i="1"/>
  <c r="O554" i="1"/>
  <c r="P554" i="1"/>
  <c r="Q554" i="1"/>
  <c r="V554" i="1"/>
  <c r="W554" i="1"/>
  <c r="A555" i="1"/>
  <c r="B555" i="1"/>
  <c r="I555" i="1"/>
  <c r="K555" i="1"/>
  <c r="L555" i="1"/>
  <c r="N555" i="1"/>
  <c r="O555" i="1"/>
  <c r="P555" i="1"/>
  <c r="Q555" i="1"/>
  <c r="V555" i="1"/>
  <c r="W555" i="1"/>
  <c r="A556" i="1"/>
  <c r="B556" i="1"/>
  <c r="I556" i="1"/>
  <c r="K556" i="1"/>
  <c r="L556" i="1"/>
  <c r="N556" i="1"/>
  <c r="O556" i="1"/>
  <c r="P556" i="1"/>
  <c r="Q556" i="1"/>
  <c r="V556" i="1"/>
  <c r="W556" i="1"/>
  <c r="A557" i="1"/>
  <c r="B557" i="1"/>
  <c r="I557" i="1"/>
  <c r="K557" i="1"/>
  <c r="L557" i="1"/>
  <c r="N557" i="1"/>
  <c r="O557" i="1"/>
  <c r="P557" i="1"/>
  <c r="Q557" i="1"/>
  <c r="V557" i="1"/>
  <c r="W557" i="1"/>
  <c r="AR547" i="1" l="1"/>
  <c r="AT547" i="1" s="1"/>
  <c r="AQ547" i="1"/>
  <c r="AS547" i="1" s="1"/>
  <c r="AR538" i="1"/>
  <c r="AT538" i="1" s="1"/>
  <c r="AQ538" i="1"/>
  <c r="AS538" i="1" s="1"/>
  <c r="AQ557" i="1"/>
  <c r="AR557" i="1"/>
  <c r="AT557" i="1" s="1"/>
  <c r="AR548" i="1"/>
  <c r="AT548" i="1" s="1"/>
  <c r="AQ548" i="1"/>
  <c r="AS548" i="1" s="1"/>
  <c r="AR542" i="1"/>
  <c r="AT542" i="1" s="1"/>
  <c r="AQ542" i="1"/>
  <c r="AS542" i="1" s="1"/>
  <c r="AR544" i="1"/>
  <c r="AT544" i="1" s="1"/>
  <c r="AQ544" i="1"/>
  <c r="AS544" i="1" s="1"/>
  <c r="AR540" i="1"/>
  <c r="AT540" i="1" s="1"/>
  <c r="AQ540" i="1"/>
  <c r="AS540" i="1" s="1"/>
  <c r="AR554" i="1"/>
  <c r="AT554" i="1" s="1"/>
  <c r="AQ554" i="1"/>
  <c r="AS554" i="1" s="1"/>
  <c r="AQ549" i="1"/>
  <c r="AS549" i="1" s="1"/>
  <c r="AR549" i="1"/>
  <c r="AT549" i="1" s="1"/>
  <c r="AQ543" i="1"/>
  <c r="AS543" i="1" s="1"/>
  <c r="AR543" i="1"/>
  <c r="AT543" i="1" s="1"/>
  <c r="AQ539" i="1"/>
  <c r="AS539" i="1" s="1"/>
  <c r="AR539" i="1"/>
  <c r="AT539" i="1" s="1"/>
  <c r="AQ555" i="1"/>
  <c r="AR555" i="1"/>
  <c r="AR550" i="1"/>
  <c r="AT550" i="1" s="1"/>
  <c r="AQ550" i="1"/>
  <c r="AS550" i="1" s="1"/>
  <c r="AR556" i="1"/>
  <c r="AT556" i="1" s="1"/>
  <c r="AQ556" i="1"/>
  <c r="AS556" i="1" s="1"/>
  <c r="AQ551" i="1"/>
  <c r="AS551" i="1" s="1"/>
  <c r="AR551" i="1"/>
  <c r="AT551" i="1" s="1"/>
  <c r="AR545" i="1"/>
  <c r="AT545" i="1" s="1"/>
  <c r="AQ545" i="1"/>
  <c r="AS545" i="1" s="1"/>
  <c r="AQ541" i="1"/>
  <c r="AS541" i="1" s="1"/>
  <c r="AR541" i="1"/>
  <c r="AT541" i="1" s="1"/>
  <c r="AT546" i="1"/>
  <c r="AS546" i="1"/>
  <c r="AT558" i="1"/>
  <c r="AS558" i="1"/>
  <c r="AS557" i="1"/>
  <c r="I204" i="3"/>
  <c r="J666" i="1" l="1"/>
  <c r="A511" i="1"/>
  <c r="B511" i="1"/>
  <c r="I511" i="1"/>
  <c r="J511" i="1"/>
  <c r="K511" i="1"/>
  <c r="L511" i="1"/>
  <c r="N511" i="1"/>
  <c r="O511" i="1"/>
  <c r="P511" i="1"/>
  <c r="Q511" i="1"/>
  <c r="V511" i="1"/>
  <c r="W511" i="1"/>
  <c r="A512" i="1"/>
  <c r="B512" i="1"/>
  <c r="I512" i="1"/>
  <c r="K512" i="1"/>
  <c r="L512" i="1"/>
  <c r="N512" i="1"/>
  <c r="O512" i="1"/>
  <c r="P512" i="1"/>
  <c r="Q512" i="1"/>
  <c r="V512" i="1"/>
  <c r="W512" i="1"/>
  <c r="A620" i="1"/>
  <c r="B620" i="1"/>
  <c r="I620" i="1"/>
  <c r="K620" i="1"/>
  <c r="L620" i="1"/>
  <c r="N620" i="1"/>
  <c r="O620" i="1"/>
  <c r="P620" i="1"/>
  <c r="Q620" i="1"/>
  <c r="V620" i="1"/>
  <c r="W620" i="1"/>
  <c r="A521" i="1"/>
  <c r="B521" i="1"/>
  <c r="I521" i="1"/>
  <c r="K521" i="1"/>
  <c r="L521" i="1"/>
  <c r="N521" i="1"/>
  <c r="O521" i="1"/>
  <c r="P521" i="1"/>
  <c r="Q521" i="1"/>
  <c r="V521" i="1"/>
  <c r="W521" i="1"/>
  <c r="A522" i="1"/>
  <c r="B522" i="1"/>
  <c r="I522" i="1"/>
  <c r="K522" i="1"/>
  <c r="L522" i="1"/>
  <c r="N522" i="1"/>
  <c r="O522" i="1"/>
  <c r="P522" i="1"/>
  <c r="Q522" i="1"/>
  <c r="V522" i="1"/>
  <c r="W522" i="1"/>
  <c r="AR559" i="1" l="1"/>
  <c r="AT559" i="1" s="1"/>
  <c r="AQ559" i="1"/>
  <c r="AS559" i="1" s="1"/>
  <c r="AR521" i="1"/>
  <c r="AQ521" i="1"/>
  <c r="AQ620" i="1"/>
  <c r="AR620" i="1"/>
  <c r="AQ511" i="1"/>
  <c r="AS511" i="1" s="1"/>
  <c r="AR511" i="1"/>
  <c r="AT511" i="1" s="1"/>
  <c r="AT515" i="1"/>
  <c r="AS515" i="1"/>
  <c r="AS648" i="1"/>
  <c r="AT648" i="1"/>
  <c r="W499" i="1"/>
  <c r="V499" i="1"/>
  <c r="I277" i="3" l="1"/>
  <c r="J235" i="1" s="1"/>
  <c r="I276" i="3"/>
  <c r="J234" i="1" s="1"/>
  <c r="I234" i="3"/>
  <c r="J492" i="1" s="1"/>
  <c r="I308" i="3"/>
  <c r="J471" i="1" s="1"/>
  <c r="J515" i="1"/>
  <c r="A234" i="1"/>
  <c r="B234" i="1"/>
  <c r="I234" i="1"/>
  <c r="K234" i="1"/>
  <c r="L234" i="1"/>
  <c r="N234" i="1"/>
  <c r="O234" i="1"/>
  <c r="P234" i="1"/>
  <c r="Q234" i="1"/>
  <c r="V234" i="1"/>
  <c r="W234" i="1"/>
  <c r="A235" i="1"/>
  <c r="B235" i="1"/>
  <c r="I235" i="1"/>
  <c r="K235" i="1"/>
  <c r="L235" i="1"/>
  <c r="N235" i="1"/>
  <c r="O235" i="1"/>
  <c r="P235" i="1"/>
  <c r="Q235" i="1"/>
  <c r="V235" i="1"/>
  <c r="W235" i="1"/>
  <c r="AR234" i="1" l="1"/>
  <c r="AQ234" i="1"/>
  <c r="AR235" i="1"/>
  <c r="AQ235" i="1"/>
  <c r="I177" i="3"/>
  <c r="A654" i="1" l="1"/>
  <c r="B654" i="1"/>
  <c r="I654" i="1"/>
  <c r="K654" i="1"/>
  <c r="L654" i="1"/>
  <c r="N654" i="1"/>
  <c r="O654" i="1"/>
  <c r="P654" i="1"/>
  <c r="Q654" i="1"/>
  <c r="V654" i="1"/>
  <c r="W654" i="1"/>
  <c r="A655" i="1"/>
  <c r="B655" i="1"/>
  <c r="I655" i="1"/>
  <c r="K655" i="1"/>
  <c r="L655" i="1"/>
  <c r="N655" i="1"/>
  <c r="O655" i="1"/>
  <c r="P655" i="1"/>
  <c r="Q655" i="1"/>
  <c r="V655" i="1"/>
  <c r="W655" i="1"/>
  <c r="A497" i="1"/>
  <c r="B497" i="1"/>
  <c r="I497" i="1"/>
  <c r="K497" i="1"/>
  <c r="L497" i="1"/>
  <c r="N497" i="1"/>
  <c r="O497" i="1"/>
  <c r="P497" i="1"/>
  <c r="Q497" i="1"/>
  <c r="V497" i="1"/>
  <c r="W497" i="1"/>
  <c r="A498" i="1"/>
  <c r="B498" i="1"/>
  <c r="I498" i="1"/>
  <c r="K498" i="1"/>
  <c r="L498" i="1"/>
  <c r="N498" i="1"/>
  <c r="O498" i="1"/>
  <c r="P498" i="1"/>
  <c r="Q498" i="1"/>
  <c r="V498" i="1"/>
  <c r="W498" i="1"/>
  <c r="A244" i="1"/>
  <c r="B244" i="1"/>
  <c r="I244" i="1"/>
  <c r="K244" i="1"/>
  <c r="L244" i="1"/>
  <c r="N244" i="1"/>
  <c r="O244" i="1"/>
  <c r="P244" i="1"/>
  <c r="Q244" i="1"/>
  <c r="V244" i="1"/>
  <c r="W244" i="1"/>
  <c r="A560" i="1"/>
  <c r="B560" i="1"/>
  <c r="I560" i="1"/>
  <c r="K560" i="1"/>
  <c r="L560" i="1"/>
  <c r="N560" i="1"/>
  <c r="O560" i="1"/>
  <c r="P560" i="1"/>
  <c r="Q560" i="1"/>
  <c r="V560" i="1"/>
  <c r="W560" i="1"/>
  <c r="A568" i="1"/>
  <c r="B568" i="1"/>
  <c r="I568" i="1"/>
  <c r="K568" i="1"/>
  <c r="L568" i="1"/>
  <c r="N568" i="1"/>
  <c r="O568" i="1"/>
  <c r="P568" i="1"/>
  <c r="Q568" i="1"/>
  <c r="V568" i="1"/>
  <c r="W568" i="1"/>
  <c r="A572" i="1"/>
  <c r="B572" i="1"/>
  <c r="I572" i="1"/>
  <c r="K572" i="1"/>
  <c r="L572" i="1"/>
  <c r="N572" i="1"/>
  <c r="O572" i="1"/>
  <c r="P572" i="1"/>
  <c r="Q572" i="1"/>
  <c r="V572" i="1"/>
  <c r="W572" i="1"/>
  <c r="A573" i="1"/>
  <c r="B573" i="1"/>
  <c r="I573" i="1"/>
  <c r="K573" i="1"/>
  <c r="L573" i="1"/>
  <c r="N573" i="1"/>
  <c r="O573" i="1"/>
  <c r="P573" i="1"/>
  <c r="Q573" i="1"/>
  <c r="V573" i="1"/>
  <c r="W573" i="1"/>
  <c r="A574" i="1"/>
  <c r="B574" i="1"/>
  <c r="I574" i="1"/>
  <c r="K574" i="1"/>
  <c r="L574" i="1"/>
  <c r="N574" i="1"/>
  <c r="O574" i="1"/>
  <c r="P574" i="1"/>
  <c r="Q574" i="1"/>
  <c r="V574" i="1"/>
  <c r="W574" i="1"/>
  <c r="AQ574" i="1" l="1"/>
  <c r="AR574" i="1"/>
  <c r="AT574" i="1" s="1"/>
  <c r="AQ560" i="1"/>
  <c r="AS560" i="1" s="1"/>
  <c r="AR560" i="1"/>
  <c r="AT560" i="1" s="1"/>
  <c r="AR655" i="1"/>
  <c r="AQ655" i="1"/>
  <c r="AR498" i="1"/>
  <c r="AQ498" i="1"/>
  <c r="AQ568" i="1"/>
  <c r="AR568" i="1"/>
  <c r="AT568" i="1" s="1"/>
  <c r="AR497" i="1"/>
  <c r="AQ497" i="1"/>
  <c r="AQ572" i="1"/>
  <c r="AR572" i="1"/>
  <c r="AR573" i="1"/>
  <c r="AQ573" i="1"/>
  <c r="AR244" i="1"/>
  <c r="AQ244" i="1"/>
  <c r="AQ654" i="1"/>
  <c r="AR654" i="1"/>
  <c r="AT562" i="1"/>
  <c r="AS562" i="1"/>
  <c r="AS656" i="1"/>
  <c r="AS574" i="1"/>
  <c r="AS568" i="1"/>
  <c r="AS575" i="1"/>
  <c r="AT575" i="1"/>
  <c r="AS657" i="1"/>
  <c r="AT657" i="1"/>
  <c r="AT656" i="1"/>
  <c r="I207" i="3" l="1"/>
  <c r="J547" i="1" l="1"/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88" i="1"/>
  <c r="P89" i="1"/>
  <c r="P91" i="1"/>
  <c r="P92" i="1"/>
  <c r="P28" i="1"/>
  <c r="P29" i="1"/>
  <c r="P30" i="1"/>
  <c r="P31" i="1"/>
  <c r="P32" i="1"/>
  <c r="P33" i="1"/>
  <c r="P34" i="1"/>
  <c r="P35" i="1"/>
  <c r="P36" i="1"/>
  <c r="P38" i="1"/>
  <c r="P39" i="1"/>
  <c r="P93" i="1"/>
  <c r="P41" i="1"/>
  <c r="P265" i="1"/>
  <c r="P266" i="1"/>
  <c r="P267" i="1"/>
  <c r="P45" i="1"/>
  <c r="P46" i="1"/>
  <c r="P268" i="1"/>
  <c r="P269" i="1"/>
  <c r="P270" i="1"/>
  <c r="P271" i="1"/>
  <c r="P272" i="1"/>
  <c r="P273" i="1"/>
  <c r="P53" i="1"/>
  <c r="P54" i="1"/>
  <c r="P55" i="1"/>
  <c r="P56" i="1"/>
  <c r="P274" i="1"/>
  <c r="P275" i="1"/>
  <c r="P276" i="1"/>
  <c r="P277" i="1"/>
  <c r="P278" i="1"/>
  <c r="P279" i="1"/>
  <c r="P280" i="1"/>
  <c r="P64" i="1"/>
  <c r="P281" i="1"/>
  <c r="P282" i="1"/>
  <c r="P283" i="1"/>
  <c r="P284" i="1"/>
  <c r="P285" i="1"/>
  <c r="P286" i="1"/>
  <c r="P287" i="1"/>
  <c r="P288" i="1"/>
  <c r="P289" i="1"/>
  <c r="P74" i="1"/>
  <c r="P75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90" i="1"/>
  <c r="P304" i="1"/>
  <c r="P305" i="1"/>
  <c r="P306" i="1"/>
  <c r="P307" i="1"/>
  <c r="P308" i="1"/>
  <c r="P309" i="1"/>
  <c r="P310" i="1"/>
  <c r="P311" i="1"/>
  <c r="P312" i="1"/>
  <c r="P313" i="1"/>
  <c r="P314" i="1"/>
  <c r="P102" i="1"/>
  <c r="P315" i="1"/>
  <c r="P316" i="1"/>
  <c r="P105" i="1"/>
  <c r="P317" i="1"/>
  <c r="P318" i="1"/>
  <c r="P319" i="1"/>
  <c r="P320" i="1"/>
  <c r="P321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128" i="1"/>
  <c r="P340" i="1"/>
  <c r="P341" i="1"/>
  <c r="P342" i="1"/>
  <c r="P343" i="1"/>
  <c r="P344" i="1"/>
  <c r="P345" i="1"/>
  <c r="P346" i="1"/>
  <c r="P44" i="1"/>
  <c r="P137" i="1"/>
  <c r="P347" i="1"/>
  <c r="P348" i="1"/>
  <c r="P47" i="1"/>
  <c r="P349" i="1"/>
  <c r="P350" i="1"/>
  <c r="P351" i="1"/>
  <c r="P352" i="1"/>
  <c r="P353" i="1"/>
  <c r="P354" i="1"/>
  <c r="P355" i="1"/>
  <c r="P356" i="1"/>
  <c r="P357" i="1"/>
  <c r="P358" i="1"/>
  <c r="P359" i="1"/>
  <c r="P152" i="1"/>
  <c r="P360" i="1"/>
  <c r="P361" i="1"/>
  <c r="P362" i="1"/>
  <c r="P363" i="1"/>
  <c r="P52" i="1"/>
  <c r="P48" i="1"/>
  <c r="P60" i="1"/>
  <c r="P49" i="1"/>
  <c r="P51" i="1"/>
  <c r="P57" i="1"/>
  <c r="P163" i="1"/>
  <c r="P50" i="1"/>
  <c r="P58" i="1"/>
  <c r="P365" i="1"/>
  <c r="P71" i="1"/>
  <c r="P168" i="1"/>
  <c r="P61" i="1"/>
  <c r="P62" i="1"/>
  <c r="P366" i="1"/>
  <c r="P367" i="1"/>
  <c r="P368" i="1"/>
  <c r="P59" i="1"/>
  <c r="P63" i="1"/>
  <c r="P369" i="1"/>
  <c r="P370" i="1"/>
  <c r="P371" i="1"/>
  <c r="P372" i="1"/>
  <c r="P373" i="1"/>
  <c r="P374" i="1"/>
  <c r="P375" i="1"/>
  <c r="P376" i="1"/>
  <c r="P377" i="1"/>
  <c r="P378" i="1"/>
  <c r="P186" i="1"/>
  <c r="P379" i="1"/>
  <c r="P67" i="1"/>
  <c r="P380" i="1"/>
  <c r="P381" i="1"/>
  <c r="P383" i="1"/>
  <c r="P384" i="1"/>
  <c r="P66" i="1"/>
  <c r="P386" i="1"/>
  <c r="P387" i="1"/>
  <c r="P388" i="1"/>
  <c r="P65" i="1"/>
  <c r="P389" i="1"/>
  <c r="P72" i="1"/>
  <c r="P73" i="1"/>
  <c r="P76" i="1"/>
  <c r="P390" i="1"/>
  <c r="P391" i="1"/>
  <c r="P392" i="1"/>
  <c r="P68" i="1"/>
  <c r="P206" i="1"/>
  <c r="P207" i="1"/>
  <c r="P209" i="1"/>
  <c r="P210" i="1"/>
  <c r="P393" i="1"/>
  <c r="P394" i="1"/>
  <c r="P69" i="1"/>
  <c r="P214" i="1"/>
  <c r="P215" i="1"/>
  <c r="P70" i="1"/>
  <c r="P217" i="1"/>
  <c r="P395" i="1"/>
  <c r="P219" i="1"/>
  <c r="P396" i="1"/>
  <c r="P221" i="1"/>
  <c r="P24" i="1"/>
  <c r="P25" i="1"/>
  <c r="P78" i="1"/>
  <c r="P225" i="1"/>
  <c r="P79" i="1"/>
  <c r="P77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80" i="1"/>
  <c r="P81" i="1"/>
  <c r="P420" i="1"/>
  <c r="P421" i="1"/>
  <c r="P82" i="1"/>
  <c r="P83" i="1"/>
  <c r="P422" i="1"/>
  <c r="P84" i="1"/>
  <c r="P85" i="1"/>
  <c r="P98" i="1"/>
  <c r="P423" i="1"/>
  <c r="P86" i="1"/>
  <c r="P424" i="1"/>
  <c r="P425" i="1"/>
  <c r="P87" i="1"/>
  <c r="P426" i="1"/>
  <c r="P427" i="1"/>
  <c r="P428" i="1"/>
  <c r="P94" i="1"/>
  <c r="P99" i="1"/>
  <c r="P95" i="1"/>
  <c r="P429" i="1"/>
  <c r="P430" i="1"/>
  <c r="P26" i="1"/>
  <c r="P431" i="1"/>
  <c r="P432" i="1"/>
  <c r="P433" i="1"/>
  <c r="P434" i="1"/>
  <c r="P123" i="1"/>
  <c r="P100" i="1"/>
  <c r="P101" i="1"/>
  <c r="P103" i="1"/>
  <c r="P104" i="1"/>
  <c r="P106" i="1"/>
  <c r="P107" i="1"/>
  <c r="P27" i="1"/>
  <c r="P40" i="1"/>
  <c r="P435" i="1"/>
  <c r="P436" i="1"/>
  <c r="P115" i="1"/>
  <c r="P116" i="1"/>
  <c r="P117" i="1"/>
  <c r="P118" i="1"/>
  <c r="P119" i="1"/>
  <c r="P120" i="1"/>
  <c r="P108" i="1"/>
  <c r="P121" i="1"/>
  <c r="P437" i="1"/>
  <c r="P109" i="1"/>
  <c r="P110" i="1"/>
  <c r="P111" i="1"/>
  <c r="P112" i="1"/>
  <c r="P113" i="1"/>
  <c r="P438" i="1"/>
  <c r="P262" i="1"/>
  <c r="P263" i="1"/>
  <c r="P126" i="1"/>
  <c r="P124" i="1"/>
  <c r="P131" i="1"/>
  <c r="P132" i="1"/>
  <c r="P133" i="1"/>
  <c r="P134" i="1"/>
  <c r="P135" i="1"/>
  <c r="P129" i="1"/>
  <c r="P439" i="1"/>
  <c r="P440" i="1"/>
  <c r="P441" i="1"/>
  <c r="P442" i="1"/>
  <c r="P443" i="1"/>
  <c r="P444" i="1"/>
  <c r="P445" i="1"/>
  <c r="P253" i="1"/>
  <c r="P446" i="1"/>
  <c r="P447" i="1"/>
  <c r="P125" i="1"/>
  <c r="P127" i="1"/>
  <c r="P130" i="1"/>
  <c r="P136" i="1"/>
  <c r="P138" i="1"/>
  <c r="P96" i="1"/>
  <c r="P143" i="1"/>
  <c r="P448" i="1"/>
  <c r="P510" i="1"/>
  <c r="P449" i="1"/>
  <c r="P42" i="1"/>
  <c r="P43" i="1"/>
  <c r="P139" i="1"/>
  <c r="P141" i="1"/>
  <c r="P142" i="1"/>
  <c r="P144" i="1"/>
  <c r="P97" i="1"/>
  <c r="P140" i="1"/>
  <c r="P146" i="1"/>
  <c r="P147" i="1"/>
  <c r="P148" i="1"/>
  <c r="P149" i="1"/>
  <c r="P150" i="1"/>
  <c r="P151" i="1"/>
  <c r="P450" i="1"/>
  <c r="P157" i="1"/>
  <c r="P158" i="1"/>
  <c r="P159" i="1"/>
  <c r="P451" i="1"/>
  <c r="P452" i="1"/>
  <c r="P453" i="1"/>
  <c r="P454" i="1"/>
  <c r="P122" i="1"/>
  <c r="P145" i="1"/>
  <c r="P153" i="1"/>
  <c r="P455" i="1"/>
  <c r="P456" i="1"/>
  <c r="P154" i="1"/>
  <c r="P155" i="1"/>
  <c r="P156" i="1"/>
  <c r="P254" i="1"/>
  <c r="P161" i="1"/>
  <c r="P160" i="1"/>
  <c r="P162" i="1"/>
  <c r="P164" i="1"/>
  <c r="P165" i="1"/>
  <c r="P166" i="1"/>
  <c r="P167" i="1"/>
  <c r="P460" i="1"/>
  <c r="P169" i="1"/>
  <c r="P170" i="1"/>
  <c r="P463" i="1"/>
  <c r="P172" i="1"/>
  <c r="P173" i="1"/>
  <c r="P174" i="1"/>
  <c r="P175" i="1"/>
  <c r="P176" i="1"/>
  <c r="P171" i="1"/>
  <c r="P255" i="1"/>
  <c r="P464" i="1"/>
  <c r="P465" i="1"/>
  <c r="P256" i="1"/>
  <c r="P177" i="1"/>
  <c r="P181" i="1"/>
  <c r="P182" i="1"/>
  <c r="P179" i="1"/>
  <c r="P178" i="1"/>
  <c r="P183" i="1"/>
  <c r="P184" i="1"/>
  <c r="P185" i="1"/>
  <c r="P469" i="1"/>
  <c r="P180" i="1"/>
  <c r="P187" i="1"/>
  <c r="P470" i="1"/>
  <c r="P473" i="1"/>
  <c r="P474" i="1"/>
  <c r="P229" i="1"/>
  <c r="P230" i="1"/>
  <c r="P226" i="1"/>
  <c r="P188" i="1"/>
  <c r="P189" i="1"/>
  <c r="P190" i="1"/>
  <c r="P191" i="1"/>
  <c r="P192" i="1"/>
  <c r="P193" i="1"/>
  <c r="P194" i="1"/>
  <c r="P195" i="1"/>
  <c r="P196" i="1"/>
  <c r="P197" i="1"/>
  <c r="P475" i="1"/>
  <c r="P198" i="1"/>
  <c r="P476" i="1"/>
  <c r="P477" i="1"/>
  <c r="P478" i="1"/>
  <c r="P213" i="1"/>
  <c r="P216" i="1"/>
  <c r="P218" i="1"/>
  <c r="P199" i="1"/>
  <c r="P479" i="1"/>
  <c r="P480" i="1"/>
  <c r="P481" i="1"/>
  <c r="P482" i="1"/>
  <c r="P483" i="1"/>
  <c r="P484" i="1"/>
  <c r="P201" i="1"/>
  <c r="P204" i="1"/>
  <c r="P202" i="1"/>
  <c r="P203" i="1"/>
  <c r="P200" i="1"/>
  <c r="P224" i="1"/>
  <c r="P222" i="1"/>
  <c r="P220" i="1"/>
  <c r="P212" i="1"/>
  <c r="P205" i="1"/>
  <c r="P211" i="1"/>
  <c r="P231" i="1"/>
  <c r="P232" i="1"/>
  <c r="P233" i="1"/>
  <c r="P227" i="1"/>
  <c r="P228" i="1"/>
  <c r="P466" i="1"/>
  <c r="P240" i="1"/>
  <c r="P241" i="1"/>
  <c r="P242" i="1"/>
  <c r="P236" i="1"/>
  <c r="P237" i="1"/>
  <c r="P238" i="1"/>
  <c r="P491" i="1"/>
  <c r="P489" i="1"/>
  <c r="P245" i="1"/>
  <c r="P246" i="1"/>
  <c r="P247" i="1"/>
  <c r="P259" i="1"/>
  <c r="P260" i="1"/>
  <c r="P261" i="1"/>
  <c r="P264" i="1"/>
  <c r="P322" i="1"/>
  <c r="P364" i="1"/>
  <c r="P590" i="1"/>
  <c r="P486" i="1"/>
  <c r="P487" i="1"/>
  <c r="P488" i="1"/>
  <c r="P252" i="1"/>
  <c r="P467" i="1"/>
  <c r="P248" i="1"/>
  <c r="P249" i="1"/>
  <c r="P250" i="1"/>
  <c r="P251" i="1"/>
  <c r="P472" i="1"/>
  <c r="P485" i="1"/>
  <c r="P490" i="1"/>
  <c r="P495" i="1"/>
  <c r="P458" i="1"/>
  <c r="P500" i="1"/>
  <c r="P459" i="1"/>
  <c r="P461" i="1"/>
  <c r="P257" i="1"/>
  <c r="P258" i="1"/>
  <c r="P496" i="1"/>
  <c r="P523" i="1"/>
  <c r="P528" i="1"/>
  <c r="P553" i="1"/>
  <c r="P565" i="1"/>
  <c r="P569" i="1"/>
  <c r="P570" i="1"/>
  <c r="P571" i="1"/>
  <c r="P576" i="1"/>
  <c r="P586" i="1"/>
  <c r="P592" i="1"/>
  <c r="P591" i="1"/>
  <c r="P598" i="1"/>
  <c r="P597" i="1"/>
  <c r="P594" i="1"/>
  <c r="P223" i="1"/>
  <c r="P505" i="1"/>
  <c r="P529" i="1"/>
  <c r="P502" i="1"/>
  <c r="P613" i="1"/>
  <c r="P609" i="1"/>
  <c r="P610" i="1"/>
  <c r="P611" i="1"/>
  <c r="P630" i="1"/>
  <c r="P631" i="1"/>
  <c r="P632" i="1"/>
  <c r="P633" i="1"/>
  <c r="P634" i="1"/>
  <c r="P635" i="1"/>
  <c r="P637" i="1"/>
  <c r="P638" i="1"/>
  <c r="P639" i="1"/>
  <c r="P640" i="1"/>
  <c r="P641" i="1"/>
  <c r="P642" i="1"/>
  <c r="P643" i="1"/>
  <c r="P644" i="1"/>
  <c r="P645" i="1"/>
  <c r="P614" i="1"/>
  <c r="P615" i="1"/>
  <c r="P616" i="1"/>
  <c r="P617" i="1"/>
  <c r="P619" i="1"/>
  <c r="P114" i="1"/>
  <c r="P621" i="1"/>
  <c r="P622" i="1"/>
  <c r="P623" i="1"/>
  <c r="P629" i="1"/>
  <c r="P599" i="1"/>
  <c r="P596" i="1"/>
  <c r="P624" i="1"/>
  <c r="P625" i="1"/>
  <c r="P593" i="1"/>
  <c r="P600" i="1"/>
  <c r="P601" i="1"/>
  <c r="P602" i="1"/>
  <c r="P626" i="1"/>
  <c r="P627" i="1"/>
  <c r="P628" i="1"/>
  <c r="P603" i="1"/>
  <c r="P649" i="1"/>
  <c r="P618" i="1"/>
  <c r="P604" i="1"/>
  <c r="P605" i="1"/>
  <c r="P606" i="1"/>
  <c r="P608" i="1"/>
  <c r="P612" i="1"/>
  <c r="P650" i="1"/>
  <c r="P526" i="1"/>
  <c r="P647" i="1"/>
  <c r="P651" i="1"/>
  <c r="P636" i="1"/>
  <c r="P652" i="1"/>
  <c r="P517" i="1"/>
  <c r="P518" i="1"/>
  <c r="P520" i="1"/>
  <c r="P653" i="1"/>
  <c r="P504" i="1"/>
  <c r="P509" i="1"/>
  <c r="P506" i="1"/>
  <c r="P527" i="1"/>
  <c r="P239" i="1"/>
  <c r="P499" i="1"/>
  <c r="P507" i="1"/>
  <c r="P462" i="1"/>
  <c r="A499" i="1" l="1"/>
  <c r="B499" i="1"/>
  <c r="I499" i="1"/>
  <c r="J499" i="1"/>
  <c r="K499" i="1"/>
  <c r="O499" i="1"/>
  <c r="Q499" i="1"/>
  <c r="A507" i="1"/>
  <c r="B507" i="1"/>
  <c r="I507" i="1"/>
  <c r="K507" i="1"/>
  <c r="L507" i="1"/>
  <c r="N507" i="1"/>
  <c r="O507" i="1"/>
  <c r="Q507" i="1"/>
  <c r="V507" i="1"/>
  <c r="W507" i="1"/>
  <c r="A462" i="1"/>
  <c r="B462" i="1"/>
  <c r="I462" i="1"/>
  <c r="J462" i="1"/>
  <c r="K462" i="1"/>
  <c r="L462" i="1"/>
  <c r="N462" i="1"/>
  <c r="O462" i="1"/>
  <c r="Q462" i="1"/>
  <c r="V462" i="1"/>
  <c r="W462" i="1"/>
  <c r="AQ507" i="1" l="1"/>
  <c r="AR507" i="1"/>
  <c r="AQ462" i="1"/>
  <c r="AR462" i="1"/>
  <c r="AQ499" i="1"/>
  <c r="AR499" i="1"/>
  <c r="AS497" i="1"/>
  <c r="AT497" i="1"/>
  <c r="I233" i="3"/>
  <c r="I250" i="3"/>
  <c r="J534" i="1" s="1"/>
  <c r="J498" i="1" l="1"/>
  <c r="J497" i="1"/>
  <c r="A653" i="1" l="1"/>
  <c r="B653" i="1"/>
  <c r="I653" i="1"/>
  <c r="K653" i="1"/>
  <c r="L653" i="1"/>
  <c r="N653" i="1"/>
  <c r="O653" i="1"/>
  <c r="Q653" i="1"/>
  <c r="V653" i="1"/>
  <c r="W653" i="1"/>
  <c r="A504" i="1"/>
  <c r="B504" i="1"/>
  <c r="I504" i="1"/>
  <c r="K504" i="1"/>
  <c r="N504" i="1"/>
  <c r="O504" i="1"/>
  <c r="Q504" i="1"/>
  <c r="V504" i="1"/>
  <c r="W504" i="1"/>
  <c r="A509" i="1"/>
  <c r="B509" i="1"/>
  <c r="I509" i="1"/>
  <c r="K509" i="1"/>
  <c r="L509" i="1"/>
  <c r="N509" i="1"/>
  <c r="O509" i="1"/>
  <c r="Q509" i="1"/>
  <c r="V509" i="1"/>
  <c r="W509" i="1"/>
  <c r="A506" i="1"/>
  <c r="B506" i="1"/>
  <c r="I506" i="1"/>
  <c r="K506" i="1"/>
  <c r="L506" i="1"/>
  <c r="N506" i="1"/>
  <c r="O506" i="1"/>
  <c r="Q506" i="1"/>
  <c r="V506" i="1"/>
  <c r="W506" i="1"/>
  <c r="A527" i="1"/>
  <c r="B527" i="1"/>
  <c r="I527" i="1"/>
  <c r="K527" i="1"/>
  <c r="L527" i="1"/>
  <c r="N527" i="1"/>
  <c r="O527" i="1"/>
  <c r="Q527" i="1"/>
  <c r="V527" i="1"/>
  <c r="W527" i="1"/>
  <c r="A223" i="1"/>
  <c r="B223" i="1"/>
  <c r="I223" i="1"/>
  <c r="J223" i="1"/>
  <c r="K223" i="1"/>
  <c r="L223" i="1"/>
  <c r="N223" i="1"/>
  <c r="O223" i="1"/>
  <c r="Q223" i="1"/>
  <c r="V223" i="1"/>
  <c r="W223" i="1"/>
  <c r="A239" i="1"/>
  <c r="B239" i="1"/>
  <c r="I239" i="1"/>
  <c r="K239" i="1"/>
  <c r="L239" i="1"/>
  <c r="N239" i="1"/>
  <c r="O239" i="1"/>
  <c r="Q239" i="1"/>
  <c r="V239" i="1"/>
  <c r="W239" i="1"/>
  <c r="A505" i="1"/>
  <c r="B505" i="1"/>
  <c r="I505" i="1"/>
  <c r="J505" i="1"/>
  <c r="K505" i="1"/>
  <c r="L505" i="1"/>
  <c r="N505" i="1"/>
  <c r="O505" i="1"/>
  <c r="Q505" i="1"/>
  <c r="V505" i="1"/>
  <c r="W505" i="1"/>
  <c r="AR509" i="1" l="1"/>
  <c r="AT509" i="1" s="1"/>
  <c r="AQ509" i="1"/>
  <c r="AS509" i="1" s="1"/>
  <c r="AR505" i="1"/>
  <c r="AQ505" i="1"/>
  <c r="AQ504" i="1"/>
  <c r="AS504" i="1" s="1"/>
  <c r="AR504" i="1"/>
  <c r="AT504" i="1" s="1"/>
  <c r="AR223" i="1"/>
  <c r="AQ223" i="1"/>
  <c r="AR506" i="1"/>
  <c r="AT506" i="1" s="1"/>
  <c r="AQ506" i="1"/>
  <c r="AS506" i="1" s="1"/>
  <c r="AR239" i="1"/>
  <c r="AQ239" i="1"/>
  <c r="AR653" i="1"/>
  <c r="AQ653" i="1"/>
  <c r="AS655" i="1"/>
  <c r="AT655" i="1"/>
  <c r="A520" i="1"/>
  <c r="B520" i="1"/>
  <c r="I520" i="1"/>
  <c r="K520" i="1"/>
  <c r="L520" i="1"/>
  <c r="N520" i="1"/>
  <c r="O520" i="1"/>
  <c r="Q520" i="1"/>
  <c r="V520" i="1"/>
  <c r="W520" i="1"/>
  <c r="A529" i="1"/>
  <c r="B529" i="1"/>
  <c r="I529" i="1"/>
  <c r="K529" i="1"/>
  <c r="L529" i="1"/>
  <c r="N529" i="1"/>
  <c r="O529" i="1"/>
  <c r="Q529" i="1"/>
  <c r="V529" i="1"/>
  <c r="W529" i="1"/>
  <c r="AQ516" i="1" l="1"/>
  <c r="AS516" i="1" s="1"/>
  <c r="AR516" i="1"/>
  <c r="AT516" i="1" s="1"/>
  <c r="AR520" i="1"/>
  <c r="AQ520" i="1"/>
  <c r="AR529" i="1"/>
  <c r="AT529" i="1" s="1"/>
  <c r="AQ529" i="1"/>
  <c r="AS529" i="1" s="1"/>
  <c r="AT531" i="1"/>
  <c r="AS531" i="1"/>
  <c r="AT521" i="1"/>
  <c r="AS521" i="1"/>
  <c r="A553" i="1" l="1"/>
  <c r="B553" i="1"/>
  <c r="I553" i="1"/>
  <c r="K553" i="1"/>
  <c r="L553" i="1"/>
  <c r="N553" i="1"/>
  <c r="O553" i="1"/>
  <c r="Q553" i="1"/>
  <c r="V553" i="1"/>
  <c r="W553" i="1"/>
  <c r="A517" i="1"/>
  <c r="B517" i="1"/>
  <c r="I517" i="1"/>
  <c r="K517" i="1"/>
  <c r="L517" i="1"/>
  <c r="N517" i="1"/>
  <c r="O517" i="1"/>
  <c r="Q517" i="1"/>
  <c r="V517" i="1"/>
  <c r="W517" i="1"/>
  <c r="A518" i="1"/>
  <c r="B518" i="1"/>
  <c r="I518" i="1"/>
  <c r="K518" i="1"/>
  <c r="L518" i="1"/>
  <c r="N518" i="1"/>
  <c r="O518" i="1"/>
  <c r="Q518" i="1"/>
  <c r="V518" i="1"/>
  <c r="W518" i="1"/>
  <c r="AR552" i="1" l="1"/>
  <c r="AT552" i="1" s="1"/>
  <c r="AQ552" i="1"/>
  <c r="AS552" i="1" s="1"/>
  <c r="AR517" i="1"/>
  <c r="AT517" i="1" s="1"/>
  <c r="AQ517" i="1"/>
  <c r="AS517" i="1" s="1"/>
  <c r="AQ518" i="1"/>
  <c r="AS518" i="1" s="1"/>
  <c r="AR518" i="1"/>
  <c r="AT518" i="1" s="1"/>
  <c r="AR553" i="1"/>
  <c r="AQ553" i="1"/>
  <c r="AT555" i="1"/>
  <c r="AS555" i="1"/>
  <c r="AS520" i="1"/>
  <c r="AT520" i="1"/>
  <c r="I275" i="3"/>
  <c r="J503" i="1" s="1"/>
  <c r="I311" i="3"/>
  <c r="J494" i="1" s="1"/>
  <c r="A478" i="1" l="1"/>
  <c r="B478" i="1"/>
  <c r="I478" i="1"/>
  <c r="J478" i="1"/>
  <c r="K478" i="1"/>
  <c r="L478" i="1"/>
  <c r="N478" i="1"/>
  <c r="O478" i="1"/>
  <c r="Q478" i="1"/>
  <c r="V478" i="1"/>
  <c r="W478" i="1"/>
  <c r="A477" i="1"/>
  <c r="B477" i="1"/>
  <c r="I477" i="1"/>
  <c r="J477" i="1"/>
  <c r="K477" i="1"/>
  <c r="L477" i="1"/>
  <c r="N477" i="1"/>
  <c r="O477" i="1"/>
  <c r="Q477" i="1"/>
  <c r="V477" i="1"/>
  <c r="W477" i="1"/>
  <c r="A476" i="1"/>
  <c r="B476" i="1"/>
  <c r="I476" i="1"/>
  <c r="K476" i="1"/>
  <c r="L476" i="1"/>
  <c r="N476" i="1"/>
  <c r="O476" i="1"/>
  <c r="Q476" i="1"/>
  <c r="V476" i="1"/>
  <c r="W476" i="1"/>
  <c r="A640" i="1"/>
  <c r="B640" i="1"/>
  <c r="I640" i="1"/>
  <c r="K640" i="1"/>
  <c r="L640" i="1"/>
  <c r="N640" i="1"/>
  <c r="O640" i="1"/>
  <c r="Q640" i="1"/>
  <c r="V640" i="1"/>
  <c r="W640" i="1"/>
  <c r="A641" i="1"/>
  <c r="B641" i="1"/>
  <c r="I641" i="1"/>
  <c r="K641" i="1"/>
  <c r="L641" i="1"/>
  <c r="N641" i="1"/>
  <c r="O641" i="1"/>
  <c r="Q641" i="1"/>
  <c r="V641" i="1"/>
  <c r="W641" i="1"/>
  <c r="A642" i="1"/>
  <c r="B642" i="1"/>
  <c r="I642" i="1"/>
  <c r="K642" i="1"/>
  <c r="L642" i="1"/>
  <c r="N642" i="1"/>
  <c r="O642" i="1"/>
  <c r="Q642" i="1"/>
  <c r="V642" i="1"/>
  <c r="W642" i="1"/>
  <c r="A643" i="1"/>
  <c r="B643" i="1"/>
  <c r="I643" i="1"/>
  <c r="K643" i="1"/>
  <c r="L643" i="1"/>
  <c r="N643" i="1"/>
  <c r="O643" i="1"/>
  <c r="Q643" i="1"/>
  <c r="V643" i="1"/>
  <c r="W643" i="1"/>
  <c r="A644" i="1"/>
  <c r="B644" i="1"/>
  <c r="I644" i="1"/>
  <c r="K644" i="1"/>
  <c r="L644" i="1"/>
  <c r="N644" i="1"/>
  <c r="O644" i="1"/>
  <c r="Q644" i="1"/>
  <c r="V644" i="1"/>
  <c r="W644" i="1"/>
  <c r="A637" i="1"/>
  <c r="B637" i="1"/>
  <c r="I637" i="1"/>
  <c r="K637" i="1"/>
  <c r="L637" i="1"/>
  <c r="N637" i="1"/>
  <c r="O637" i="1"/>
  <c r="Q637" i="1"/>
  <c r="V637" i="1"/>
  <c r="W637" i="1"/>
  <c r="A638" i="1"/>
  <c r="B638" i="1"/>
  <c r="I638" i="1"/>
  <c r="K638" i="1"/>
  <c r="L638" i="1"/>
  <c r="N638" i="1"/>
  <c r="O638" i="1"/>
  <c r="Q638" i="1"/>
  <c r="V638" i="1"/>
  <c r="W638" i="1"/>
  <c r="A639" i="1"/>
  <c r="B639" i="1"/>
  <c r="I639" i="1"/>
  <c r="K639" i="1"/>
  <c r="L639" i="1"/>
  <c r="N639" i="1"/>
  <c r="O639" i="1"/>
  <c r="Q639" i="1"/>
  <c r="V639" i="1"/>
  <c r="W639" i="1"/>
  <c r="A632" i="1"/>
  <c r="B632" i="1"/>
  <c r="I632" i="1"/>
  <c r="K632" i="1"/>
  <c r="L632" i="1"/>
  <c r="N632" i="1"/>
  <c r="O632" i="1"/>
  <c r="Q632" i="1"/>
  <c r="V632" i="1"/>
  <c r="W632" i="1"/>
  <c r="A633" i="1"/>
  <c r="B633" i="1"/>
  <c r="I633" i="1"/>
  <c r="K633" i="1"/>
  <c r="L633" i="1"/>
  <c r="N633" i="1"/>
  <c r="O633" i="1"/>
  <c r="Q633" i="1"/>
  <c r="V633" i="1"/>
  <c r="W633" i="1"/>
  <c r="A634" i="1"/>
  <c r="B634" i="1"/>
  <c r="I634" i="1"/>
  <c r="K634" i="1"/>
  <c r="L634" i="1"/>
  <c r="N634" i="1"/>
  <c r="O634" i="1"/>
  <c r="Q634" i="1"/>
  <c r="V634" i="1"/>
  <c r="W634" i="1"/>
  <c r="A465" i="1"/>
  <c r="B465" i="1"/>
  <c r="I465" i="1"/>
  <c r="K465" i="1"/>
  <c r="L465" i="1"/>
  <c r="N465" i="1"/>
  <c r="O465" i="1"/>
  <c r="Q465" i="1"/>
  <c r="V465" i="1"/>
  <c r="W465" i="1"/>
  <c r="A256" i="1"/>
  <c r="B256" i="1"/>
  <c r="I256" i="1"/>
  <c r="K256" i="1"/>
  <c r="L256" i="1"/>
  <c r="N256" i="1"/>
  <c r="O256" i="1"/>
  <c r="Q256" i="1"/>
  <c r="V256" i="1"/>
  <c r="W256" i="1"/>
  <c r="A630" i="1"/>
  <c r="B630" i="1"/>
  <c r="I630" i="1"/>
  <c r="K630" i="1"/>
  <c r="L630" i="1"/>
  <c r="N630" i="1"/>
  <c r="O630" i="1"/>
  <c r="Q630" i="1"/>
  <c r="V630" i="1"/>
  <c r="W630" i="1"/>
  <c r="AR477" i="1" l="1"/>
  <c r="AQ477" i="1"/>
  <c r="AQ630" i="1"/>
  <c r="AR630" i="1"/>
  <c r="AR465" i="1"/>
  <c r="AQ465" i="1"/>
  <c r="AR633" i="1"/>
  <c r="AQ633" i="1"/>
  <c r="AR639" i="1"/>
  <c r="AQ639" i="1"/>
  <c r="AR637" i="1"/>
  <c r="AQ637" i="1"/>
  <c r="AR643" i="1"/>
  <c r="AQ643" i="1"/>
  <c r="AR641" i="1"/>
  <c r="AQ641" i="1"/>
  <c r="AR476" i="1"/>
  <c r="AQ476" i="1"/>
  <c r="AQ256" i="1"/>
  <c r="AR256" i="1"/>
  <c r="AR634" i="1"/>
  <c r="AQ634" i="1"/>
  <c r="AQ632" i="1"/>
  <c r="AR632" i="1"/>
  <c r="AQ638" i="1"/>
  <c r="AR638" i="1"/>
  <c r="AR644" i="1"/>
  <c r="AQ644" i="1"/>
  <c r="AR642" i="1"/>
  <c r="AQ642" i="1"/>
  <c r="AQ640" i="1"/>
  <c r="AR640" i="1"/>
  <c r="AQ478" i="1"/>
  <c r="AR478" i="1"/>
  <c r="AS462" i="1"/>
  <c r="AT462" i="1"/>
  <c r="O496" i="1"/>
  <c r="A468" i="1" l="1"/>
  <c r="A636" i="1"/>
  <c r="B636" i="1"/>
  <c r="I636" i="1"/>
  <c r="K636" i="1"/>
  <c r="L636" i="1"/>
  <c r="N636" i="1"/>
  <c r="O636" i="1"/>
  <c r="Q636" i="1"/>
  <c r="V636" i="1"/>
  <c r="W636" i="1"/>
  <c r="A180" i="1"/>
  <c r="B180" i="1"/>
  <c r="I180" i="1"/>
  <c r="K180" i="1"/>
  <c r="L180" i="1"/>
  <c r="N180" i="1"/>
  <c r="O180" i="1"/>
  <c r="Q180" i="1"/>
  <c r="V180" i="1"/>
  <c r="W180" i="1"/>
  <c r="A199" i="1"/>
  <c r="B199" i="1"/>
  <c r="I199" i="1"/>
  <c r="K199" i="1"/>
  <c r="L199" i="1"/>
  <c r="N199" i="1"/>
  <c r="O199" i="1"/>
  <c r="Q199" i="1"/>
  <c r="V199" i="1"/>
  <c r="W199" i="1"/>
  <c r="A652" i="1"/>
  <c r="B652" i="1"/>
  <c r="I652" i="1"/>
  <c r="K652" i="1"/>
  <c r="L652" i="1"/>
  <c r="N652" i="1"/>
  <c r="O652" i="1"/>
  <c r="Q652" i="1"/>
  <c r="V652" i="1"/>
  <c r="W652" i="1"/>
  <c r="A610" i="1"/>
  <c r="B610" i="1"/>
  <c r="I610" i="1"/>
  <c r="K610" i="1"/>
  <c r="L610" i="1"/>
  <c r="N610" i="1"/>
  <c r="O610" i="1"/>
  <c r="Q610" i="1"/>
  <c r="V610" i="1"/>
  <c r="W610" i="1"/>
  <c r="A611" i="1"/>
  <c r="B611" i="1"/>
  <c r="I611" i="1"/>
  <c r="K611" i="1"/>
  <c r="L611" i="1"/>
  <c r="N611" i="1"/>
  <c r="O611" i="1"/>
  <c r="Q611" i="1"/>
  <c r="V611" i="1"/>
  <c r="W611" i="1"/>
  <c r="A502" i="1"/>
  <c r="B502" i="1"/>
  <c r="I502" i="1"/>
  <c r="K502" i="1"/>
  <c r="L502" i="1"/>
  <c r="N502" i="1"/>
  <c r="O502" i="1"/>
  <c r="Q502" i="1"/>
  <c r="V502" i="1"/>
  <c r="W502" i="1"/>
  <c r="A613" i="1"/>
  <c r="B613" i="1"/>
  <c r="I613" i="1"/>
  <c r="K613" i="1"/>
  <c r="L613" i="1"/>
  <c r="N613" i="1"/>
  <c r="O613" i="1"/>
  <c r="Q613" i="1"/>
  <c r="V613" i="1"/>
  <c r="W613" i="1"/>
  <c r="A609" i="1"/>
  <c r="B609" i="1"/>
  <c r="I609" i="1"/>
  <c r="K609" i="1"/>
  <c r="L609" i="1"/>
  <c r="N609" i="1"/>
  <c r="O609" i="1"/>
  <c r="Q609" i="1"/>
  <c r="V609" i="1"/>
  <c r="W609" i="1"/>
  <c r="AR611" i="1" l="1"/>
  <c r="AQ611" i="1"/>
  <c r="AQ652" i="1"/>
  <c r="AR652" i="1"/>
  <c r="AR180" i="1"/>
  <c r="AQ180" i="1"/>
  <c r="AR613" i="1"/>
  <c r="AQ613" i="1"/>
  <c r="AR609" i="1"/>
  <c r="AQ609" i="1"/>
  <c r="AQ502" i="1"/>
  <c r="AR502" i="1"/>
  <c r="AR610" i="1"/>
  <c r="AQ610" i="1"/>
  <c r="AR199" i="1"/>
  <c r="AQ199" i="1"/>
  <c r="AQ636" i="1"/>
  <c r="AR636" i="1"/>
  <c r="AR468" i="1"/>
  <c r="AT468" i="1" s="1"/>
  <c r="AQ468" i="1"/>
  <c r="AS468" i="1" s="1"/>
  <c r="X468" i="1"/>
  <c r="AT512" i="1"/>
  <c r="AS512" i="1"/>
  <c r="AS654" i="1"/>
  <c r="AT654" i="1"/>
  <c r="I272" i="3" l="1"/>
  <c r="V647" i="1" l="1"/>
  <c r="I8" i="3" l="1"/>
  <c r="I271" i="3"/>
  <c r="A251" i="1" l="1"/>
  <c r="B251" i="1"/>
  <c r="I251" i="1"/>
  <c r="K251" i="1"/>
  <c r="L251" i="1"/>
  <c r="N251" i="1"/>
  <c r="O251" i="1"/>
  <c r="Q251" i="1"/>
  <c r="V251" i="1"/>
  <c r="W251" i="1"/>
  <c r="A169" i="1"/>
  <c r="B169" i="1"/>
  <c r="I169" i="1"/>
  <c r="J169" i="1"/>
  <c r="K169" i="1"/>
  <c r="L169" i="1"/>
  <c r="N169" i="1"/>
  <c r="O169" i="1"/>
  <c r="Q169" i="1"/>
  <c r="V169" i="1"/>
  <c r="W169" i="1"/>
  <c r="AQ169" i="1" l="1"/>
  <c r="AR169" i="1"/>
  <c r="AR251" i="1"/>
  <c r="AQ251" i="1"/>
  <c r="A382" i="1"/>
  <c r="A475" i="1"/>
  <c r="B475" i="1"/>
  <c r="I475" i="1"/>
  <c r="K475" i="1"/>
  <c r="L475" i="1"/>
  <c r="N475" i="1"/>
  <c r="O475" i="1"/>
  <c r="Q475" i="1"/>
  <c r="V475" i="1"/>
  <c r="W475" i="1"/>
  <c r="AQ475" i="1" l="1"/>
  <c r="AR475" i="1"/>
  <c r="AQ382" i="1"/>
  <c r="AS382" i="1" s="1"/>
  <c r="AR382" i="1"/>
  <c r="AT382" i="1" s="1"/>
  <c r="X382" i="1"/>
  <c r="A594" i="1"/>
  <c r="B594" i="1"/>
  <c r="I594" i="1"/>
  <c r="K594" i="1"/>
  <c r="L594" i="1"/>
  <c r="N594" i="1"/>
  <c r="O594" i="1"/>
  <c r="Q594" i="1"/>
  <c r="V594" i="1"/>
  <c r="W594" i="1"/>
  <c r="A614" i="1"/>
  <c r="B614" i="1"/>
  <c r="I614" i="1"/>
  <c r="J614" i="1"/>
  <c r="K614" i="1"/>
  <c r="L614" i="1"/>
  <c r="N614" i="1"/>
  <c r="O614" i="1"/>
  <c r="Q614" i="1"/>
  <c r="V614" i="1"/>
  <c r="W614" i="1"/>
  <c r="AQ614" i="1" l="1"/>
  <c r="AR614" i="1"/>
  <c r="AR594" i="1"/>
  <c r="AT594" i="1" s="1"/>
  <c r="AQ594" i="1"/>
  <c r="AS594" i="1" s="1"/>
  <c r="I107" i="3"/>
  <c r="J594" i="1" s="1"/>
  <c r="A170" i="1" l="1"/>
  <c r="B170" i="1"/>
  <c r="I170" i="1"/>
  <c r="J170" i="1"/>
  <c r="K170" i="1"/>
  <c r="L170" i="1"/>
  <c r="N170" i="1"/>
  <c r="O170" i="1"/>
  <c r="Q170" i="1"/>
  <c r="V170" i="1"/>
  <c r="W170" i="1"/>
  <c r="A651" i="1"/>
  <c r="B651" i="1"/>
  <c r="I651" i="1"/>
  <c r="K651" i="1"/>
  <c r="L651" i="1"/>
  <c r="N651" i="1"/>
  <c r="O651" i="1"/>
  <c r="Q651" i="1"/>
  <c r="V651" i="1"/>
  <c r="W651" i="1"/>
  <c r="A198" i="1"/>
  <c r="B198" i="1"/>
  <c r="I198" i="1"/>
  <c r="K198" i="1"/>
  <c r="L198" i="1"/>
  <c r="N198" i="1"/>
  <c r="O198" i="1"/>
  <c r="Q198" i="1"/>
  <c r="V198" i="1"/>
  <c r="W198" i="1"/>
  <c r="AQ198" i="1" l="1"/>
  <c r="AR198" i="1"/>
  <c r="AR651" i="1"/>
  <c r="AQ651" i="1"/>
  <c r="AR170" i="1"/>
  <c r="AQ170" i="1"/>
  <c r="AS653" i="1"/>
  <c r="AT653" i="1"/>
  <c r="I18" i="3"/>
  <c r="O293" i="1" l="1"/>
  <c r="N293" i="1"/>
  <c r="I196" i="3" l="1"/>
  <c r="J559" i="1" s="1"/>
  <c r="J595" i="1" l="1"/>
  <c r="A162" i="1"/>
  <c r="B162" i="1"/>
  <c r="I162" i="1"/>
  <c r="J162" i="1"/>
  <c r="K162" i="1"/>
  <c r="L162" i="1"/>
  <c r="N162" i="1"/>
  <c r="O162" i="1"/>
  <c r="Q162" i="1"/>
  <c r="V162" i="1"/>
  <c r="W162" i="1"/>
  <c r="A463" i="1"/>
  <c r="B463" i="1"/>
  <c r="I463" i="1"/>
  <c r="K463" i="1"/>
  <c r="L463" i="1"/>
  <c r="N463" i="1"/>
  <c r="O463" i="1"/>
  <c r="Q463" i="1"/>
  <c r="V463" i="1"/>
  <c r="W463" i="1"/>
  <c r="AR463" i="1" l="1"/>
  <c r="AQ463" i="1"/>
  <c r="AR162" i="1"/>
  <c r="AQ162" i="1"/>
  <c r="AT244" i="1"/>
  <c r="AS244" i="1"/>
  <c r="A605" i="1"/>
  <c r="B605" i="1"/>
  <c r="I605" i="1"/>
  <c r="K605" i="1"/>
  <c r="L605" i="1"/>
  <c r="N605" i="1"/>
  <c r="O605" i="1"/>
  <c r="Q605" i="1"/>
  <c r="V605" i="1"/>
  <c r="W605" i="1"/>
  <c r="A526" i="1"/>
  <c r="B526" i="1"/>
  <c r="I526" i="1"/>
  <c r="K526" i="1"/>
  <c r="L526" i="1"/>
  <c r="N526" i="1"/>
  <c r="O526" i="1"/>
  <c r="Q526" i="1"/>
  <c r="V526" i="1"/>
  <c r="W526" i="1"/>
  <c r="A243" i="1"/>
  <c r="AQ525" i="1" l="1"/>
  <c r="AR525" i="1"/>
  <c r="AR243" i="1"/>
  <c r="AT243" i="1" s="1"/>
  <c r="AQ243" i="1"/>
  <c r="AS243" i="1" s="1"/>
  <c r="AR526" i="1"/>
  <c r="AQ526" i="1"/>
  <c r="AR605" i="1"/>
  <c r="AQ605" i="1"/>
  <c r="X243" i="1"/>
  <c r="A591" i="1"/>
  <c r="A647" i="1"/>
  <c r="A523" i="1"/>
  <c r="A565" i="1"/>
  <c r="A569" i="1"/>
  <c r="A576" i="1"/>
  <c r="A466" i="1"/>
  <c r="A491" i="1"/>
  <c r="A500" i="1"/>
  <c r="B591" i="1"/>
  <c r="B647" i="1"/>
  <c r="B523" i="1"/>
  <c r="B565" i="1"/>
  <c r="B569" i="1"/>
  <c r="B576" i="1"/>
  <c r="B466" i="1"/>
  <c r="B491" i="1"/>
  <c r="B500" i="1"/>
  <c r="I591" i="1"/>
  <c r="I647" i="1"/>
  <c r="I523" i="1"/>
  <c r="I565" i="1"/>
  <c r="I569" i="1"/>
  <c r="I576" i="1"/>
  <c r="I466" i="1"/>
  <c r="I491" i="1"/>
  <c r="I500" i="1"/>
  <c r="J591" i="1"/>
  <c r="J647" i="1"/>
  <c r="J523" i="1"/>
  <c r="J565" i="1"/>
  <c r="J569" i="1"/>
  <c r="J576" i="1"/>
  <c r="J466" i="1"/>
  <c r="J491" i="1"/>
  <c r="J500" i="1"/>
  <c r="K591" i="1"/>
  <c r="K647" i="1"/>
  <c r="K523" i="1"/>
  <c r="K565" i="1"/>
  <c r="K569" i="1"/>
  <c r="K576" i="1"/>
  <c r="K466" i="1"/>
  <c r="K491" i="1"/>
  <c r="K500" i="1"/>
  <c r="L591" i="1"/>
  <c r="L647" i="1"/>
  <c r="L523" i="1"/>
  <c r="L565" i="1"/>
  <c r="L569" i="1"/>
  <c r="L576" i="1"/>
  <c r="L491" i="1"/>
  <c r="L500" i="1"/>
  <c r="N591" i="1"/>
  <c r="N647" i="1"/>
  <c r="N523" i="1"/>
  <c r="N565" i="1"/>
  <c r="N569" i="1"/>
  <c r="N576" i="1"/>
  <c r="N491" i="1"/>
  <c r="N500" i="1"/>
  <c r="O591" i="1"/>
  <c r="O647" i="1"/>
  <c r="O523" i="1"/>
  <c r="O565" i="1"/>
  <c r="O569" i="1"/>
  <c r="O576" i="1"/>
  <c r="O466" i="1"/>
  <c r="O491" i="1"/>
  <c r="O500" i="1"/>
  <c r="Q591" i="1"/>
  <c r="Q647" i="1"/>
  <c r="Q523" i="1"/>
  <c r="Q565" i="1"/>
  <c r="Q569" i="1"/>
  <c r="Q576" i="1"/>
  <c r="Q466" i="1"/>
  <c r="Q491" i="1"/>
  <c r="Q500" i="1"/>
  <c r="V591" i="1"/>
  <c r="V523" i="1"/>
  <c r="V565" i="1"/>
  <c r="V569" i="1"/>
  <c r="V576" i="1"/>
  <c r="V466" i="1"/>
  <c r="V491" i="1"/>
  <c r="V500" i="1"/>
  <c r="W591" i="1"/>
  <c r="W647" i="1"/>
  <c r="W523" i="1"/>
  <c r="W565" i="1"/>
  <c r="W569" i="1"/>
  <c r="W576" i="1"/>
  <c r="W466" i="1"/>
  <c r="W491" i="1"/>
  <c r="W500" i="1"/>
  <c r="AQ522" i="1" l="1"/>
  <c r="AS522" i="1" s="1"/>
  <c r="AR522" i="1"/>
  <c r="AT522" i="1" s="1"/>
  <c r="AR500" i="1"/>
  <c r="AQ500" i="1"/>
  <c r="AQ491" i="1"/>
  <c r="AR491" i="1"/>
  <c r="AR466" i="1"/>
  <c r="AQ466" i="1"/>
  <c r="AQ576" i="1"/>
  <c r="AR576" i="1"/>
  <c r="AR569" i="1"/>
  <c r="AQ569" i="1"/>
  <c r="AR565" i="1"/>
  <c r="AQ565" i="1"/>
  <c r="AR523" i="1"/>
  <c r="AQ523" i="1"/>
  <c r="AR647" i="1"/>
  <c r="AQ647" i="1"/>
  <c r="AR591" i="1"/>
  <c r="AQ591" i="1"/>
  <c r="AT525" i="1"/>
  <c r="AS525" i="1"/>
  <c r="AT578" i="1"/>
  <c r="AS578" i="1"/>
  <c r="AS567" i="1"/>
  <c r="AT567" i="1"/>
  <c r="X466" i="1"/>
  <c r="AT564" i="1"/>
  <c r="AS564" i="1"/>
  <c r="AT524" i="1"/>
  <c r="AS524" i="1"/>
  <c r="AT577" i="1"/>
  <c r="AS577" i="1"/>
  <c r="AS498" i="1"/>
  <c r="AT498" i="1"/>
  <c r="A227" i="1"/>
  <c r="B227" i="1"/>
  <c r="I227" i="1"/>
  <c r="K227" i="1"/>
  <c r="L227" i="1"/>
  <c r="N227" i="1"/>
  <c r="O227" i="1"/>
  <c r="Q227" i="1"/>
  <c r="V227" i="1"/>
  <c r="W227" i="1"/>
  <c r="A167" i="1"/>
  <c r="B167" i="1"/>
  <c r="I167" i="1"/>
  <c r="K167" i="1"/>
  <c r="L167" i="1"/>
  <c r="N167" i="1"/>
  <c r="O167" i="1"/>
  <c r="Q167" i="1"/>
  <c r="V167" i="1"/>
  <c r="W167" i="1"/>
  <c r="AR167" i="1" l="1"/>
  <c r="AQ167" i="1"/>
  <c r="AR227" i="1"/>
  <c r="AQ227" i="1"/>
  <c r="A496" i="1"/>
  <c r="B496" i="1"/>
  <c r="I496" i="1"/>
  <c r="K496" i="1"/>
  <c r="L496" i="1"/>
  <c r="N496" i="1"/>
  <c r="Q496" i="1"/>
  <c r="V496" i="1"/>
  <c r="W496" i="1"/>
  <c r="I221" i="3"/>
  <c r="J496" i="1" s="1"/>
  <c r="AR496" i="1" l="1"/>
  <c r="AQ496" i="1"/>
  <c r="AT514" i="1"/>
  <c r="AS514" i="1"/>
  <c r="A255" i="1"/>
  <c r="A153" i="1"/>
  <c r="B255" i="1"/>
  <c r="B153" i="1"/>
  <c r="I255" i="1"/>
  <c r="I153" i="1"/>
  <c r="K255" i="1"/>
  <c r="K153" i="1"/>
  <c r="L255" i="1"/>
  <c r="L153" i="1"/>
  <c r="N255" i="1"/>
  <c r="N153" i="1"/>
  <c r="O255" i="1"/>
  <c r="O153" i="1"/>
  <c r="Q255" i="1"/>
  <c r="Q153" i="1"/>
  <c r="V255" i="1"/>
  <c r="V153" i="1"/>
  <c r="W255" i="1"/>
  <c r="W153" i="1"/>
  <c r="AR153" i="1" l="1"/>
  <c r="AQ153" i="1"/>
  <c r="AR255" i="1"/>
  <c r="AQ255" i="1"/>
  <c r="A470" i="1"/>
  <c r="B470" i="1"/>
  <c r="I470" i="1"/>
  <c r="K470" i="1"/>
  <c r="L470" i="1"/>
  <c r="N470" i="1"/>
  <c r="O470" i="1"/>
  <c r="Q470" i="1"/>
  <c r="V470" i="1"/>
  <c r="W470" i="1"/>
  <c r="AQ470" i="1" l="1"/>
  <c r="AR470" i="1"/>
  <c r="AT251" i="1"/>
  <c r="AS251" i="1"/>
  <c r="A592" i="1" l="1"/>
  <c r="B592" i="1"/>
  <c r="I592" i="1"/>
  <c r="K592" i="1"/>
  <c r="L592" i="1"/>
  <c r="N592" i="1"/>
  <c r="O592" i="1"/>
  <c r="Q592" i="1"/>
  <c r="V592" i="1"/>
  <c r="W592" i="1"/>
  <c r="AQ592" i="1" l="1"/>
  <c r="AR592" i="1"/>
  <c r="A130" i="1"/>
  <c r="AR130" i="1" l="1"/>
  <c r="AQ130" i="1"/>
  <c r="A166" i="1"/>
  <c r="B166" i="1"/>
  <c r="I166" i="1"/>
  <c r="K166" i="1"/>
  <c r="L166" i="1"/>
  <c r="N166" i="1"/>
  <c r="O166" i="1"/>
  <c r="Q166" i="1"/>
  <c r="V166" i="1"/>
  <c r="W166" i="1"/>
  <c r="AR166" i="1" l="1"/>
  <c r="AQ166" i="1"/>
  <c r="I285" i="3"/>
  <c r="A603" i="1" l="1"/>
  <c r="B603" i="1"/>
  <c r="I603" i="1"/>
  <c r="K603" i="1"/>
  <c r="L603" i="1"/>
  <c r="N603" i="1"/>
  <c r="O603" i="1"/>
  <c r="Q603" i="1"/>
  <c r="V603" i="1"/>
  <c r="W603" i="1"/>
  <c r="AR603" i="1" l="1"/>
  <c r="AQ603" i="1"/>
  <c r="W139" i="1"/>
  <c r="V139" i="1"/>
  <c r="W628" i="1"/>
  <c r="W437" i="1"/>
  <c r="W469" i="1"/>
  <c r="W450" i="1"/>
  <c r="W454" i="1"/>
  <c r="W438" i="1"/>
  <c r="W449" i="1"/>
  <c r="W188" i="1"/>
  <c r="V628" i="1"/>
  <c r="V437" i="1"/>
  <c r="V469" i="1"/>
  <c r="V450" i="1"/>
  <c r="V454" i="1"/>
  <c r="V438" i="1"/>
  <c r="V449" i="1"/>
  <c r="V188" i="1"/>
  <c r="I211" i="3" l="1"/>
  <c r="J244" i="1" s="1"/>
  <c r="A139" i="1"/>
  <c r="B139" i="1"/>
  <c r="I139" i="1"/>
  <c r="J139" i="1"/>
  <c r="K139" i="1"/>
  <c r="L139" i="1"/>
  <c r="N139" i="1"/>
  <c r="O139" i="1"/>
  <c r="Q139" i="1"/>
  <c r="AR139" i="1" l="1"/>
  <c r="AQ139" i="1"/>
  <c r="A188" i="1"/>
  <c r="B188" i="1"/>
  <c r="I188" i="1"/>
  <c r="K188" i="1"/>
  <c r="L188" i="1"/>
  <c r="N188" i="1"/>
  <c r="O188" i="1"/>
  <c r="Q188" i="1"/>
  <c r="AR188" i="1" l="1"/>
  <c r="AQ188" i="1"/>
  <c r="A449" i="1"/>
  <c r="B449" i="1"/>
  <c r="I449" i="1"/>
  <c r="J449" i="1"/>
  <c r="K449" i="1"/>
  <c r="L449" i="1"/>
  <c r="N449" i="1"/>
  <c r="O449" i="1"/>
  <c r="Q449" i="1"/>
  <c r="AR449" i="1" l="1"/>
  <c r="AQ449" i="1"/>
  <c r="A438" i="1"/>
  <c r="B438" i="1"/>
  <c r="I438" i="1"/>
  <c r="K438" i="1"/>
  <c r="L438" i="1"/>
  <c r="N438" i="1"/>
  <c r="O438" i="1"/>
  <c r="Q438" i="1"/>
  <c r="AQ438" i="1" l="1"/>
  <c r="AR438" i="1"/>
  <c r="AT227" i="1"/>
  <c r="AS227" i="1"/>
  <c r="A454" i="1"/>
  <c r="B454" i="1"/>
  <c r="I454" i="1"/>
  <c r="K454" i="1"/>
  <c r="L454" i="1"/>
  <c r="N454" i="1"/>
  <c r="O454" i="1"/>
  <c r="Q454" i="1"/>
  <c r="AQ454" i="1" l="1"/>
  <c r="AR454" i="1"/>
  <c r="AT239" i="1"/>
  <c r="AS239" i="1"/>
  <c r="W650" i="1"/>
  <c r="V650" i="1"/>
  <c r="N123" i="1" l="1"/>
  <c r="O2" i="1" l="1"/>
  <c r="N3" i="1" l="1"/>
  <c r="A597" i="1" l="1"/>
  <c r="AR597" i="1" l="1"/>
  <c r="AT597" i="1" s="1"/>
  <c r="AQ597" i="1"/>
  <c r="AS597" i="1" s="1"/>
  <c r="B101" i="1"/>
  <c r="I304" i="3"/>
  <c r="O435" i="1" l="1"/>
  <c r="Q435" i="1"/>
  <c r="I265" i="3"/>
  <c r="I284" i="3"/>
  <c r="I283" i="3" l="1"/>
  <c r="B437" i="1" l="1"/>
  <c r="I225" i="3" l="1"/>
  <c r="I223" i="3" l="1"/>
  <c r="A486" i="1" l="1"/>
  <c r="A87" i="1"/>
  <c r="A429" i="1"/>
  <c r="A248" i="1"/>
  <c r="A472" i="1"/>
  <c r="A495" i="1"/>
  <c r="A461" i="1"/>
  <c r="A249" i="1"/>
  <c r="A428" i="1"/>
  <c r="A485" i="1"/>
  <c r="A487" i="1"/>
  <c r="A458" i="1"/>
  <c r="A257" i="1"/>
  <c r="A488" i="1"/>
  <c r="A250" i="1"/>
  <c r="A490" i="1"/>
  <c r="A459" i="1"/>
  <c r="A427" i="1"/>
  <c r="A258" i="1"/>
  <c r="A141" i="1"/>
  <c r="A252" i="1"/>
  <c r="A426" i="1"/>
  <c r="A528" i="1"/>
  <c r="A590" i="1"/>
  <c r="A447" i="1"/>
  <c r="A650" i="1"/>
  <c r="A237" i="1"/>
  <c r="A238" i="1"/>
  <c r="A606" i="1"/>
  <c r="A608" i="1"/>
  <c r="A612" i="1"/>
  <c r="A253" i="1"/>
  <c r="A39" i="1"/>
  <c r="A446" i="1"/>
  <c r="A631" i="1"/>
  <c r="A635" i="1"/>
  <c r="A645" i="1"/>
  <c r="A464" i="1"/>
  <c r="A127" i="1"/>
  <c r="A263" i="1"/>
  <c r="A467" i="1"/>
  <c r="A125" i="1"/>
  <c r="A228" i="1"/>
  <c r="A110" i="1"/>
  <c r="A111" i="1"/>
  <c r="A112" i="1"/>
  <c r="A113" i="1"/>
  <c r="A599" i="1"/>
  <c r="A601" i="1"/>
  <c r="A649" i="1"/>
  <c r="A618" i="1"/>
  <c r="A448" i="1"/>
  <c r="A626" i="1"/>
  <c r="A443" i="1"/>
  <c r="A435" i="1"/>
  <c r="A436" i="1"/>
  <c r="A453" i="1"/>
  <c r="A161" i="1"/>
  <c r="A627" i="1"/>
  <c r="A628" i="1"/>
  <c r="A437" i="1"/>
  <c r="A469" i="1"/>
  <c r="A450" i="1"/>
  <c r="AQ527" i="1" l="1"/>
  <c r="AS527" i="1" s="1"/>
  <c r="AR527" i="1"/>
  <c r="AT527" i="1" s="1"/>
  <c r="AR450" i="1"/>
  <c r="AQ450" i="1"/>
  <c r="AR469" i="1"/>
  <c r="AQ469" i="1"/>
  <c r="AR437" i="1"/>
  <c r="AQ437" i="1"/>
  <c r="AR628" i="1"/>
  <c r="AQ628" i="1"/>
  <c r="AR627" i="1"/>
  <c r="AQ627" i="1"/>
  <c r="AQ161" i="1"/>
  <c r="AR161" i="1"/>
  <c r="AR453" i="1"/>
  <c r="AQ453" i="1"/>
  <c r="AR436" i="1"/>
  <c r="AQ436" i="1"/>
  <c r="AQ435" i="1"/>
  <c r="AR435" i="1"/>
  <c r="AQ443" i="1"/>
  <c r="AR443" i="1"/>
  <c r="AR626" i="1"/>
  <c r="AQ626" i="1"/>
  <c r="AQ448" i="1"/>
  <c r="AR448" i="1"/>
  <c r="AR618" i="1"/>
  <c r="AQ618" i="1"/>
  <c r="AR649" i="1"/>
  <c r="AQ649" i="1"/>
  <c r="AR601" i="1"/>
  <c r="AQ601" i="1"/>
  <c r="AR599" i="1"/>
  <c r="AQ599" i="1"/>
  <c r="AQ113" i="1"/>
  <c r="AR113" i="1"/>
  <c r="AQ112" i="1"/>
  <c r="AR112" i="1"/>
  <c r="AR111" i="1"/>
  <c r="AQ111" i="1"/>
  <c r="AR110" i="1"/>
  <c r="AQ110" i="1"/>
  <c r="AR228" i="1"/>
  <c r="AQ228" i="1"/>
  <c r="AQ125" i="1"/>
  <c r="AR125" i="1"/>
  <c r="AQ467" i="1"/>
  <c r="AR467" i="1"/>
  <c r="AR263" i="1"/>
  <c r="AQ263" i="1"/>
  <c r="AR127" i="1"/>
  <c r="AQ127" i="1"/>
  <c r="AQ464" i="1"/>
  <c r="AR464" i="1"/>
  <c r="AR645" i="1"/>
  <c r="AQ645" i="1"/>
  <c r="AR635" i="1"/>
  <c r="AQ635" i="1"/>
  <c r="AR631" i="1"/>
  <c r="AQ631" i="1"/>
  <c r="AQ446" i="1"/>
  <c r="AR446" i="1"/>
  <c r="AR39" i="1"/>
  <c r="AQ39" i="1"/>
  <c r="AR253" i="1"/>
  <c r="AQ253" i="1"/>
  <c r="AR612" i="1"/>
  <c r="AQ612" i="1"/>
  <c r="AQ608" i="1"/>
  <c r="AR608" i="1"/>
  <c r="AQ606" i="1"/>
  <c r="AR606" i="1"/>
  <c r="AR238" i="1"/>
  <c r="AQ238" i="1"/>
  <c r="AR237" i="1"/>
  <c r="AQ237" i="1"/>
  <c r="AR650" i="1"/>
  <c r="AQ650" i="1"/>
  <c r="AR447" i="1"/>
  <c r="AQ447" i="1"/>
  <c r="AQ590" i="1"/>
  <c r="AR590" i="1"/>
  <c r="AR528" i="1"/>
  <c r="AQ528" i="1"/>
  <c r="AR426" i="1"/>
  <c r="AQ426" i="1"/>
  <c r="AR252" i="1"/>
  <c r="AQ252" i="1"/>
  <c r="AQ141" i="1"/>
  <c r="AR141" i="1"/>
  <c r="AR258" i="1"/>
  <c r="AQ258" i="1"/>
  <c r="AQ427" i="1"/>
  <c r="AR427" i="1"/>
  <c r="AQ459" i="1"/>
  <c r="AR459" i="1"/>
  <c r="AR490" i="1"/>
  <c r="AQ490" i="1"/>
  <c r="AR250" i="1"/>
  <c r="AQ250" i="1"/>
  <c r="AQ488" i="1"/>
  <c r="AR488" i="1"/>
  <c r="AQ257" i="1"/>
  <c r="AR257" i="1"/>
  <c r="AR458" i="1"/>
  <c r="AQ458" i="1"/>
  <c r="AR487" i="1"/>
  <c r="AQ487" i="1"/>
  <c r="AR485" i="1"/>
  <c r="AQ485" i="1"/>
  <c r="AR428" i="1"/>
  <c r="AQ428" i="1"/>
  <c r="AQ249" i="1"/>
  <c r="AR249" i="1"/>
  <c r="AR461" i="1"/>
  <c r="AQ461" i="1"/>
  <c r="AR495" i="1"/>
  <c r="AQ495" i="1"/>
  <c r="AQ472" i="1"/>
  <c r="AR472" i="1"/>
  <c r="AR248" i="1"/>
  <c r="AQ248" i="1"/>
  <c r="AR429" i="1"/>
  <c r="AQ429" i="1"/>
  <c r="AR87" i="1"/>
  <c r="AQ87" i="1"/>
  <c r="AQ486" i="1"/>
  <c r="AR486" i="1"/>
  <c r="AT530" i="1"/>
  <c r="AS530" i="1"/>
  <c r="AT652" i="1"/>
  <c r="X467" i="1"/>
  <c r="X252" i="1"/>
  <c r="AT636" i="1"/>
  <c r="AS607" i="1"/>
  <c r="AT607" i="1"/>
  <c r="AT457" i="1"/>
  <c r="AS457" i="1"/>
  <c r="AT223" i="1"/>
  <c r="AS223" i="1"/>
  <c r="AT235" i="1"/>
  <c r="AS235" i="1"/>
  <c r="AS620" i="1"/>
  <c r="AT620" i="1"/>
  <c r="AS646" i="1"/>
  <c r="AT646" i="1"/>
  <c r="I109" i="1"/>
  <c r="I110" i="1"/>
  <c r="B453" i="1"/>
  <c r="I453" i="1"/>
  <c r="K453" i="1"/>
  <c r="L453" i="1"/>
  <c r="N453" i="1"/>
  <c r="O453" i="1"/>
  <c r="Q453" i="1"/>
  <c r="V453" i="1"/>
  <c r="W453" i="1"/>
  <c r="B161" i="1"/>
  <c r="I161" i="1"/>
  <c r="K161" i="1"/>
  <c r="L161" i="1"/>
  <c r="N161" i="1"/>
  <c r="O161" i="1"/>
  <c r="Q161" i="1"/>
  <c r="V161" i="1"/>
  <c r="W161" i="1"/>
  <c r="B627" i="1"/>
  <c r="I627" i="1"/>
  <c r="J627" i="1"/>
  <c r="K627" i="1"/>
  <c r="L627" i="1"/>
  <c r="N627" i="1"/>
  <c r="O627" i="1"/>
  <c r="Q627" i="1"/>
  <c r="V627" i="1"/>
  <c r="W627" i="1"/>
  <c r="B628" i="1"/>
  <c r="I628" i="1"/>
  <c r="J628" i="1"/>
  <c r="K628" i="1"/>
  <c r="L628" i="1"/>
  <c r="N628" i="1"/>
  <c r="O628" i="1"/>
  <c r="Q628" i="1"/>
  <c r="I437" i="1"/>
  <c r="J437" i="1"/>
  <c r="K437" i="1"/>
  <c r="L437" i="1"/>
  <c r="N437" i="1"/>
  <c r="O437" i="1"/>
  <c r="Q437" i="1"/>
  <c r="B469" i="1"/>
  <c r="I469" i="1"/>
  <c r="J469" i="1"/>
  <c r="K469" i="1"/>
  <c r="L469" i="1"/>
  <c r="N469" i="1"/>
  <c r="O469" i="1"/>
  <c r="Q469" i="1"/>
  <c r="B450" i="1"/>
  <c r="I450" i="1"/>
  <c r="K450" i="1"/>
  <c r="L450" i="1"/>
  <c r="N450" i="1"/>
  <c r="O450" i="1"/>
  <c r="Q450" i="1"/>
  <c r="W436" i="1" l="1"/>
  <c r="V436" i="1"/>
  <c r="Q436" i="1"/>
  <c r="O436" i="1"/>
  <c r="N436" i="1"/>
  <c r="L436" i="1"/>
  <c r="K436" i="1"/>
  <c r="I436" i="1"/>
  <c r="B436" i="1"/>
  <c r="W435" i="1"/>
  <c r="V435" i="1"/>
  <c r="N435" i="1"/>
  <c r="L435" i="1"/>
  <c r="K435" i="1"/>
  <c r="I435" i="1"/>
  <c r="B435" i="1"/>
  <c r="W443" i="1"/>
  <c r="V443" i="1"/>
  <c r="Q443" i="1"/>
  <c r="O443" i="1"/>
  <c r="N443" i="1"/>
  <c r="L443" i="1"/>
  <c r="K443" i="1"/>
  <c r="J443" i="1"/>
  <c r="I443" i="1"/>
  <c r="B443" i="1"/>
  <c r="W253" i="1"/>
  <c r="V253" i="1"/>
  <c r="Q253" i="1"/>
  <c r="O253" i="1"/>
  <c r="N253" i="1"/>
  <c r="L253" i="1"/>
  <c r="K253" i="1"/>
  <c r="J253" i="1"/>
  <c r="I253" i="1"/>
  <c r="B253" i="1"/>
  <c r="I189" i="3"/>
  <c r="W606" i="1"/>
  <c r="V606" i="1"/>
  <c r="Q606" i="1"/>
  <c r="O606" i="1"/>
  <c r="N606" i="1"/>
  <c r="L606" i="1"/>
  <c r="K606" i="1"/>
  <c r="I606" i="1"/>
  <c r="B606" i="1"/>
  <c r="W467" i="1"/>
  <c r="V467" i="1"/>
  <c r="Q467" i="1"/>
  <c r="O467" i="1"/>
  <c r="K467" i="1"/>
  <c r="I467" i="1"/>
  <c r="B467" i="1"/>
  <c r="Q650" i="1"/>
  <c r="O650" i="1"/>
  <c r="N650" i="1"/>
  <c r="L650" i="1"/>
  <c r="K650" i="1"/>
  <c r="I650" i="1"/>
  <c r="B650" i="1"/>
  <c r="W238" i="1"/>
  <c r="V238" i="1"/>
  <c r="Q238" i="1"/>
  <c r="O238" i="1"/>
  <c r="N238" i="1"/>
  <c r="L238" i="1"/>
  <c r="K238" i="1"/>
  <c r="I238" i="1"/>
  <c r="B238" i="1"/>
  <c r="W237" i="1"/>
  <c r="V237" i="1"/>
  <c r="Q237" i="1"/>
  <c r="O237" i="1"/>
  <c r="N237" i="1"/>
  <c r="L237" i="1"/>
  <c r="K237" i="1"/>
  <c r="I237" i="1"/>
  <c r="B237" i="1"/>
  <c r="J650" i="1" l="1"/>
  <c r="J651" i="1"/>
  <c r="I232" i="3"/>
  <c r="I119" i="3" l="1"/>
  <c r="I231" i="3"/>
  <c r="J454" i="1" s="1"/>
  <c r="I230" i="3"/>
  <c r="J453" i="1" s="1"/>
  <c r="B447" i="1" l="1"/>
  <c r="B590" i="1" l="1"/>
  <c r="I590" i="1"/>
  <c r="K590" i="1"/>
  <c r="L590" i="1"/>
  <c r="N590" i="1"/>
  <c r="O590" i="1"/>
  <c r="V590" i="1"/>
  <c r="W590" i="1"/>
  <c r="B163" i="1"/>
  <c r="I163" i="1"/>
  <c r="J163" i="1"/>
  <c r="K163" i="1"/>
  <c r="L163" i="1"/>
  <c r="N163" i="1"/>
  <c r="O163" i="1"/>
  <c r="Q163" i="1"/>
  <c r="V163" i="1"/>
  <c r="W163" i="1"/>
  <c r="I447" i="1"/>
  <c r="K447" i="1"/>
  <c r="L447" i="1"/>
  <c r="N447" i="1"/>
  <c r="O447" i="1"/>
  <c r="Q447" i="1"/>
  <c r="V447" i="1"/>
  <c r="W447" i="1"/>
  <c r="B618" i="1"/>
  <c r="I618" i="1"/>
  <c r="K618" i="1"/>
  <c r="L618" i="1"/>
  <c r="N618" i="1"/>
  <c r="O618" i="1"/>
  <c r="Q618" i="1"/>
  <c r="V618" i="1"/>
  <c r="W618" i="1"/>
  <c r="B608" i="1"/>
  <c r="I608" i="1"/>
  <c r="K608" i="1"/>
  <c r="L608" i="1"/>
  <c r="N608" i="1"/>
  <c r="O608" i="1"/>
  <c r="Q608" i="1"/>
  <c r="V608" i="1"/>
  <c r="W608" i="1"/>
  <c r="B612" i="1"/>
  <c r="I612" i="1"/>
  <c r="K612" i="1"/>
  <c r="L612" i="1"/>
  <c r="N612" i="1"/>
  <c r="O612" i="1"/>
  <c r="Q612" i="1"/>
  <c r="V612" i="1"/>
  <c r="W612" i="1"/>
  <c r="B472" i="1" l="1"/>
  <c r="I472" i="1"/>
  <c r="K472" i="1"/>
  <c r="L472" i="1"/>
  <c r="N472" i="1"/>
  <c r="O472" i="1"/>
  <c r="Q472" i="1"/>
  <c r="V472" i="1"/>
  <c r="W472" i="1"/>
  <c r="B495" i="1"/>
  <c r="I495" i="1"/>
  <c r="K495" i="1"/>
  <c r="L495" i="1"/>
  <c r="N495" i="1"/>
  <c r="O495" i="1"/>
  <c r="Q495" i="1"/>
  <c r="V495" i="1"/>
  <c r="W495" i="1"/>
  <c r="B461" i="1"/>
  <c r="I461" i="1"/>
  <c r="K461" i="1"/>
  <c r="L461" i="1"/>
  <c r="N461" i="1"/>
  <c r="O461" i="1"/>
  <c r="Q461" i="1"/>
  <c r="V461" i="1"/>
  <c r="W461" i="1"/>
  <c r="B249" i="1"/>
  <c r="I249" i="1"/>
  <c r="K249" i="1"/>
  <c r="L249" i="1"/>
  <c r="N249" i="1"/>
  <c r="O249" i="1"/>
  <c r="Q249" i="1"/>
  <c r="V249" i="1"/>
  <c r="W249" i="1"/>
  <c r="B485" i="1"/>
  <c r="I485" i="1"/>
  <c r="K485" i="1"/>
  <c r="L485" i="1"/>
  <c r="N485" i="1"/>
  <c r="O485" i="1"/>
  <c r="Q485" i="1"/>
  <c r="V485" i="1"/>
  <c r="W485" i="1"/>
  <c r="B487" i="1"/>
  <c r="I487" i="1"/>
  <c r="K487" i="1"/>
  <c r="L487" i="1"/>
  <c r="N487" i="1"/>
  <c r="O487" i="1"/>
  <c r="Q487" i="1"/>
  <c r="V487" i="1"/>
  <c r="W487" i="1"/>
  <c r="B458" i="1"/>
  <c r="I458" i="1"/>
  <c r="K458" i="1"/>
  <c r="L458" i="1"/>
  <c r="N458" i="1"/>
  <c r="O458" i="1"/>
  <c r="Q458" i="1"/>
  <c r="V458" i="1"/>
  <c r="W458" i="1"/>
  <c r="B257" i="1"/>
  <c r="I257" i="1"/>
  <c r="K257" i="1"/>
  <c r="L257" i="1"/>
  <c r="N257" i="1"/>
  <c r="O257" i="1"/>
  <c r="Q257" i="1"/>
  <c r="V257" i="1"/>
  <c r="W257" i="1"/>
  <c r="B488" i="1"/>
  <c r="K488" i="1"/>
  <c r="L488" i="1"/>
  <c r="N488" i="1"/>
  <c r="O488" i="1"/>
  <c r="Q488" i="1"/>
  <c r="V488" i="1"/>
  <c r="W488" i="1"/>
  <c r="B250" i="1"/>
  <c r="K250" i="1"/>
  <c r="L250" i="1"/>
  <c r="N250" i="1"/>
  <c r="O250" i="1"/>
  <c r="Q250" i="1"/>
  <c r="V250" i="1"/>
  <c r="W250" i="1"/>
  <c r="B490" i="1"/>
  <c r="K490" i="1"/>
  <c r="L490" i="1"/>
  <c r="N490" i="1"/>
  <c r="O490" i="1"/>
  <c r="Q490" i="1"/>
  <c r="V490" i="1"/>
  <c r="W490" i="1"/>
  <c r="B459" i="1"/>
  <c r="K459" i="1"/>
  <c r="L459" i="1"/>
  <c r="N459" i="1"/>
  <c r="O459" i="1"/>
  <c r="Q459" i="1"/>
  <c r="V459" i="1"/>
  <c r="W459" i="1"/>
  <c r="B258" i="1"/>
  <c r="I258" i="1"/>
  <c r="K258" i="1"/>
  <c r="L258" i="1"/>
  <c r="N258" i="1"/>
  <c r="O258" i="1"/>
  <c r="Q258" i="1"/>
  <c r="V258" i="1"/>
  <c r="W258" i="1"/>
  <c r="B141" i="1"/>
  <c r="I141" i="1"/>
  <c r="J141" i="1"/>
  <c r="K141" i="1"/>
  <c r="L141" i="1"/>
  <c r="N141" i="1"/>
  <c r="O141" i="1"/>
  <c r="Q141" i="1"/>
  <c r="V141" i="1"/>
  <c r="W141" i="1"/>
  <c r="B252" i="1"/>
  <c r="I252" i="1"/>
  <c r="J252" i="1"/>
  <c r="K252" i="1"/>
  <c r="O252" i="1"/>
  <c r="Q252" i="1"/>
  <c r="V252" i="1"/>
  <c r="W252" i="1"/>
  <c r="B528" i="1"/>
  <c r="I528" i="1"/>
  <c r="J528" i="1"/>
  <c r="K528" i="1"/>
  <c r="L528" i="1"/>
  <c r="N528" i="1"/>
  <c r="O528" i="1"/>
  <c r="Q528" i="1"/>
  <c r="V528" i="1"/>
  <c r="W528" i="1"/>
  <c r="B597" i="1"/>
  <c r="I597" i="1"/>
  <c r="K597" i="1"/>
  <c r="L597" i="1"/>
  <c r="N597" i="1"/>
  <c r="O597" i="1"/>
  <c r="Q597" i="1"/>
  <c r="V597" i="1"/>
  <c r="W597" i="1"/>
  <c r="I282" i="3" l="1"/>
  <c r="I104" i="3" l="1"/>
  <c r="I301" i="3" l="1"/>
  <c r="B426" i="1" l="1"/>
  <c r="I426" i="1"/>
  <c r="J426" i="1"/>
  <c r="K426" i="1"/>
  <c r="L426" i="1"/>
  <c r="N426" i="1"/>
  <c r="O426" i="1"/>
  <c r="Q426" i="1"/>
  <c r="V426" i="1"/>
  <c r="W426" i="1"/>
  <c r="B486" i="1"/>
  <c r="I486" i="1"/>
  <c r="K486" i="1"/>
  <c r="L486" i="1"/>
  <c r="N486" i="1"/>
  <c r="O486" i="1"/>
  <c r="Q486" i="1"/>
  <c r="V486" i="1"/>
  <c r="W486" i="1"/>
  <c r="B248" i="1"/>
  <c r="I248" i="1"/>
  <c r="K248" i="1"/>
  <c r="L248" i="1"/>
  <c r="N248" i="1"/>
  <c r="O248" i="1"/>
  <c r="Q248" i="1"/>
  <c r="V248" i="1"/>
  <c r="W248" i="1"/>
  <c r="I254" i="3" l="1"/>
  <c r="I253" i="3"/>
  <c r="I252" i="3"/>
  <c r="A211" i="1" l="1"/>
  <c r="A393" i="1"/>
  <c r="A26" i="1"/>
  <c r="A79" i="1"/>
  <c r="A42" i="1"/>
  <c r="A43" i="1"/>
  <c r="A69" i="1"/>
  <c r="A261" i="1"/>
  <c r="A108" i="1"/>
  <c r="A262" i="1"/>
  <c r="A214" i="1"/>
  <c r="A420" i="1"/>
  <c r="A215" i="1"/>
  <c r="A164" i="1"/>
  <c r="A70" i="1"/>
  <c r="A109" i="1"/>
  <c r="A219" i="1"/>
  <c r="A395" i="1"/>
  <c r="A396" i="1"/>
  <c r="A431" i="1"/>
  <c r="A432" i="1"/>
  <c r="A433" i="1"/>
  <c r="A142" i="1"/>
  <c r="A95" i="1"/>
  <c r="A82" i="1"/>
  <c r="A191" i="1"/>
  <c r="A172" i="1"/>
  <c r="A621" i="1"/>
  <c r="A622" i="1"/>
  <c r="A623" i="1"/>
  <c r="A629" i="1"/>
  <c r="A126" i="1"/>
  <c r="A439" i="1"/>
  <c r="A440" i="1"/>
  <c r="A149" i="1"/>
  <c r="A157" i="1"/>
  <c r="A154" i="1"/>
  <c r="A441" i="1"/>
  <c r="A442" i="1"/>
  <c r="A150" i="1"/>
  <c r="A158" i="1"/>
  <c r="A155" i="1"/>
  <c r="A173" i="1"/>
  <c r="A174" i="1"/>
  <c r="A175" i="1"/>
  <c r="A430" i="1"/>
  <c r="A422" i="1"/>
  <c r="A124" i="1"/>
  <c r="A423" i="1"/>
  <c r="A273" i="1"/>
  <c r="A276" i="1"/>
  <c r="A280" i="1"/>
  <c r="A282" i="1"/>
  <c r="A293" i="1"/>
  <c r="A294" i="1"/>
  <c r="A299" i="1"/>
  <c r="A90" i="1"/>
  <c r="A303" i="1"/>
  <c r="A304" i="1"/>
  <c r="A309" i="1"/>
  <c r="A318" i="1"/>
  <c r="A320" i="1"/>
  <c r="A323" i="1"/>
  <c r="A319" i="1"/>
  <c r="A325" i="1"/>
  <c r="A331" i="1"/>
  <c r="A333" i="1"/>
  <c r="A335" i="1"/>
  <c r="A338" i="1"/>
  <c r="A340" i="1"/>
  <c r="A341" i="1"/>
  <c r="A342" i="1"/>
  <c r="A346" i="1"/>
  <c r="A348" i="1"/>
  <c r="A360" i="1"/>
  <c r="A362" i="1"/>
  <c r="A363" i="1"/>
  <c r="A365" i="1"/>
  <c r="A370" i="1"/>
  <c r="A371" i="1"/>
  <c r="A379" i="1"/>
  <c r="A381" i="1"/>
  <c r="A384" i="1"/>
  <c r="A392" i="1"/>
  <c r="A388" i="1"/>
  <c r="A389" i="1"/>
  <c r="A390" i="1"/>
  <c r="A391" i="1"/>
  <c r="A394" i="1"/>
  <c r="A221" i="1"/>
  <c r="A99" i="1"/>
  <c r="A322" i="1"/>
  <c r="A364" i="1"/>
  <c r="A424" i="1"/>
  <c r="A596" i="1"/>
  <c r="A593" i="1"/>
  <c r="A259" i="1"/>
  <c r="A456" i="1"/>
  <c r="A434" i="1"/>
  <c r="A121" i="1"/>
  <c r="A27" i="1"/>
  <c r="A40" i="1"/>
  <c r="A195" i="1"/>
  <c r="A181" i="1"/>
  <c r="A176" i="1"/>
  <c r="A183" i="1"/>
  <c r="A184" i="1"/>
  <c r="A185" i="1"/>
  <c r="A182" i="1"/>
  <c r="A171" i="1"/>
  <c r="A197" i="1"/>
  <c r="A455" i="1"/>
  <c r="A187" i="1"/>
  <c r="A489" i="1"/>
  <c r="A570" i="1"/>
  <c r="A77" i="1"/>
  <c r="A123" i="1"/>
  <c r="A444" i="1"/>
  <c r="A445" i="1"/>
  <c r="A151" i="1"/>
  <c r="A159" i="1"/>
  <c r="A156" i="1"/>
  <c r="A196" i="1"/>
  <c r="A177" i="1"/>
  <c r="A229" i="1"/>
  <c r="A213" i="1"/>
  <c r="A231" i="1"/>
  <c r="A240" i="1"/>
  <c r="A245" i="1"/>
  <c r="A230" i="1"/>
  <c r="A216" i="1"/>
  <c r="A232" i="1"/>
  <c r="A241" i="1"/>
  <c r="A246" i="1"/>
  <c r="A226" i="1"/>
  <c r="A218" i="1"/>
  <c r="A233" i="1"/>
  <c r="A242" i="1"/>
  <c r="A247" i="1"/>
  <c r="A598" i="1"/>
  <c r="A86" i="1"/>
  <c r="A222" i="1"/>
  <c r="A220" i="1"/>
  <c r="A421" i="1"/>
  <c r="A165" i="1"/>
  <c r="A602" i="1"/>
  <c r="A264" i="1"/>
  <c r="A571" i="1"/>
  <c r="A586" i="1"/>
  <c r="A114" i="1"/>
  <c r="A160" i="1"/>
  <c r="A451" i="1"/>
  <c r="A452" i="1"/>
  <c r="A604" i="1"/>
  <c r="A290" i="1"/>
  <c r="A291" i="1"/>
  <c r="A292" i="1"/>
  <c r="A351" i="1"/>
  <c r="A296" i="1"/>
  <c r="A295" i="1"/>
  <c r="A369" i="1"/>
  <c r="A298" i="1"/>
  <c r="A300" i="1"/>
  <c r="A301" i="1"/>
  <c r="A302" i="1"/>
  <c r="A297" i="1"/>
  <c r="A305" i="1"/>
  <c r="A306" i="1"/>
  <c r="A307" i="1"/>
  <c r="A308" i="1"/>
  <c r="A312" i="1"/>
  <c r="A314" i="1"/>
  <c r="A311" i="1"/>
  <c r="A313" i="1"/>
  <c r="A315" i="1"/>
  <c r="A310" i="1"/>
  <c r="A102" i="1"/>
  <c r="A316" i="1"/>
  <c r="A105" i="1"/>
  <c r="A321" i="1"/>
  <c r="A317" i="1"/>
  <c r="A324" i="1"/>
  <c r="A617" i="1"/>
  <c r="A326" i="1"/>
  <c r="A327" i="1"/>
  <c r="A349" i="1"/>
  <c r="A328" i="1"/>
  <c r="A330" i="1"/>
  <c r="A329" i="1"/>
  <c r="A332" i="1"/>
  <c r="A334" i="1"/>
  <c r="A398" i="1"/>
  <c r="A336" i="1"/>
  <c r="A128" i="1"/>
  <c r="A337" i="1"/>
  <c r="A339" i="1"/>
  <c r="A343" i="1"/>
  <c r="A347" i="1"/>
  <c r="A345" i="1"/>
  <c r="A344" i="1"/>
  <c r="A44" i="1"/>
  <c r="A137" i="1"/>
  <c r="A350" i="1"/>
  <c r="A47" i="1"/>
  <c r="A399" i="1"/>
  <c r="A359" i="1"/>
  <c r="A400" i="1"/>
  <c r="A352" i="1"/>
  <c r="A353" i="1"/>
  <c r="A354" i="1"/>
  <c r="A355" i="1"/>
  <c r="A356" i="1"/>
  <c r="A357" i="1"/>
  <c r="A358" i="1"/>
  <c r="A48" i="1"/>
  <c r="A152" i="1"/>
  <c r="A401" i="1"/>
  <c r="A402" i="1"/>
  <c r="A403" i="1"/>
  <c r="A404" i="1"/>
  <c r="A405" i="1"/>
  <c r="A406" i="1"/>
  <c r="A407" i="1"/>
  <c r="A397" i="1"/>
  <c r="A408" i="1"/>
  <c r="A409" i="1"/>
  <c r="A361" i="1"/>
  <c r="A410" i="1"/>
  <c r="A411" i="1"/>
  <c r="A412" i="1"/>
  <c r="A413" i="1"/>
  <c r="A414" i="1"/>
  <c r="A415" i="1"/>
  <c r="A416" i="1"/>
  <c r="A417" i="1"/>
  <c r="A88" i="1"/>
  <c r="A89" i="1"/>
  <c r="A91" i="1"/>
  <c r="A92" i="1"/>
  <c r="A418" i="1"/>
  <c r="A96" i="1"/>
  <c r="A66" i="1"/>
  <c r="A419" i="1"/>
  <c r="A93" i="1"/>
  <c r="A60" i="1"/>
  <c r="A143" i="1"/>
  <c r="A52" i="1"/>
  <c r="A97" i="1"/>
  <c r="A104" i="1"/>
  <c r="A49" i="1"/>
  <c r="A51" i="1"/>
  <c r="A140" i="1"/>
  <c r="A201" i="1"/>
  <c r="A202" i="1"/>
  <c r="A107" i="1"/>
  <c r="A106" i="1"/>
  <c r="A178" i="1"/>
  <c r="A57" i="1"/>
  <c r="A100" i="1"/>
  <c r="A101" i="1"/>
  <c r="A103" i="1"/>
  <c r="A131" i="1"/>
  <c r="A132" i="1"/>
  <c r="A50" i="1"/>
  <c r="A133" i="1"/>
  <c r="A134" i="1"/>
  <c r="A136" i="1"/>
  <c r="A146" i="1"/>
  <c r="A147" i="1"/>
  <c r="A148" i="1"/>
  <c r="A122" i="1"/>
  <c r="A145" i="1"/>
  <c r="A179" i="1"/>
  <c r="A189" i="1"/>
  <c r="A190" i="1"/>
  <c r="A483" i="1"/>
  <c r="A58" i="1"/>
  <c r="A474" i="1"/>
  <c r="A481" i="1"/>
  <c r="A479" i="1"/>
  <c r="A480" i="1"/>
  <c r="A624" i="1"/>
  <c r="A625" i="1"/>
  <c r="A473" i="1"/>
  <c r="A484" i="1"/>
  <c r="A482" i="1"/>
  <c r="A460" i="1"/>
  <c r="A203" i="1"/>
  <c r="A63" i="1"/>
  <c r="A115" i="1"/>
  <c r="A200" i="1"/>
  <c r="A616" i="1"/>
  <c r="A204" i="1"/>
  <c r="A116" i="1"/>
  <c r="A510" i="1"/>
  <c r="A118" i="1"/>
  <c r="A224" i="1"/>
  <c r="A144" i="1"/>
  <c r="A117" i="1"/>
  <c r="A225" i="1"/>
  <c r="A71" i="1"/>
  <c r="A192" i="1"/>
  <c r="A380" i="1"/>
  <c r="A383" i="1"/>
  <c r="A61" i="1"/>
  <c r="A62" i="1"/>
  <c r="A120" i="1"/>
  <c r="A210" i="1"/>
  <c r="A168" i="1"/>
  <c r="A366" i="1"/>
  <c r="A367" i="1"/>
  <c r="A368" i="1"/>
  <c r="A59" i="1"/>
  <c r="A372" i="1"/>
  <c r="A209" i="1"/>
  <c r="A373" i="1"/>
  <c r="A374" i="1"/>
  <c r="A375" i="1"/>
  <c r="A376" i="1"/>
  <c r="A377" i="1"/>
  <c r="A378" i="1"/>
  <c r="A186" i="1"/>
  <c r="A119" i="1"/>
  <c r="A129" i="1"/>
  <c r="A193" i="1"/>
  <c r="A194" i="1"/>
  <c r="A212" i="1"/>
  <c r="A425" i="1"/>
  <c r="A260" i="1"/>
  <c r="A65" i="1"/>
  <c r="A386" i="1"/>
  <c r="A387" i="1"/>
  <c r="A24" i="1"/>
  <c r="A25" i="1"/>
  <c r="A217" i="1"/>
  <c r="A83" i="1"/>
  <c r="A236" i="1"/>
  <c r="A84" i="1"/>
  <c r="A85" i="1"/>
  <c r="A619" i="1"/>
  <c r="A600" i="1"/>
  <c r="A72" i="1"/>
  <c r="A73" i="1"/>
  <c r="A76" i="1"/>
  <c r="A98" i="1"/>
  <c r="A254" i="1"/>
  <c r="A68" i="1"/>
  <c r="A67" i="1"/>
  <c r="A78" i="1"/>
  <c r="A80" i="1"/>
  <c r="A81" i="1"/>
  <c r="A205" i="1"/>
  <c r="A206" i="1"/>
  <c r="A207" i="1"/>
  <c r="A208" i="1"/>
  <c r="A94" i="1"/>
  <c r="A74" i="1"/>
  <c r="A75" i="1"/>
  <c r="A287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615" i="1"/>
  <c r="A19" i="1"/>
  <c r="A20" i="1"/>
  <c r="A21" i="1"/>
  <c r="A22" i="1"/>
  <c r="A23" i="1"/>
  <c r="A138" i="1"/>
  <c r="A135" i="1"/>
  <c r="A28" i="1"/>
  <c r="A29" i="1"/>
  <c r="A30" i="1"/>
  <c r="A31" i="1"/>
  <c r="A32" i="1"/>
  <c r="A33" i="1"/>
  <c r="A34" i="1"/>
  <c r="A35" i="1"/>
  <c r="A36" i="1"/>
  <c r="A37" i="1"/>
  <c r="A38" i="1"/>
  <c r="A41" i="1"/>
  <c r="A265" i="1"/>
  <c r="A266" i="1"/>
  <c r="A267" i="1"/>
  <c r="A45" i="1"/>
  <c r="A46" i="1"/>
  <c r="A268" i="1"/>
  <c r="A269" i="1"/>
  <c r="A270" i="1"/>
  <c r="A271" i="1"/>
  <c r="A272" i="1"/>
  <c r="A53" i="1"/>
  <c r="A55" i="1"/>
  <c r="A54" i="1"/>
  <c r="A56" i="1"/>
  <c r="A274" i="1"/>
  <c r="A275" i="1"/>
  <c r="A277" i="1"/>
  <c r="A278" i="1"/>
  <c r="A279" i="1"/>
  <c r="A281" i="1"/>
  <c r="A64" i="1"/>
  <c r="A283" i="1"/>
  <c r="A288" i="1"/>
  <c r="A289" i="1"/>
  <c r="A284" i="1"/>
  <c r="A285" i="1"/>
  <c r="A286" i="1"/>
  <c r="A2" i="1"/>
  <c r="A3" i="1"/>
  <c r="AQ519" i="1" l="1"/>
  <c r="AS519" i="1" s="1"/>
  <c r="AR519" i="1"/>
  <c r="AT519" i="1" s="1"/>
  <c r="AR3" i="1"/>
  <c r="AQ3" i="1"/>
  <c r="AR2" i="1"/>
  <c r="AQ2" i="1"/>
  <c r="AS2" i="1" s="1"/>
  <c r="AQ286" i="1"/>
  <c r="AR286" i="1"/>
  <c r="AR285" i="1"/>
  <c r="AQ285" i="1"/>
  <c r="AR284" i="1"/>
  <c r="AQ284" i="1"/>
  <c r="AQ289" i="1"/>
  <c r="AR289" i="1"/>
  <c r="AR288" i="1"/>
  <c r="AQ288" i="1"/>
  <c r="AR283" i="1"/>
  <c r="AQ283" i="1"/>
  <c r="AR64" i="1"/>
  <c r="AQ64" i="1"/>
  <c r="AQ281" i="1"/>
  <c r="AR281" i="1"/>
  <c r="AR279" i="1"/>
  <c r="AQ279" i="1"/>
  <c r="AQ278" i="1"/>
  <c r="AR278" i="1"/>
  <c r="AQ277" i="1"/>
  <c r="AR277" i="1"/>
  <c r="AR275" i="1"/>
  <c r="AQ275" i="1"/>
  <c r="AR274" i="1"/>
  <c r="AQ274" i="1"/>
  <c r="AR56" i="1"/>
  <c r="AQ56" i="1"/>
  <c r="AR54" i="1"/>
  <c r="AQ54" i="1"/>
  <c r="AR55" i="1"/>
  <c r="AQ55" i="1"/>
  <c r="AR53" i="1"/>
  <c r="AQ53" i="1"/>
  <c r="AQ272" i="1"/>
  <c r="AR272" i="1"/>
  <c r="AR271" i="1"/>
  <c r="AQ271" i="1"/>
  <c r="AR270" i="1"/>
  <c r="AQ270" i="1"/>
  <c r="AR269" i="1"/>
  <c r="AQ269" i="1"/>
  <c r="AQ268" i="1"/>
  <c r="AR268" i="1"/>
  <c r="AR46" i="1"/>
  <c r="AQ46" i="1"/>
  <c r="AQ45" i="1"/>
  <c r="AR45" i="1"/>
  <c r="AR267" i="1"/>
  <c r="AQ267" i="1"/>
  <c r="AR266" i="1"/>
  <c r="AQ266" i="1"/>
  <c r="AQ265" i="1"/>
  <c r="AR265" i="1"/>
  <c r="AQ41" i="1"/>
  <c r="AR41" i="1"/>
  <c r="AR38" i="1"/>
  <c r="AQ38" i="1"/>
  <c r="AQ37" i="1"/>
  <c r="AS37" i="1" s="1"/>
  <c r="AR37" i="1"/>
  <c r="AT37" i="1" s="1"/>
  <c r="AR36" i="1"/>
  <c r="AQ36" i="1"/>
  <c r="AQ35" i="1"/>
  <c r="AR35" i="1"/>
  <c r="AR34" i="1"/>
  <c r="AQ34" i="1"/>
  <c r="AR33" i="1"/>
  <c r="AQ33" i="1"/>
  <c r="AR32" i="1"/>
  <c r="AQ32" i="1"/>
  <c r="AR31" i="1"/>
  <c r="AQ31" i="1"/>
  <c r="AR30" i="1"/>
  <c r="AQ30" i="1"/>
  <c r="AQ29" i="1"/>
  <c r="AR29" i="1"/>
  <c r="AR28" i="1"/>
  <c r="AQ28" i="1"/>
  <c r="AR135" i="1"/>
  <c r="AQ135" i="1"/>
  <c r="AR138" i="1"/>
  <c r="AQ138" i="1"/>
  <c r="AR23" i="1"/>
  <c r="AQ23" i="1"/>
  <c r="AR22" i="1"/>
  <c r="AQ22" i="1"/>
  <c r="AQ21" i="1"/>
  <c r="AR21" i="1"/>
  <c r="AR20" i="1"/>
  <c r="AQ20" i="1"/>
  <c r="AR19" i="1"/>
  <c r="AQ19" i="1"/>
  <c r="AR615" i="1"/>
  <c r="AQ615" i="1"/>
  <c r="AR18" i="1"/>
  <c r="AQ18" i="1"/>
  <c r="AR17" i="1"/>
  <c r="AQ17" i="1"/>
  <c r="AR16" i="1"/>
  <c r="AQ16" i="1"/>
  <c r="AR15" i="1"/>
  <c r="AQ15" i="1"/>
  <c r="AR14" i="1"/>
  <c r="AQ14" i="1"/>
  <c r="AQ13" i="1"/>
  <c r="AR13" i="1"/>
  <c r="AR12" i="1"/>
  <c r="AQ12" i="1"/>
  <c r="AR11" i="1"/>
  <c r="AQ11" i="1"/>
  <c r="AR10" i="1"/>
  <c r="AQ10" i="1"/>
  <c r="AQ9" i="1"/>
  <c r="AR9" i="1"/>
  <c r="AR8" i="1"/>
  <c r="AQ8" i="1"/>
  <c r="AR7" i="1"/>
  <c r="AQ7" i="1"/>
  <c r="AR6" i="1"/>
  <c r="AQ6" i="1"/>
  <c r="AQ5" i="1"/>
  <c r="AR5" i="1"/>
  <c r="AR4" i="1"/>
  <c r="AQ4" i="1"/>
  <c r="AR287" i="1"/>
  <c r="AQ287" i="1"/>
  <c r="AR75" i="1"/>
  <c r="AQ75" i="1"/>
  <c r="AR74" i="1"/>
  <c r="AQ74" i="1"/>
  <c r="AR94" i="1"/>
  <c r="AQ94" i="1"/>
  <c r="AQ208" i="1"/>
  <c r="AS208" i="1" s="1"/>
  <c r="AR208" i="1"/>
  <c r="AR207" i="1"/>
  <c r="AQ207" i="1"/>
  <c r="AR206" i="1"/>
  <c r="AQ206" i="1"/>
  <c r="AR205" i="1"/>
  <c r="AQ205" i="1"/>
  <c r="AR81" i="1"/>
  <c r="AQ81" i="1"/>
  <c r="AQ80" i="1"/>
  <c r="AR80" i="1"/>
  <c r="AR78" i="1"/>
  <c r="AQ78" i="1"/>
  <c r="AQ67" i="1"/>
  <c r="AR67" i="1"/>
  <c r="AR68" i="1"/>
  <c r="AQ68" i="1"/>
  <c r="AQ254" i="1"/>
  <c r="AR254" i="1"/>
  <c r="AR98" i="1"/>
  <c r="AQ98" i="1"/>
  <c r="AR76" i="1"/>
  <c r="AQ76" i="1"/>
  <c r="AQ73" i="1"/>
  <c r="AR73" i="1"/>
  <c r="AQ72" i="1"/>
  <c r="AR72" i="1"/>
  <c r="AQ600" i="1"/>
  <c r="AR600" i="1"/>
  <c r="AR619" i="1"/>
  <c r="AQ619" i="1"/>
  <c r="AQ85" i="1"/>
  <c r="AR85" i="1"/>
  <c r="AR84" i="1"/>
  <c r="AQ84" i="1"/>
  <c r="AR236" i="1"/>
  <c r="AQ236" i="1"/>
  <c r="AR83" i="1"/>
  <c r="AQ83" i="1"/>
  <c r="AQ217" i="1"/>
  <c r="AR217" i="1"/>
  <c r="AR25" i="1"/>
  <c r="AQ25" i="1"/>
  <c r="AQ24" i="1"/>
  <c r="AR24" i="1"/>
  <c r="AQ387" i="1"/>
  <c r="AR387" i="1"/>
  <c r="AR386" i="1"/>
  <c r="AQ386" i="1"/>
  <c r="AR65" i="1"/>
  <c r="AQ65" i="1"/>
  <c r="AR260" i="1"/>
  <c r="AQ260" i="1"/>
  <c r="AR425" i="1"/>
  <c r="AQ425" i="1"/>
  <c r="AR212" i="1"/>
  <c r="AT212" i="1" s="1"/>
  <c r="AQ212" i="1"/>
  <c r="AR194" i="1"/>
  <c r="AQ194" i="1"/>
  <c r="AQ193" i="1"/>
  <c r="AR193" i="1"/>
  <c r="AQ129" i="1"/>
  <c r="AR129" i="1"/>
  <c r="AR119" i="1"/>
  <c r="AQ119" i="1"/>
  <c r="AR186" i="1"/>
  <c r="AQ186" i="1"/>
  <c r="AR378" i="1"/>
  <c r="AQ378" i="1"/>
  <c r="AR377" i="1"/>
  <c r="AQ377" i="1"/>
  <c r="AQ376" i="1"/>
  <c r="AR376" i="1"/>
  <c r="AR375" i="1"/>
  <c r="AQ375" i="1"/>
  <c r="AQ374" i="1"/>
  <c r="AR374" i="1"/>
  <c r="AR373" i="1"/>
  <c r="AQ373" i="1"/>
  <c r="AQ209" i="1"/>
  <c r="AR209" i="1"/>
  <c r="AR372" i="1"/>
  <c r="AQ372" i="1"/>
  <c r="AQ59" i="1"/>
  <c r="AR59" i="1"/>
  <c r="AQ368" i="1"/>
  <c r="AR368" i="1"/>
  <c r="AR367" i="1"/>
  <c r="AQ367" i="1"/>
  <c r="AQ366" i="1"/>
  <c r="AR366" i="1"/>
  <c r="AR168" i="1"/>
  <c r="AQ168" i="1"/>
  <c r="AR210" i="1"/>
  <c r="AQ210" i="1"/>
  <c r="AR120" i="1"/>
  <c r="AQ120" i="1"/>
  <c r="AR62" i="1"/>
  <c r="AQ62" i="1"/>
  <c r="AR61" i="1"/>
  <c r="AQ61" i="1"/>
  <c r="AR383" i="1"/>
  <c r="AQ383" i="1"/>
  <c r="AR380" i="1"/>
  <c r="AQ380" i="1"/>
  <c r="AQ192" i="1"/>
  <c r="AR192" i="1"/>
  <c r="AR71" i="1"/>
  <c r="AQ71" i="1"/>
  <c r="AQ225" i="1"/>
  <c r="AR225" i="1"/>
  <c r="AQ117" i="1"/>
  <c r="AR117" i="1"/>
  <c r="AQ144" i="1"/>
  <c r="AR144" i="1"/>
  <c r="AR224" i="1"/>
  <c r="AQ224" i="1"/>
  <c r="AQ118" i="1"/>
  <c r="AR118" i="1"/>
  <c r="AQ510" i="1"/>
  <c r="AR510" i="1"/>
  <c r="AR116" i="1"/>
  <c r="AQ116" i="1"/>
  <c r="AR204" i="1"/>
  <c r="AQ204" i="1"/>
  <c r="AQ616" i="1"/>
  <c r="AR616" i="1"/>
  <c r="AR200" i="1"/>
  <c r="AQ200" i="1"/>
  <c r="AR115" i="1"/>
  <c r="AQ115" i="1"/>
  <c r="AR63" i="1"/>
  <c r="AQ63" i="1"/>
  <c r="AR203" i="1"/>
  <c r="AQ203" i="1"/>
  <c r="AR460" i="1"/>
  <c r="AQ460" i="1"/>
  <c r="AR482" i="1"/>
  <c r="AQ482" i="1"/>
  <c r="AR484" i="1"/>
  <c r="AQ484" i="1"/>
  <c r="AR473" i="1"/>
  <c r="AQ473" i="1"/>
  <c r="AR625" i="1"/>
  <c r="AQ625" i="1"/>
  <c r="AQ624" i="1"/>
  <c r="AR624" i="1"/>
  <c r="AQ480" i="1"/>
  <c r="AR480" i="1"/>
  <c r="AR479" i="1"/>
  <c r="AQ479" i="1"/>
  <c r="AR481" i="1"/>
  <c r="AQ481" i="1"/>
  <c r="AR474" i="1"/>
  <c r="AQ474" i="1"/>
  <c r="AR58" i="1"/>
  <c r="AQ58" i="1"/>
  <c r="AQ483" i="1"/>
  <c r="AR483" i="1"/>
  <c r="AQ190" i="1"/>
  <c r="AS190" i="1" s="1"/>
  <c r="AR190" i="1"/>
  <c r="AR189" i="1"/>
  <c r="AT189" i="1" s="1"/>
  <c r="AQ189" i="1"/>
  <c r="AR179" i="1"/>
  <c r="AQ179" i="1"/>
  <c r="AQ145" i="1"/>
  <c r="AR145" i="1"/>
  <c r="AR122" i="1"/>
  <c r="AQ122" i="1"/>
  <c r="AR148" i="1"/>
  <c r="AQ148" i="1"/>
  <c r="AR147" i="1"/>
  <c r="AQ147" i="1"/>
  <c r="AR146" i="1"/>
  <c r="AQ146" i="1"/>
  <c r="AQ136" i="1"/>
  <c r="AR136" i="1"/>
  <c r="AR134" i="1"/>
  <c r="AQ134" i="1"/>
  <c r="AQ133" i="1"/>
  <c r="AR133" i="1"/>
  <c r="AR50" i="1"/>
  <c r="AQ50" i="1"/>
  <c r="AR132" i="1"/>
  <c r="AQ132" i="1"/>
  <c r="AR131" i="1"/>
  <c r="AQ131" i="1"/>
  <c r="AR103" i="1"/>
  <c r="AQ103" i="1"/>
  <c r="AQ101" i="1"/>
  <c r="AR101" i="1"/>
  <c r="AR100" i="1"/>
  <c r="AQ100" i="1"/>
  <c r="AQ57" i="1"/>
  <c r="AR57" i="1"/>
  <c r="AR178" i="1"/>
  <c r="AQ178" i="1"/>
  <c r="AR106" i="1"/>
  <c r="AQ106" i="1"/>
  <c r="AR107" i="1"/>
  <c r="AQ107" i="1"/>
  <c r="AR202" i="1"/>
  <c r="AQ202" i="1"/>
  <c r="AQ201" i="1"/>
  <c r="AR201" i="1"/>
  <c r="AR140" i="1"/>
  <c r="AQ140" i="1"/>
  <c r="AR51" i="1"/>
  <c r="AQ51" i="1"/>
  <c r="AR49" i="1"/>
  <c r="AQ49" i="1"/>
  <c r="AQ104" i="1"/>
  <c r="AR104" i="1"/>
  <c r="AQ97" i="1"/>
  <c r="AR97" i="1"/>
  <c r="AR52" i="1"/>
  <c r="AQ52" i="1"/>
  <c r="AR143" i="1"/>
  <c r="AQ143" i="1"/>
  <c r="AS143" i="1" s="1"/>
  <c r="AR60" i="1"/>
  <c r="AQ60" i="1"/>
  <c r="AQ93" i="1"/>
  <c r="AR93" i="1"/>
  <c r="AQ419" i="1"/>
  <c r="AR419" i="1"/>
  <c r="AR66" i="1"/>
  <c r="AQ66" i="1"/>
  <c r="AQ96" i="1"/>
  <c r="AR96" i="1"/>
  <c r="AR418" i="1"/>
  <c r="AQ418" i="1"/>
  <c r="AR92" i="1"/>
  <c r="AQ92" i="1"/>
  <c r="AR91" i="1"/>
  <c r="AQ91" i="1"/>
  <c r="AR89" i="1"/>
  <c r="AQ89" i="1"/>
  <c r="AR88" i="1"/>
  <c r="AQ88" i="1"/>
  <c r="AR417" i="1"/>
  <c r="AQ417" i="1"/>
  <c r="AQ416" i="1"/>
  <c r="AR416" i="1"/>
  <c r="AR415" i="1"/>
  <c r="AQ415" i="1"/>
  <c r="AQ414" i="1"/>
  <c r="AR414" i="1"/>
  <c r="AR413" i="1"/>
  <c r="AQ413" i="1"/>
  <c r="AR412" i="1"/>
  <c r="AQ412" i="1"/>
  <c r="AQ411" i="1"/>
  <c r="AR411" i="1"/>
  <c r="AR410" i="1"/>
  <c r="AQ410" i="1"/>
  <c r="AR361" i="1"/>
  <c r="AQ361" i="1"/>
  <c r="AR409" i="1"/>
  <c r="AQ409" i="1"/>
  <c r="AQ408" i="1"/>
  <c r="AR408" i="1"/>
  <c r="AR397" i="1"/>
  <c r="AQ397" i="1"/>
  <c r="AR407" i="1"/>
  <c r="AQ407" i="1"/>
  <c r="AQ406" i="1"/>
  <c r="AR406" i="1"/>
  <c r="AR405" i="1"/>
  <c r="AQ405" i="1"/>
  <c r="AR404" i="1"/>
  <c r="AQ404" i="1"/>
  <c r="AQ403" i="1"/>
  <c r="AR403" i="1"/>
  <c r="AR402" i="1"/>
  <c r="AQ402" i="1"/>
  <c r="AR401" i="1"/>
  <c r="AQ401" i="1"/>
  <c r="AR152" i="1"/>
  <c r="AQ152" i="1"/>
  <c r="AQ48" i="1"/>
  <c r="AR48" i="1"/>
  <c r="AQ358" i="1"/>
  <c r="AR358" i="1"/>
  <c r="AR357" i="1"/>
  <c r="AQ357" i="1"/>
  <c r="AR356" i="1"/>
  <c r="AQ356" i="1"/>
  <c r="AQ355" i="1"/>
  <c r="AR355" i="1"/>
  <c r="AR354" i="1"/>
  <c r="AQ354" i="1"/>
  <c r="AR353" i="1"/>
  <c r="AQ353" i="1"/>
  <c r="AQ352" i="1"/>
  <c r="AR352" i="1"/>
  <c r="AQ400" i="1"/>
  <c r="AR400" i="1"/>
  <c r="AR359" i="1"/>
  <c r="AQ359" i="1"/>
  <c r="AR399" i="1"/>
  <c r="AQ399" i="1"/>
  <c r="AR47" i="1"/>
  <c r="AQ47" i="1"/>
  <c r="AQ350" i="1"/>
  <c r="AR350" i="1"/>
  <c r="AR137" i="1"/>
  <c r="AQ137" i="1"/>
  <c r="AR44" i="1"/>
  <c r="AQ44" i="1"/>
  <c r="AR344" i="1"/>
  <c r="AQ344" i="1"/>
  <c r="AQ345" i="1"/>
  <c r="AR345" i="1"/>
  <c r="AR347" i="1"/>
  <c r="AQ347" i="1"/>
  <c r="AR343" i="1"/>
  <c r="AQ343" i="1"/>
  <c r="AR339" i="1"/>
  <c r="AQ339" i="1"/>
  <c r="AQ337" i="1"/>
  <c r="AR337" i="1"/>
  <c r="AR128" i="1"/>
  <c r="AQ128" i="1"/>
  <c r="AQ336" i="1"/>
  <c r="AR336" i="1"/>
  <c r="AQ398" i="1"/>
  <c r="AR398" i="1"/>
  <c r="AR334" i="1"/>
  <c r="AQ334" i="1"/>
  <c r="AQ332" i="1"/>
  <c r="AR332" i="1"/>
  <c r="AQ329" i="1"/>
  <c r="AR329" i="1"/>
  <c r="AR330" i="1"/>
  <c r="AQ330" i="1"/>
  <c r="AR328" i="1"/>
  <c r="AQ328" i="1"/>
  <c r="AR349" i="1"/>
  <c r="AQ349" i="1"/>
  <c r="AR327" i="1"/>
  <c r="AQ327" i="1"/>
  <c r="AQ326" i="1"/>
  <c r="AR326" i="1"/>
  <c r="AR617" i="1"/>
  <c r="AQ617" i="1"/>
  <c r="AR324" i="1"/>
  <c r="AQ324" i="1"/>
  <c r="AR317" i="1"/>
  <c r="AQ317" i="1"/>
  <c r="AQ321" i="1"/>
  <c r="AR321" i="1"/>
  <c r="AR105" i="1"/>
  <c r="AQ105" i="1"/>
  <c r="AR316" i="1"/>
  <c r="AQ316" i="1"/>
  <c r="AQ102" i="1"/>
  <c r="AR102" i="1"/>
  <c r="AQ310" i="1"/>
  <c r="AR310" i="1"/>
  <c r="AR315" i="1"/>
  <c r="AQ315" i="1"/>
  <c r="AQ313" i="1"/>
  <c r="AR313" i="1"/>
  <c r="AR311" i="1"/>
  <c r="AQ311" i="1"/>
  <c r="AR314" i="1"/>
  <c r="AQ314" i="1"/>
  <c r="AR312" i="1"/>
  <c r="AQ312" i="1"/>
  <c r="AR308" i="1"/>
  <c r="AQ308" i="1"/>
  <c r="AR307" i="1"/>
  <c r="AQ307" i="1"/>
  <c r="AR306" i="1"/>
  <c r="AQ306" i="1"/>
  <c r="AQ305" i="1"/>
  <c r="AR305" i="1"/>
  <c r="AQ297" i="1"/>
  <c r="AR297" i="1"/>
  <c r="AR302" i="1"/>
  <c r="AQ302" i="1"/>
  <c r="AR301" i="1"/>
  <c r="AQ301" i="1"/>
  <c r="AQ300" i="1"/>
  <c r="AR300" i="1"/>
  <c r="AR298" i="1"/>
  <c r="AQ298" i="1"/>
  <c r="AR369" i="1"/>
  <c r="AQ369" i="1"/>
  <c r="AR295" i="1"/>
  <c r="AQ295" i="1"/>
  <c r="AR296" i="1"/>
  <c r="AQ296" i="1"/>
  <c r="AR351" i="1"/>
  <c r="AQ351" i="1"/>
  <c r="AR292" i="1"/>
  <c r="AQ292" i="1"/>
  <c r="AR291" i="1"/>
  <c r="AQ291" i="1"/>
  <c r="AR290" i="1"/>
  <c r="AQ290" i="1"/>
  <c r="AQ604" i="1"/>
  <c r="AR604" i="1"/>
  <c r="AR452" i="1"/>
  <c r="AQ452" i="1"/>
  <c r="AQ451" i="1"/>
  <c r="AR451" i="1"/>
  <c r="AQ160" i="1"/>
  <c r="AR160" i="1"/>
  <c r="AQ114" i="1"/>
  <c r="AR114" i="1"/>
  <c r="AR586" i="1"/>
  <c r="AQ586" i="1"/>
  <c r="AR571" i="1"/>
  <c r="AQ571" i="1"/>
  <c r="AR264" i="1"/>
  <c r="AQ264" i="1"/>
  <c r="AR602" i="1"/>
  <c r="AQ602" i="1"/>
  <c r="AQ165" i="1"/>
  <c r="AR165" i="1"/>
  <c r="AR421" i="1"/>
  <c r="AQ421" i="1"/>
  <c r="AR220" i="1"/>
  <c r="AQ220" i="1"/>
  <c r="AQ222" i="1"/>
  <c r="AR222" i="1"/>
  <c r="AR86" i="1"/>
  <c r="AQ86" i="1"/>
  <c r="AQ598" i="1"/>
  <c r="AR598" i="1"/>
  <c r="AR247" i="1"/>
  <c r="AQ247" i="1"/>
  <c r="AR242" i="1"/>
  <c r="AQ242" i="1"/>
  <c r="AQ233" i="1"/>
  <c r="AR233" i="1"/>
  <c r="AQ218" i="1"/>
  <c r="AR218" i="1"/>
  <c r="AR226" i="1"/>
  <c r="AQ226" i="1"/>
  <c r="AQ246" i="1"/>
  <c r="AR246" i="1"/>
  <c r="AQ241" i="1"/>
  <c r="AR241" i="1"/>
  <c r="AR232" i="1"/>
  <c r="AQ232" i="1"/>
  <c r="AR216" i="1"/>
  <c r="AQ216" i="1"/>
  <c r="AR230" i="1"/>
  <c r="AQ230" i="1"/>
  <c r="AQ245" i="1"/>
  <c r="AR245" i="1"/>
  <c r="AQ240" i="1"/>
  <c r="AR240" i="1"/>
  <c r="AR231" i="1"/>
  <c r="AQ231" i="1"/>
  <c r="AQ213" i="1"/>
  <c r="AR213" i="1"/>
  <c r="AQ229" i="1"/>
  <c r="AR229" i="1"/>
  <c r="AQ177" i="1"/>
  <c r="AR177" i="1"/>
  <c r="AR196" i="1"/>
  <c r="AQ196" i="1"/>
  <c r="AR156" i="1"/>
  <c r="AQ156" i="1"/>
  <c r="AR159" i="1"/>
  <c r="AQ159" i="1"/>
  <c r="AR151" i="1"/>
  <c r="AQ151" i="1"/>
  <c r="AR445" i="1"/>
  <c r="AQ445" i="1"/>
  <c r="AR444" i="1"/>
  <c r="AQ444" i="1"/>
  <c r="AR123" i="1"/>
  <c r="AQ123" i="1"/>
  <c r="AQ77" i="1"/>
  <c r="AR77" i="1"/>
  <c r="AR570" i="1"/>
  <c r="AQ570" i="1"/>
  <c r="AR489" i="1"/>
  <c r="AQ489" i="1"/>
  <c r="AR187" i="1"/>
  <c r="AQ187" i="1"/>
  <c r="AR455" i="1"/>
  <c r="AQ455" i="1"/>
  <c r="AQ197" i="1"/>
  <c r="AR197" i="1"/>
  <c r="AR171" i="1"/>
  <c r="AQ171" i="1"/>
  <c r="AQ182" i="1"/>
  <c r="AR182" i="1"/>
  <c r="AQ185" i="1"/>
  <c r="AR185" i="1"/>
  <c r="AR184" i="1"/>
  <c r="AQ184" i="1"/>
  <c r="AR183" i="1"/>
  <c r="AQ183" i="1"/>
  <c r="AQ176" i="1"/>
  <c r="AR176" i="1"/>
  <c r="AQ181" i="1"/>
  <c r="AR181" i="1"/>
  <c r="AR195" i="1"/>
  <c r="AQ195" i="1"/>
  <c r="AR40" i="1"/>
  <c r="AQ40" i="1"/>
  <c r="AR27" i="1"/>
  <c r="AQ27" i="1"/>
  <c r="AR121" i="1"/>
  <c r="AQ121" i="1"/>
  <c r="AR434" i="1"/>
  <c r="AQ434" i="1"/>
  <c r="AQ456" i="1"/>
  <c r="AR456" i="1"/>
  <c r="AR259" i="1"/>
  <c r="AQ259" i="1"/>
  <c r="AR593" i="1"/>
  <c r="AQ593" i="1"/>
  <c r="AR596" i="1"/>
  <c r="AQ596" i="1"/>
  <c r="AQ424" i="1"/>
  <c r="AR424" i="1"/>
  <c r="AR364" i="1"/>
  <c r="AQ364" i="1"/>
  <c r="AR322" i="1"/>
  <c r="AQ322" i="1"/>
  <c r="AR99" i="1"/>
  <c r="AQ99" i="1"/>
  <c r="AR221" i="1"/>
  <c r="AQ221" i="1"/>
  <c r="AR394" i="1"/>
  <c r="AQ394" i="1"/>
  <c r="AR391" i="1"/>
  <c r="AQ391" i="1"/>
  <c r="AQ390" i="1"/>
  <c r="AR390" i="1"/>
  <c r="AR389" i="1"/>
  <c r="AQ389" i="1"/>
  <c r="AR388" i="1"/>
  <c r="AQ388" i="1"/>
  <c r="AQ392" i="1"/>
  <c r="AR392" i="1"/>
  <c r="AQ384" i="1"/>
  <c r="AR384" i="1"/>
  <c r="AR381" i="1"/>
  <c r="AQ381" i="1"/>
  <c r="AQ379" i="1"/>
  <c r="AR379" i="1"/>
  <c r="AQ371" i="1"/>
  <c r="AR371" i="1"/>
  <c r="AR370" i="1"/>
  <c r="AQ370" i="1"/>
  <c r="AR365" i="1"/>
  <c r="AQ365" i="1"/>
  <c r="AQ363" i="1"/>
  <c r="AR363" i="1"/>
  <c r="AR362" i="1"/>
  <c r="AQ362" i="1"/>
  <c r="AQ360" i="1"/>
  <c r="AR360" i="1"/>
  <c r="AR348" i="1"/>
  <c r="AQ348" i="1"/>
  <c r="AR346" i="1"/>
  <c r="AQ346" i="1"/>
  <c r="AQ342" i="1"/>
  <c r="AR342" i="1"/>
  <c r="AQ341" i="1"/>
  <c r="AR341" i="1"/>
  <c r="AR340" i="1"/>
  <c r="AQ340" i="1"/>
  <c r="AR338" i="1"/>
  <c r="AQ338" i="1"/>
  <c r="AR335" i="1"/>
  <c r="AQ335" i="1"/>
  <c r="AR333" i="1"/>
  <c r="AQ333" i="1"/>
  <c r="AR331" i="1"/>
  <c r="AQ331" i="1"/>
  <c r="AQ325" i="1"/>
  <c r="AR325" i="1"/>
  <c r="AR319" i="1"/>
  <c r="AQ319" i="1"/>
  <c r="AR323" i="1"/>
  <c r="AQ323" i="1"/>
  <c r="AQ320" i="1"/>
  <c r="AR320" i="1"/>
  <c r="AQ318" i="1"/>
  <c r="AR318" i="1"/>
  <c r="AQ309" i="1"/>
  <c r="AR309" i="1"/>
  <c r="AQ304" i="1"/>
  <c r="AR304" i="1"/>
  <c r="AR303" i="1"/>
  <c r="AQ303" i="1"/>
  <c r="AR90" i="1"/>
  <c r="AQ90" i="1"/>
  <c r="AR299" i="1"/>
  <c r="AQ299" i="1"/>
  <c r="AR294" i="1"/>
  <c r="AQ294" i="1"/>
  <c r="AQ293" i="1"/>
  <c r="AR293" i="1"/>
  <c r="AR282" i="1"/>
  <c r="AQ282" i="1"/>
  <c r="AR280" i="1"/>
  <c r="AQ280" i="1"/>
  <c r="AR276" i="1"/>
  <c r="AQ276" i="1"/>
  <c r="AQ273" i="1"/>
  <c r="AR273" i="1"/>
  <c r="AR423" i="1"/>
  <c r="AQ423" i="1"/>
  <c r="AR124" i="1"/>
  <c r="AQ124" i="1"/>
  <c r="AQ422" i="1"/>
  <c r="AR422" i="1"/>
  <c r="AQ430" i="1"/>
  <c r="AR430" i="1"/>
  <c r="AR175" i="1"/>
  <c r="AQ175" i="1"/>
  <c r="AR174" i="1"/>
  <c r="AQ174" i="1"/>
  <c r="AR173" i="1"/>
  <c r="AQ173" i="1"/>
  <c r="AR155" i="1"/>
  <c r="AQ155" i="1"/>
  <c r="AR158" i="1"/>
  <c r="AQ158" i="1"/>
  <c r="AQ150" i="1"/>
  <c r="AR150" i="1"/>
  <c r="AR442" i="1"/>
  <c r="AQ442" i="1"/>
  <c r="AR441" i="1"/>
  <c r="AQ441" i="1"/>
  <c r="AR154" i="1"/>
  <c r="AQ154" i="1"/>
  <c r="AQ157" i="1"/>
  <c r="AR157" i="1"/>
  <c r="AQ149" i="1"/>
  <c r="AR149" i="1"/>
  <c r="AQ440" i="1"/>
  <c r="AR440" i="1"/>
  <c r="AR439" i="1"/>
  <c r="AQ439" i="1"/>
  <c r="AR126" i="1"/>
  <c r="AQ126" i="1"/>
  <c r="AR629" i="1"/>
  <c r="AQ629" i="1"/>
  <c r="AR623" i="1"/>
  <c r="AQ623" i="1"/>
  <c r="AQ622" i="1"/>
  <c r="AR622" i="1"/>
  <c r="AR621" i="1"/>
  <c r="AQ621" i="1"/>
  <c r="AR172" i="1"/>
  <c r="AQ172" i="1"/>
  <c r="AR191" i="1"/>
  <c r="AT191" i="1" s="1"/>
  <c r="AQ191" i="1"/>
  <c r="AS191" i="1" s="1"/>
  <c r="AR82" i="1"/>
  <c r="AQ82" i="1"/>
  <c r="AR95" i="1"/>
  <c r="AQ95" i="1"/>
  <c r="AR142" i="1"/>
  <c r="AQ142" i="1"/>
  <c r="AR433" i="1"/>
  <c r="AQ433" i="1"/>
  <c r="AQ432" i="1"/>
  <c r="AR432" i="1"/>
  <c r="AR431" i="1"/>
  <c r="AQ431" i="1"/>
  <c r="AR396" i="1"/>
  <c r="AQ396" i="1"/>
  <c r="AQ395" i="1"/>
  <c r="AR395" i="1"/>
  <c r="AR219" i="1"/>
  <c r="AQ219" i="1"/>
  <c r="AQ109" i="1"/>
  <c r="AR109" i="1"/>
  <c r="AR70" i="1"/>
  <c r="AQ70" i="1"/>
  <c r="AR164" i="1"/>
  <c r="AQ164" i="1"/>
  <c r="AR215" i="1"/>
  <c r="AQ215" i="1"/>
  <c r="AR420" i="1"/>
  <c r="AQ420" i="1"/>
  <c r="AQ214" i="1"/>
  <c r="AR214" i="1"/>
  <c r="AQ262" i="1"/>
  <c r="AR262" i="1"/>
  <c r="AR108" i="1"/>
  <c r="AQ108" i="1"/>
  <c r="AQ261" i="1"/>
  <c r="AR261" i="1"/>
  <c r="AQ69" i="1"/>
  <c r="AR69" i="1"/>
  <c r="AQ43" i="1"/>
  <c r="AR43" i="1"/>
  <c r="AR42" i="1"/>
  <c r="AQ42" i="1"/>
  <c r="AR79" i="1"/>
  <c r="AQ79" i="1"/>
  <c r="AR26" i="1"/>
  <c r="AQ26" i="1"/>
  <c r="AR393" i="1"/>
  <c r="AQ393" i="1"/>
  <c r="AR211" i="1"/>
  <c r="AQ211" i="1"/>
  <c r="AT513" i="1"/>
  <c r="AS513" i="1"/>
  <c r="AT573" i="1"/>
  <c r="AS573" i="1"/>
  <c r="AT588" i="1"/>
  <c r="AS588" i="1"/>
  <c r="X15" i="1"/>
  <c r="X208" i="1"/>
  <c r="AT208" i="1"/>
  <c r="X206" i="1"/>
  <c r="X105" i="1"/>
  <c r="X7" i="1"/>
  <c r="X254" i="1"/>
  <c r="X64" i="1"/>
  <c r="X37" i="1"/>
  <c r="AS212" i="1"/>
  <c r="AS200" i="1"/>
  <c r="AT190" i="1"/>
  <c r="AS189" i="1"/>
  <c r="AS171" i="1"/>
  <c r="AS185" i="1"/>
  <c r="AT572" i="1"/>
  <c r="AS572" i="1"/>
  <c r="AT595" i="1"/>
  <c r="AS595" i="1"/>
  <c r="AS499" i="1"/>
  <c r="AT499" i="1"/>
  <c r="AT601" i="1"/>
  <c r="AS601" i="1"/>
  <c r="AT587" i="1"/>
  <c r="AS587" i="1"/>
  <c r="AT507" i="1"/>
  <c r="AS507" i="1"/>
  <c r="AT503" i="1"/>
  <c r="AS503" i="1"/>
  <c r="AT188" i="1"/>
  <c r="AS188" i="1"/>
  <c r="AS234" i="1"/>
  <c r="AT234" i="1"/>
  <c r="AS166" i="1"/>
  <c r="AT166" i="1"/>
  <c r="AT492" i="1"/>
  <c r="AS492" i="1"/>
  <c r="AT467" i="1"/>
  <c r="AS467" i="1"/>
  <c r="AS470" i="1"/>
  <c r="AT470" i="1"/>
  <c r="AS167" i="1"/>
  <c r="AS471" i="1"/>
  <c r="AT471" i="1"/>
  <c r="AS505" i="1"/>
  <c r="AT505" i="1"/>
  <c r="AS494" i="1"/>
  <c r="AT494" i="1"/>
  <c r="AS493" i="1"/>
  <c r="AT493" i="1"/>
  <c r="AT228" i="1"/>
  <c r="AS228" i="1"/>
  <c r="V445" i="1"/>
  <c r="B464" i="1" l="1"/>
  <c r="I464" i="1"/>
  <c r="K464" i="1"/>
  <c r="L464" i="1"/>
  <c r="N464" i="1"/>
  <c r="O464" i="1"/>
  <c r="Q464" i="1"/>
  <c r="V464" i="1"/>
  <c r="W464" i="1"/>
  <c r="B114" i="1"/>
  <c r="I114" i="1"/>
  <c r="K114" i="1"/>
  <c r="L114" i="1"/>
  <c r="N114" i="1"/>
  <c r="O114" i="1"/>
  <c r="Q114" i="1"/>
  <c r="V114" i="1"/>
  <c r="W114" i="1"/>
  <c r="B160" i="1"/>
  <c r="I160" i="1"/>
  <c r="J160" i="1"/>
  <c r="K160" i="1"/>
  <c r="L160" i="1"/>
  <c r="N160" i="1"/>
  <c r="O160" i="1"/>
  <c r="Q160" i="1"/>
  <c r="V160" i="1"/>
  <c r="W160" i="1"/>
  <c r="B427" i="1"/>
  <c r="I427" i="1"/>
  <c r="J427" i="1"/>
  <c r="K427" i="1"/>
  <c r="L427" i="1"/>
  <c r="N427" i="1"/>
  <c r="O427" i="1"/>
  <c r="Q427" i="1"/>
  <c r="V427" i="1"/>
  <c r="W427" i="1"/>
  <c r="B451" i="1"/>
  <c r="I451" i="1"/>
  <c r="J451" i="1"/>
  <c r="K451" i="1"/>
  <c r="L451" i="1"/>
  <c r="N451" i="1"/>
  <c r="O451" i="1"/>
  <c r="Q451" i="1"/>
  <c r="V451" i="1"/>
  <c r="W451" i="1"/>
  <c r="B452" i="1"/>
  <c r="I452" i="1"/>
  <c r="J452" i="1"/>
  <c r="K452" i="1"/>
  <c r="L452" i="1"/>
  <c r="N452" i="1"/>
  <c r="O452" i="1"/>
  <c r="Q452" i="1"/>
  <c r="V452" i="1"/>
  <c r="W452" i="1"/>
  <c r="B604" i="1"/>
  <c r="I604" i="1"/>
  <c r="K604" i="1"/>
  <c r="L604" i="1"/>
  <c r="N604" i="1"/>
  <c r="O604" i="1"/>
  <c r="Q604" i="1"/>
  <c r="V604" i="1"/>
  <c r="W604" i="1"/>
  <c r="B446" i="1" l="1"/>
  <c r="I446" i="1"/>
  <c r="K446" i="1"/>
  <c r="L446" i="1"/>
  <c r="N446" i="1"/>
  <c r="O446" i="1"/>
  <c r="Q446" i="1"/>
  <c r="V446" i="1"/>
  <c r="W446" i="1"/>
  <c r="B631" i="1"/>
  <c r="I631" i="1"/>
  <c r="K631" i="1"/>
  <c r="L631" i="1"/>
  <c r="N631" i="1"/>
  <c r="O631" i="1"/>
  <c r="Q631" i="1"/>
  <c r="V631" i="1"/>
  <c r="W631" i="1"/>
  <c r="B635" i="1"/>
  <c r="I635" i="1"/>
  <c r="K635" i="1"/>
  <c r="L635" i="1"/>
  <c r="N635" i="1"/>
  <c r="O635" i="1"/>
  <c r="Q635" i="1"/>
  <c r="V635" i="1"/>
  <c r="W635" i="1"/>
  <c r="B645" i="1"/>
  <c r="I645" i="1"/>
  <c r="K645" i="1"/>
  <c r="L645" i="1"/>
  <c r="N645" i="1"/>
  <c r="O645" i="1"/>
  <c r="Q645" i="1"/>
  <c r="V645" i="1"/>
  <c r="W645" i="1"/>
  <c r="B264" i="1" l="1"/>
  <c r="W264" i="1" l="1"/>
  <c r="V264" i="1"/>
  <c r="O264" i="1"/>
  <c r="N264" i="1"/>
  <c r="L264" i="1"/>
  <c r="K264" i="1"/>
  <c r="I264" i="1"/>
  <c r="I100" i="3" l="1"/>
  <c r="B165" i="1" l="1"/>
  <c r="I165" i="1"/>
  <c r="K165" i="1"/>
  <c r="L165" i="1"/>
  <c r="N165" i="1"/>
  <c r="O165" i="1"/>
  <c r="Q165" i="1"/>
  <c r="V165" i="1"/>
  <c r="W165" i="1"/>
  <c r="B87" i="1"/>
  <c r="I87" i="1"/>
  <c r="K87" i="1"/>
  <c r="L87" i="1"/>
  <c r="N87" i="1"/>
  <c r="O87" i="1"/>
  <c r="Q87" i="1"/>
  <c r="V87" i="1"/>
  <c r="W87" i="1"/>
  <c r="B429" i="1"/>
  <c r="I429" i="1"/>
  <c r="K429" i="1"/>
  <c r="L429" i="1"/>
  <c r="N429" i="1"/>
  <c r="O429" i="1"/>
  <c r="Q429" i="1"/>
  <c r="V429" i="1"/>
  <c r="W429" i="1"/>
  <c r="B602" i="1"/>
  <c r="I602" i="1"/>
  <c r="K602" i="1"/>
  <c r="L602" i="1"/>
  <c r="N602" i="1"/>
  <c r="O602" i="1"/>
  <c r="Q602" i="1"/>
  <c r="V602" i="1"/>
  <c r="W602" i="1"/>
  <c r="B649" i="1"/>
  <c r="I649" i="1"/>
  <c r="K649" i="1"/>
  <c r="L649" i="1"/>
  <c r="N649" i="1"/>
  <c r="O649" i="1"/>
  <c r="Q649" i="1"/>
  <c r="V649" i="1"/>
  <c r="W649" i="1"/>
  <c r="B571" i="1"/>
  <c r="I571" i="1"/>
  <c r="K571" i="1"/>
  <c r="L571" i="1"/>
  <c r="N571" i="1"/>
  <c r="O571" i="1"/>
  <c r="Q571" i="1"/>
  <c r="V571" i="1"/>
  <c r="W571" i="1"/>
  <c r="B586" i="1"/>
  <c r="I586" i="1"/>
  <c r="K586" i="1"/>
  <c r="L586" i="1"/>
  <c r="N586" i="1"/>
  <c r="O586" i="1"/>
  <c r="Q586" i="1"/>
  <c r="V586" i="1"/>
  <c r="W586" i="1"/>
  <c r="B428" i="1"/>
  <c r="I428" i="1"/>
  <c r="K428" i="1"/>
  <c r="L428" i="1"/>
  <c r="N428" i="1"/>
  <c r="O428" i="1"/>
  <c r="Q428" i="1"/>
  <c r="V428" i="1"/>
  <c r="W428" i="1"/>
  <c r="B263" i="1"/>
  <c r="I263" i="1"/>
  <c r="K263" i="1"/>
  <c r="L263" i="1"/>
  <c r="N263" i="1"/>
  <c r="O263" i="1"/>
  <c r="Q263" i="1"/>
  <c r="V263" i="1"/>
  <c r="W263" i="1"/>
  <c r="I281" i="3"/>
  <c r="Q138" i="1" l="1"/>
  <c r="B231" i="1" l="1"/>
  <c r="I231" i="1"/>
  <c r="K231" i="1"/>
  <c r="L231" i="1"/>
  <c r="N231" i="1"/>
  <c r="O231" i="1"/>
  <c r="Q231" i="1"/>
  <c r="V231" i="1"/>
  <c r="W231" i="1"/>
  <c r="B240" i="1"/>
  <c r="I240" i="1"/>
  <c r="K240" i="1"/>
  <c r="L240" i="1"/>
  <c r="N240" i="1"/>
  <c r="O240" i="1"/>
  <c r="V240" i="1"/>
  <c r="W240" i="1"/>
  <c r="B245" i="1"/>
  <c r="I245" i="1"/>
  <c r="K245" i="1"/>
  <c r="L245" i="1"/>
  <c r="N245" i="1"/>
  <c r="O245" i="1"/>
  <c r="Q245" i="1"/>
  <c r="V245" i="1"/>
  <c r="W245" i="1"/>
  <c r="B230" i="1"/>
  <c r="I230" i="1"/>
  <c r="K230" i="1"/>
  <c r="L230" i="1"/>
  <c r="N230" i="1"/>
  <c r="O230" i="1"/>
  <c r="Q230" i="1"/>
  <c r="V230" i="1"/>
  <c r="W230" i="1"/>
  <c r="B216" i="1"/>
  <c r="I216" i="1"/>
  <c r="K216" i="1"/>
  <c r="L216" i="1"/>
  <c r="N216" i="1"/>
  <c r="O216" i="1"/>
  <c r="Q216" i="1"/>
  <c r="V216" i="1"/>
  <c r="W216" i="1"/>
  <c r="B232" i="1"/>
  <c r="I232" i="1"/>
  <c r="K232" i="1"/>
  <c r="L232" i="1"/>
  <c r="N232" i="1"/>
  <c r="O232" i="1"/>
  <c r="Q232" i="1"/>
  <c r="V232" i="1"/>
  <c r="W232" i="1"/>
  <c r="B241" i="1"/>
  <c r="I241" i="1"/>
  <c r="K241" i="1"/>
  <c r="L241" i="1"/>
  <c r="N241" i="1"/>
  <c r="O241" i="1"/>
  <c r="Q241" i="1"/>
  <c r="V241" i="1"/>
  <c r="W241" i="1"/>
  <c r="B246" i="1"/>
  <c r="I246" i="1"/>
  <c r="K246" i="1"/>
  <c r="L246" i="1"/>
  <c r="N246" i="1"/>
  <c r="O246" i="1"/>
  <c r="Q246" i="1"/>
  <c r="V246" i="1"/>
  <c r="W246" i="1"/>
  <c r="B226" i="1"/>
  <c r="K226" i="1"/>
  <c r="L226" i="1"/>
  <c r="N226" i="1"/>
  <c r="O226" i="1"/>
  <c r="Q226" i="1"/>
  <c r="V226" i="1"/>
  <c r="W226" i="1"/>
  <c r="B218" i="1"/>
  <c r="K218" i="1"/>
  <c r="L218" i="1"/>
  <c r="N218" i="1"/>
  <c r="O218" i="1"/>
  <c r="Q218" i="1"/>
  <c r="V218" i="1"/>
  <c r="W218" i="1"/>
  <c r="B233" i="1"/>
  <c r="K233" i="1"/>
  <c r="L233" i="1"/>
  <c r="N233" i="1"/>
  <c r="O233" i="1"/>
  <c r="Q233" i="1"/>
  <c r="V233" i="1"/>
  <c r="W233" i="1"/>
  <c r="B242" i="1"/>
  <c r="K242" i="1"/>
  <c r="L242" i="1"/>
  <c r="N242" i="1"/>
  <c r="O242" i="1"/>
  <c r="Q242" i="1"/>
  <c r="V242" i="1"/>
  <c r="W242" i="1"/>
  <c r="B247" i="1"/>
  <c r="K247" i="1"/>
  <c r="L247" i="1"/>
  <c r="N247" i="1"/>
  <c r="O247" i="1"/>
  <c r="Q247" i="1"/>
  <c r="V247" i="1"/>
  <c r="W247" i="1"/>
  <c r="B598" i="1"/>
  <c r="I598" i="1"/>
  <c r="K598" i="1"/>
  <c r="L598" i="1"/>
  <c r="N598" i="1"/>
  <c r="O598" i="1"/>
  <c r="Q598" i="1"/>
  <c r="V598" i="1"/>
  <c r="W598" i="1"/>
  <c r="B86" i="1"/>
  <c r="I86" i="1"/>
  <c r="K86" i="1"/>
  <c r="L86" i="1"/>
  <c r="N86" i="1"/>
  <c r="O86" i="1"/>
  <c r="Q86" i="1"/>
  <c r="V86" i="1"/>
  <c r="W86" i="1"/>
  <c r="B127" i="1"/>
  <c r="I127" i="1"/>
  <c r="K127" i="1"/>
  <c r="L127" i="1"/>
  <c r="N127" i="1"/>
  <c r="O127" i="1"/>
  <c r="Q127" i="1"/>
  <c r="V127" i="1"/>
  <c r="W127" i="1"/>
  <c r="B222" i="1"/>
  <c r="I222" i="1"/>
  <c r="J222" i="1"/>
  <c r="K222" i="1"/>
  <c r="L222" i="1"/>
  <c r="N222" i="1"/>
  <c r="O222" i="1"/>
  <c r="Q222" i="1"/>
  <c r="V222" i="1"/>
  <c r="W222" i="1"/>
  <c r="B220" i="1"/>
  <c r="I220" i="1"/>
  <c r="J220" i="1"/>
  <c r="K220" i="1"/>
  <c r="L220" i="1"/>
  <c r="N220" i="1"/>
  <c r="O220" i="1"/>
  <c r="Q220" i="1"/>
  <c r="V220" i="1"/>
  <c r="W220" i="1"/>
  <c r="B421" i="1"/>
  <c r="I421" i="1"/>
  <c r="J421" i="1"/>
  <c r="K421" i="1"/>
  <c r="L421" i="1"/>
  <c r="N421" i="1"/>
  <c r="O421" i="1"/>
  <c r="Q421" i="1"/>
  <c r="V421" i="1"/>
  <c r="W421" i="1"/>
  <c r="I105" i="3" l="1"/>
  <c r="I183" i="3" l="1"/>
  <c r="J652" i="1" l="1"/>
  <c r="I615" i="1"/>
  <c r="J615" i="1"/>
  <c r="I19" i="1"/>
  <c r="I20" i="1"/>
  <c r="I21" i="1"/>
  <c r="I22" i="1"/>
  <c r="I23" i="1"/>
  <c r="J23" i="1"/>
  <c r="I138" i="1"/>
  <c r="I135" i="1"/>
  <c r="I28" i="1"/>
  <c r="J28" i="1"/>
  <c r="I29" i="1"/>
  <c r="J29" i="1"/>
  <c r="I30" i="1"/>
  <c r="I31" i="1"/>
  <c r="J31" i="1"/>
  <c r="I32" i="1"/>
  <c r="J32" i="1"/>
  <c r="I33" i="1"/>
  <c r="I34" i="1"/>
  <c r="I35" i="1"/>
  <c r="I36" i="1"/>
  <c r="I38" i="1"/>
  <c r="J38" i="1"/>
  <c r="I39" i="1"/>
  <c r="I41" i="1"/>
  <c r="I265" i="1"/>
  <c r="I266" i="1"/>
  <c r="I267" i="1"/>
  <c r="I45" i="1"/>
  <c r="I46" i="1"/>
  <c r="I268" i="1"/>
  <c r="I269" i="1"/>
  <c r="I270" i="1"/>
  <c r="I271" i="1"/>
  <c r="I272" i="1"/>
  <c r="I53" i="1"/>
  <c r="I55" i="1"/>
  <c r="I54" i="1"/>
  <c r="I56" i="1"/>
  <c r="I274" i="1"/>
  <c r="I275" i="1"/>
  <c r="I277" i="1"/>
  <c r="I278" i="1"/>
  <c r="I279" i="1"/>
  <c r="I281" i="1"/>
  <c r="I64" i="1"/>
  <c r="I283" i="1"/>
  <c r="I288" i="1"/>
  <c r="I289" i="1"/>
  <c r="I284" i="1"/>
  <c r="I286" i="1"/>
  <c r="I287" i="1"/>
  <c r="I74" i="1"/>
  <c r="I75" i="1"/>
  <c r="I290" i="1"/>
  <c r="I291" i="1"/>
  <c r="I292" i="1"/>
  <c r="I351" i="1"/>
  <c r="I296" i="1"/>
  <c r="I295" i="1"/>
  <c r="I369" i="1"/>
  <c r="I298" i="1"/>
  <c r="I300" i="1"/>
  <c r="I301" i="1"/>
  <c r="I302" i="1"/>
  <c r="I297" i="1"/>
  <c r="I305" i="1"/>
  <c r="I306" i="1"/>
  <c r="I307" i="1"/>
  <c r="I308" i="1"/>
  <c r="I312" i="1"/>
  <c r="I314" i="1"/>
  <c r="I311" i="1"/>
  <c r="I313" i="1"/>
  <c r="I315" i="1"/>
  <c r="I310" i="1"/>
  <c r="I102" i="1"/>
  <c r="I316" i="1"/>
  <c r="I105" i="1"/>
  <c r="I321" i="1"/>
  <c r="I317" i="1"/>
  <c r="I324" i="1"/>
  <c r="I617" i="1"/>
  <c r="I326" i="1"/>
  <c r="I327" i="1"/>
  <c r="I349" i="1"/>
  <c r="I328" i="1"/>
  <c r="I330" i="1"/>
  <c r="I329" i="1"/>
  <c r="I332" i="1"/>
  <c r="I334" i="1"/>
  <c r="I398" i="1"/>
  <c r="I336" i="1"/>
  <c r="I128" i="1"/>
  <c r="I337" i="1"/>
  <c r="I339" i="1"/>
  <c r="I343" i="1"/>
  <c r="I347" i="1"/>
  <c r="I345" i="1"/>
  <c r="I344" i="1"/>
  <c r="I44" i="1"/>
  <c r="I137" i="1"/>
  <c r="I350" i="1"/>
  <c r="I47" i="1"/>
  <c r="I399" i="1"/>
  <c r="I359" i="1"/>
  <c r="I400" i="1"/>
  <c r="I352" i="1"/>
  <c r="I353" i="1"/>
  <c r="I354" i="1"/>
  <c r="I355" i="1"/>
  <c r="I356" i="1"/>
  <c r="I357" i="1"/>
  <c r="I358" i="1"/>
  <c r="I48" i="1"/>
  <c r="I152" i="1"/>
  <c r="I401" i="1"/>
  <c r="I402" i="1"/>
  <c r="I403" i="1"/>
  <c r="I404" i="1"/>
  <c r="I405" i="1"/>
  <c r="I406" i="1"/>
  <c r="I407" i="1"/>
  <c r="I397" i="1"/>
  <c r="I408" i="1"/>
  <c r="I409" i="1"/>
  <c r="I361" i="1"/>
  <c r="I410" i="1"/>
  <c r="I411" i="1"/>
  <c r="I412" i="1"/>
  <c r="I413" i="1"/>
  <c r="I414" i="1"/>
  <c r="I415" i="1"/>
  <c r="I416" i="1"/>
  <c r="I417" i="1"/>
  <c r="I88" i="1"/>
  <c r="I89" i="1"/>
  <c r="I91" i="1"/>
  <c r="I92" i="1"/>
  <c r="I418" i="1"/>
  <c r="I96" i="1"/>
  <c r="I66" i="1"/>
  <c r="I419" i="1"/>
  <c r="I93" i="1"/>
  <c r="I60" i="1"/>
  <c r="I143" i="1"/>
  <c r="I52" i="1"/>
  <c r="I97" i="1"/>
  <c r="I104" i="1"/>
  <c r="I49" i="1"/>
  <c r="I51" i="1"/>
  <c r="I140" i="1"/>
  <c r="I201" i="1"/>
  <c r="I202" i="1"/>
  <c r="I107" i="1"/>
  <c r="I106" i="1"/>
  <c r="I178" i="1"/>
  <c r="I57" i="1"/>
  <c r="I100" i="1"/>
  <c r="I101" i="1"/>
  <c r="I103" i="1"/>
  <c r="I131" i="1"/>
  <c r="I132" i="1"/>
  <c r="I50" i="1"/>
  <c r="I133" i="1"/>
  <c r="I134" i="1"/>
  <c r="I136" i="1"/>
  <c r="I146" i="1"/>
  <c r="I147" i="1"/>
  <c r="I148" i="1"/>
  <c r="I122" i="1"/>
  <c r="I145" i="1"/>
  <c r="I179" i="1"/>
  <c r="I189" i="1"/>
  <c r="I190" i="1"/>
  <c r="I130" i="1"/>
  <c r="I483" i="1"/>
  <c r="I58" i="1"/>
  <c r="I474" i="1"/>
  <c r="I481" i="1"/>
  <c r="I479" i="1"/>
  <c r="I480" i="1"/>
  <c r="I624" i="1"/>
  <c r="I625" i="1"/>
  <c r="I473" i="1"/>
  <c r="I484" i="1"/>
  <c r="I482" i="1"/>
  <c r="I460" i="1"/>
  <c r="I203" i="1"/>
  <c r="I63" i="1"/>
  <c r="I115" i="1"/>
  <c r="I200" i="1"/>
  <c r="I204" i="1"/>
  <c r="I116" i="1"/>
  <c r="I510" i="1"/>
  <c r="I118" i="1"/>
  <c r="I224" i="1"/>
  <c r="I144" i="1"/>
  <c r="I117" i="1"/>
  <c r="I225" i="1"/>
  <c r="I71" i="1"/>
  <c r="I192" i="1"/>
  <c r="I380" i="1"/>
  <c r="I383" i="1"/>
  <c r="I61" i="1"/>
  <c r="I62" i="1"/>
  <c r="I120" i="1"/>
  <c r="I210" i="1"/>
  <c r="I168" i="1"/>
  <c r="I366" i="1"/>
  <c r="I367" i="1"/>
  <c r="I368" i="1"/>
  <c r="I59" i="1"/>
  <c r="I372" i="1"/>
  <c r="I209" i="1"/>
  <c r="I373" i="1"/>
  <c r="I374" i="1"/>
  <c r="I375" i="1"/>
  <c r="I376" i="1"/>
  <c r="I377" i="1"/>
  <c r="I378" i="1"/>
  <c r="I186" i="1"/>
  <c r="I119" i="1"/>
  <c r="I129" i="1"/>
  <c r="I193" i="1"/>
  <c r="I194" i="1"/>
  <c r="I212" i="1"/>
  <c r="I425" i="1"/>
  <c r="I260" i="1"/>
  <c r="I125" i="1"/>
  <c r="I65" i="1"/>
  <c r="I228" i="1"/>
  <c r="I386" i="1"/>
  <c r="I387" i="1"/>
  <c r="I24" i="1"/>
  <c r="I25" i="1"/>
  <c r="I217" i="1"/>
  <c r="I83" i="1"/>
  <c r="I236" i="1"/>
  <c r="I84" i="1"/>
  <c r="I85" i="1"/>
  <c r="I619" i="1"/>
  <c r="I448" i="1"/>
  <c r="I600" i="1"/>
  <c r="I72" i="1"/>
  <c r="I73" i="1"/>
  <c r="I76" i="1"/>
  <c r="I98" i="1"/>
  <c r="I626" i="1"/>
  <c r="I254" i="1"/>
  <c r="I68" i="1"/>
  <c r="I67" i="1"/>
  <c r="I78" i="1"/>
  <c r="I80" i="1"/>
  <c r="I81" i="1"/>
  <c r="I111" i="1"/>
  <c r="I205" i="1"/>
  <c r="I206" i="1"/>
  <c r="I207" i="1"/>
  <c r="I94" i="1"/>
  <c r="I211" i="1"/>
  <c r="I393" i="1"/>
  <c r="I26" i="1"/>
  <c r="I79" i="1"/>
  <c r="I42" i="1"/>
  <c r="I43" i="1"/>
  <c r="I69" i="1"/>
  <c r="I108" i="1"/>
  <c r="I261" i="1"/>
  <c r="I262" i="1"/>
  <c r="I396" i="1"/>
  <c r="I214" i="1"/>
  <c r="J214" i="1"/>
  <c r="I215" i="1"/>
  <c r="I420" i="1"/>
  <c r="I164" i="1"/>
  <c r="I70" i="1"/>
  <c r="I112" i="1"/>
  <c r="I395" i="1"/>
  <c r="I219" i="1"/>
  <c r="I431" i="1"/>
  <c r="I432" i="1"/>
  <c r="I433" i="1"/>
  <c r="I142" i="1"/>
  <c r="I95" i="1"/>
  <c r="I82" i="1"/>
  <c r="I113" i="1"/>
  <c r="I191" i="1"/>
  <c r="I172" i="1"/>
  <c r="I599" i="1"/>
  <c r="I621" i="1"/>
  <c r="I622" i="1"/>
  <c r="J622" i="1"/>
  <c r="I623" i="1"/>
  <c r="J623" i="1"/>
  <c r="I629" i="1"/>
  <c r="J629" i="1"/>
  <c r="I126" i="1"/>
  <c r="I439" i="1"/>
  <c r="I440" i="1"/>
  <c r="I149" i="1"/>
  <c r="I157" i="1"/>
  <c r="I154" i="1"/>
  <c r="I441" i="1"/>
  <c r="I442" i="1"/>
  <c r="I173" i="1"/>
  <c r="I174" i="1"/>
  <c r="I175" i="1"/>
  <c r="I601" i="1"/>
  <c r="J601" i="1"/>
  <c r="I430" i="1"/>
  <c r="I422" i="1"/>
  <c r="I124" i="1"/>
  <c r="I423" i="1"/>
  <c r="I273" i="1"/>
  <c r="I276" i="1"/>
  <c r="I280" i="1"/>
  <c r="I282" i="1"/>
  <c r="I293" i="1"/>
  <c r="I294" i="1"/>
  <c r="I299" i="1"/>
  <c r="I90" i="1"/>
  <c r="I303" i="1"/>
  <c r="I304" i="1"/>
  <c r="I309" i="1"/>
  <c r="I318" i="1"/>
  <c r="I320" i="1"/>
  <c r="I323" i="1"/>
  <c r="I319" i="1"/>
  <c r="I325" i="1"/>
  <c r="I331" i="1"/>
  <c r="I333" i="1"/>
  <c r="I335" i="1"/>
  <c r="I338" i="1"/>
  <c r="I340" i="1"/>
  <c r="I341" i="1"/>
  <c r="I342" i="1"/>
  <c r="I346" i="1"/>
  <c r="I348" i="1"/>
  <c r="I360" i="1"/>
  <c r="I362" i="1"/>
  <c r="I363" i="1"/>
  <c r="I365" i="1"/>
  <c r="I370" i="1"/>
  <c r="I371" i="1"/>
  <c r="I379" i="1"/>
  <c r="I381" i="1"/>
  <c r="I384" i="1"/>
  <c r="I392" i="1"/>
  <c r="I388" i="1"/>
  <c r="I389" i="1"/>
  <c r="I390" i="1"/>
  <c r="I391" i="1"/>
  <c r="I394" i="1"/>
  <c r="I221" i="1"/>
  <c r="I322" i="1"/>
  <c r="I364" i="1"/>
  <c r="I596" i="1"/>
  <c r="I593" i="1"/>
  <c r="I259" i="1"/>
  <c r="I99" i="1"/>
  <c r="I424" i="1"/>
  <c r="I456" i="1"/>
  <c r="I434" i="1"/>
  <c r="I121" i="1"/>
  <c r="I27" i="1"/>
  <c r="I40" i="1"/>
  <c r="I176" i="1"/>
  <c r="I183" i="1"/>
  <c r="I184" i="1"/>
  <c r="I185" i="1"/>
  <c r="I171" i="1"/>
  <c r="I182" i="1"/>
  <c r="I197" i="1"/>
  <c r="I455" i="1"/>
  <c r="I187" i="1"/>
  <c r="I489" i="1"/>
  <c r="I570" i="1"/>
  <c r="I77" i="1"/>
  <c r="I123" i="1"/>
  <c r="J123" i="1"/>
  <c r="I444" i="1"/>
  <c r="I445" i="1"/>
  <c r="I151" i="1"/>
  <c r="I159" i="1"/>
  <c r="I156" i="1"/>
  <c r="I196" i="1"/>
  <c r="I177" i="1"/>
  <c r="I229" i="1"/>
  <c r="I213" i="1"/>
  <c r="B77" i="1" l="1"/>
  <c r="K77" i="1"/>
  <c r="L77" i="1"/>
  <c r="N77" i="1"/>
  <c r="O77" i="1"/>
  <c r="Q77" i="1"/>
  <c r="V77" i="1"/>
  <c r="W77" i="1"/>
  <c r="B123" i="1"/>
  <c r="K123" i="1"/>
  <c r="L123" i="1"/>
  <c r="O123" i="1"/>
  <c r="Q123" i="1"/>
  <c r="V123" i="1"/>
  <c r="W123" i="1"/>
  <c r="B444" i="1"/>
  <c r="K444" i="1"/>
  <c r="L444" i="1"/>
  <c r="N444" i="1"/>
  <c r="O444" i="1"/>
  <c r="Q444" i="1"/>
  <c r="V444" i="1"/>
  <c r="W444" i="1"/>
  <c r="B445" i="1"/>
  <c r="K445" i="1"/>
  <c r="L445" i="1"/>
  <c r="N445" i="1"/>
  <c r="O445" i="1"/>
  <c r="Q445" i="1"/>
  <c r="W445" i="1"/>
  <c r="B151" i="1"/>
  <c r="K151" i="1"/>
  <c r="L151" i="1"/>
  <c r="N151" i="1"/>
  <c r="O151" i="1"/>
  <c r="Q151" i="1"/>
  <c r="V151" i="1"/>
  <c r="W151" i="1"/>
  <c r="B159" i="1"/>
  <c r="K159" i="1"/>
  <c r="L159" i="1"/>
  <c r="N159" i="1"/>
  <c r="O159" i="1"/>
  <c r="Q159" i="1"/>
  <c r="V159" i="1"/>
  <c r="W159" i="1"/>
  <c r="B156" i="1"/>
  <c r="K156" i="1"/>
  <c r="L156" i="1"/>
  <c r="N156" i="1"/>
  <c r="O156" i="1"/>
  <c r="Q156" i="1"/>
  <c r="V156" i="1"/>
  <c r="W156" i="1"/>
  <c r="B196" i="1"/>
  <c r="K196" i="1"/>
  <c r="L196" i="1"/>
  <c r="N196" i="1"/>
  <c r="O196" i="1"/>
  <c r="Q196" i="1"/>
  <c r="V196" i="1"/>
  <c r="W196" i="1"/>
  <c r="B177" i="1"/>
  <c r="K177" i="1"/>
  <c r="L177" i="1"/>
  <c r="N177" i="1"/>
  <c r="O177" i="1"/>
  <c r="Q177" i="1"/>
  <c r="V177" i="1"/>
  <c r="W177" i="1"/>
  <c r="B229" i="1"/>
  <c r="K229" i="1"/>
  <c r="L229" i="1"/>
  <c r="N229" i="1"/>
  <c r="O229" i="1"/>
  <c r="Q229" i="1"/>
  <c r="V229" i="1"/>
  <c r="W229" i="1"/>
  <c r="B213" i="1"/>
  <c r="K213" i="1"/>
  <c r="L213" i="1"/>
  <c r="N213" i="1"/>
  <c r="O213" i="1"/>
  <c r="Q213" i="1"/>
  <c r="V213" i="1"/>
  <c r="W213" i="1"/>
  <c r="B155" i="1" l="1"/>
  <c r="K155" i="1"/>
  <c r="L155" i="1"/>
  <c r="N155" i="1"/>
  <c r="O155" i="1"/>
  <c r="Q155" i="1"/>
  <c r="V155" i="1"/>
  <c r="W155" i="1"/>
  <c r="B195" i="1"/>
  <c r="K195" i="1"/>
  <c r="L195" i="1"/>
  <c r="N195" i="1"/>
  <c r="O195" i="1"/>
  <c r="Q195" i="1"/>
  <c r="V195" i="1"/>
  <c r="W195" i="1"/>
  <c r="B181" i="1"/>
  <c r="K181" i="1"/>
  <c r="L181" i="1"/>
  <c r="N181" i="1"/>
  <c r="O181" i="1"/>
  <c r="Q181" i="1"/>
  <c r="V181" i="1"/>
  <c r="W181" i="1"/>
  <c r="B601" i="1"/>
  <c r="K601" i="1"/>
  <c r="L601" i="1"/>
  <c r="N601" i="1"/>
  <c r="O601" i="1"/>
  <c r="Q601" i="1"/>
  <c r="V601" i="1"/>
  <c r="W601" i="1"/>
  <c r="B420" i="1"/>
  <c r="K420" i="1"/>
  <c r="L420" i="1"/>
  <c r="N420" i="1"/>
  <c r="O420" i="1"/>
  <c r="Q420" i="1"/>
  <c r="V420" i="1"/>
  <c r="W420" i="1"/>
  <c r="B441" i="1"/>
  <c r="K441" i="1"/>
  <c r="L441" i="1"/>
  <c r="N441" i="1"/>
  <c r="O441" i="1"/>
  <c r="Q441" i="1"/>
  <c r="V441" i="1"/>
  <c r="W441" i="1"/>
  <c r="B442" i="1"/>
  <c r="K442" i="1"/>
  <c r="L442" i="1"/>
  <c r="N442" i="1"/>
  <c r="O442" i="1"/>
  <c r="Q442" i="1"/>
  <c r="V442" i="1"/>
  <c r="W442" i="1"/>
  <c r="B150" i="1"/>
  <c r="K150" i="1"/>
  <c r="L150" i="1"/>
  <c r="N150" i="1"/>
  <c r="O150" i="1"/>
  <c r="Q150" i="1"/>
  <c r="V150" i="1"/>
  <c r="W150" i="1"/>
  <c r="B158" i="1"/>
  <c r="K158" i="1"/>
  <c r="L158" i="1"/>
  <c r="N158" i="1"/>
  <c r="O158" i="1"/>
  <c r="Q158" i="1"/>
  <c r="V158" i="1"/>
  <c r="W158" i="1"/>
  <c r="B157" i="1"/>
  <c r="K157" i="1"/>
  <c r="L157" i="1"/>
  <c r="N157" i="1"/>
  <c r="O157" i="1"/>
  <c r="Q157" i="1"/>
  <c r="V157" i="1"/>
  <c r="W157" i="1"/>
  <c r="B154" i="1"/>
  <c r="K154" i="1"/>
  <c r="L154" i="1"/>
  <c r="N154" i="1"/>
  <c r="O154" i="1"/>
  <c r="Q154" i="1"/>
  <c r="V154" i="1"/>
  <c r="W154" i="1"/>
  <c r="B197" i="1"/>
  <c r="K197" i="1"/>
  <c r="L197" i="1"/>
  <c r="N197" i="1"/>
  <c r="O197" i="1"/>
  <c r="Q197" i="1"/>
  <c r="V197" i="1"/>
  <c r="W197" i="1"/>
  <c r="B182" i="1"/>
  <c r="K182" i="1"/>
  <c r="L182" i="1"/>
  <c r="N182" i="1"/>
  <c r="O182" i="1"/>
  <c r="Q182" i="1"/>
  <c r="V182" i="1"/>
  <c r="W182" i="1"/>
  <c r="B600" i="1" l="1"/>
  <c r="B440" i="1" l="1"/>
  <c r="K440" i="1"/>
  <c r="L440" i="1"/>
  <c r="N440" i="1"/>
  <c r="O440" i="1"/>
  <c r="Q440" i="1"/>
  <c r="V440" i="1"/>
  <c r="W440" i="1"/>
  <c r="B149" i="1"/>
  <c r="K149" i="1"/>
  <c r="L149" i="1"/>
  <c r="N149" i="1"/>
  <c r="O149" i="1"/>
  <c r="Q149" i="1"/>
  <c r="V149" i="1"/>
  <c r="W149" i="1"/>
  <c r="B40" i="1"/>
  <c r="K40" i="1"/>
  <c r="L40" i="1"/>
  <c r="N40" i="1"/>
  <c r="O40" i="1"/>
  <c r="Q40" i="1"/>
  <c r="V40" i="1"/>
  <c r="W40" i="1"/>
  <c r="B121" i="1"/>
  <c r="K121" i="1"/>
  <c r="L121" i="1"/>
  <c r="N121" i="1"/>
  <c r="O121" i="1"/>
  <c r="Q121" i="1"/>
  <c r="V121" i="1"/>
  <c r="W121" i="1"/>
  <c r="B439" i="1"/>
  <c r="K439" i="1"/>
  <c r="L439" i="1"/>
  <c r="N439" i="1"/>
  <c r="O439" i="1"/>
  <c r="Q439" i="1"/>
  <c r="V439" i="1"/>
  <c r="W439" i="1"/>
  <c r="O27" i="1" l="1"/>
  <c r="O126" i="1"/>
  <c r="O364" i="1"/>
  <c r="O43" i="1"/>
  <c r="O42" i="1"/>
  <c r="O570" i="1"/>
  <c r="O599" i="1"/>
  <c r="O489" i="1"/>
  <c r="O187" i="1"/>
  <c r="O455" i="1"/>
  <c r="O171" i="1"/>
  <c r="O185" i="1"/>
  <c r="O184" i="1"/>
  <c r="O183" i="1"/>
  <c r="O176" i="1"/>
  <c r="O434" i="1"/>
  <c r="O456" i="1"/>
  <c r="O259" i="1"/>
  <c r="O593" i="1"/>
  <c r="O596" i="1"/>
  <c r="O322" i="1"/>
  <c r="O424" i="1"/>
  <c r="O99" i="1"/>
  <c r="O423" i="1"/>
  <c r="O124" i="1"/>
  <c r="O422" i="1"/>
  <c r="O430" i="1"/>
  <c r="O175" i="1"/>
  <c r="O174" i="1"/>
  <c r="O173" i="1"/>
  <c r="O629" i="1"/>
  <c r="O623" i="1"/>
  <c r="O622" i="1"/>
  <c r="O621" i="1"/>
  <c r="O172" i="1"/>
  <c r="O191" i="1"/>
  <c r="O113" i="1"/>
  <c r="O82" i="1"/>
  <c r="O95" i="1"/>
  <c r="O142" i="1"/>
  <c r="O433" i="1"/>
  <c r="O432" i="1"/>
  <c r="O431" i="1"/>
  <c r="O219" i="1"/>
  <c r="O395" i="1"/>
  <c r="O112" i="1"/>
  <c r="O109" i="1"/>
  <c r="O215" i="1"/>
  <c r="O164" i="1"/>
  <c r="O214" i="1"/>
  <c r="O396" i="1"/>
  <c r="O262" i="1"/>
  <c r="O108" i="1"/>
  <c r="O261" i="1"/>
  <c r="O70" i="1"/>
  <c r="O79" i="1"/>
  <c r="O26" i="1"/>
  <c r="O393" i="1"/>
  <c r="O211" i="1"/>
  <c r="O94" i="1"/>
  <c r="O207" i="1"/>
  <c r="O135" i="1"/>
  <c r="O138" i="1"/>
  <c r="O39" i="1"/>
  <c r="O617" i="1"/>
  <c r="O398" i="1"/>
  <c r="O399" i="1"/>
  <c r="O400" i="1"/>
  <c r="O409" i="1"/>
  <c r="O408" i="1"/>
  <c r="O397" i="1"/>
  <c r="O407" i="1"/>
  <c r="O406" i="1"/>
  <c r="O405" i="1"/>
  <c r="O404" i="1"/>
  <c r="O403" i="1"/>
  <c r="O402" i="1"/>
  <c r="O401" i="1"/>
  <c r="O96" i="1"/>
  <c r="O418" i="1"/>
  <c r="O92" i="1"/>
  <c r="O91" i="1"/>
  <c r="O89" i="1"/>
  <c r="O88" i="1"/>
  <c r="O417" i="1"/>
  <c r="O416" i="1"/>
  <c r="O415" i="1"/>
  <c r="O414" i="1"/>
  <c r="O413" i="1"/>
  <c r="O412" i="1"/>
  <c r="O411" i="1"/>
  <c r="O410" i="1"/>
  <c r="O93" i="1"/>
  <c r="O419" i="1"/>
  <c r="O143" i="1"/>
  <c r="O104" i="1"/>
  <c r="O97" i="1"/>
  <c r="O178" i="1"/>
  <c r="O106" i="1"/>
  <c r="O107" i="1"/>
  <c r="O202" i="1"/>
  <c r="O201" i="1"/>
  <c r="O140" i="1"/>
  <c r="O132" i="1"/>
  <c r="O131" i="1"/>
  <c r="O103" i="1"/>
  <c r="O101" i="1"/>
  <c r="O100" i="1"/>
  <c r="O483" i="1"/>
  <c r="O130" i="1"/>
  <c r="O190" i="1"/>
  <c r="O189" i="1"/>
  <c r="O179" i="1"/>
  <c r="O145" i="1"/>
  <c r="O122" i="1"/>
  <c r="O148" i="1"/>
  <c r="O147" i="1"/>
  <c r="O146" i="1"/>
  <c r="O136" i="1"/>
  <c r="O134" i="1"/>
  <c r="O133" i="1"/>
  <c r="O203" i="1"/>
  <c r="O460" i="1"/>
  <c r="O482" i="1"/>
  <c r="O484" i="1"/>
  <c r="O473" i="1"/>
  <c r="O625" i="1"/>
  <c r="O624" i="1"/>
  <c r="O480" i="1"/>
  <c r="O479" i="1"/>
  <c r="O481" i="1"/>
  <c r="O474" i="1"/>
  <c r="O200" i="1"/>
  <c r="O115" i="1"/>
  <c r="O117" i="1"/>
  <c r="O144" i="1"/>
  <c r="O224" i="1"/>
  <c r="O118" i="1"/>
  <c r="O510" i="1"/>
  <c r="O116" i="1"/>
  <c r="O204" i="1"/>
  <c r="O192" i="1"/>
  <c r="O71" i="1"/>
  <c r="O120" i="1"/>
  <c r="O125" i="1"/>
  <c r="O260" i="1"/>
  <c r="O425" i="1"/>
  <c r="O212" i="1"/>
  <c r="O194" i="1"/>
  <c r="O193" i="1"/>
  <c r="O129" i="1"/>
  <c r="O119" i="1"/>
  <c r="O25" i="1"/>
  <c r="O24" i="1"/>
  <c r="O387" i="1"/>
  <c r="O386" i="1"/>
  <c r="O228" i="1"/>
  <c r="O98" i="1"/>
  <c r="O76" i="1"/>
  <c r="O73" i="1"/>
  <c r="O72" i="1"/>
  <c r="O600" i="1"/>
  <c r="O448" i="1"/>
  <c r="O110" i="1"/>
  <c r="O619" i="1"/>
  <c r="O85" i="1"/>
  <c r="O84" i="1"/>
  <c r="O236" i="1"/>
  <c r="O83" i="1"/>
  <c r="O69" i="1"/>
  <c r="O626" i="1"/>
  <c r="O205" i="1"/>
  <c r="O111" i="1"/>
  <c r="O81" i="1"/>
  <c r="O80" i="1"/>
  <c r="O78" i="1"/>
  <c r="O68" i="1"/>
  <c r="O206" i="1"/>
  <c r="B570" i="1" l="1"/>
  <c r="K219" i="1"/>
  <c r="L219" i="1"/>
  <c r="N219" i="1"/>
  <c r="Q219" i="1"/>
  <c r="V219" i="1"/>
  <c r="W219" i="1"/>
  <c r="B599" i="1"/>
  <c r="K570" i="1"/>
  <c r="L570" i="1"/>
  <c r="N570" i="1"/>
  <c r="Q570" i="1"/>
  <c r="V570" i="1"/>
  <c r="W570" i="1"/>
  <c r="B42" i="1"/>
  <c r="K42" i="1"/>
  <c r="L42" i="1"/>
  <c r="N42" i="1"/>
  <c r="Q42" i="1"/>
  <c r="V42" i="1"/>
  <c r="W42" i="1"/>
  <c r="B43" i="1"/>
  <c r="K43" i="1"/>
  <c r="L43" i="1"/>
  <c r="N43" i="1"/>
  <c r="Q43" i="1"/>
  <c r="V43" i="1"/>
  <c r="W43" i="1"/>
  <c r="B364" i="1"/>
  <c r="K364" i="1"/>
  <c r="L364" i="1"/>
  <c r="N364" i="1"/>
  <c r="V364" i="1"/>
  <c r="W364" i="1"/>
  <c r="B126" i="1"/>
  <c r="K126" i="1"/>
  <c r="L126" i="1"/>
  <c r="N126" i="1"/>
  <c r="Q126" i="1"/>
  <c r="V126" i="1"/>
  <c r="W126" i="1"/>
  <c r="B27" i="1"/>
  <c r="K27" i="1"/>
  <c r="L27" i="1"/>
  <c r="N27" i="1"/>
  <c r="Q27" i="1"/>
  <c r="V27" i="1"/>
  <c r="W27" i="1"/>
  <c r="B276" i="1"/>
  <c r="K276" i="1"/>
  <c r="L276" i="1"/>
  <c r="N276" i="1"/>
  <c r="O276" i="1"/>
  <c r="Q276" i="1"/>
  <c r="V276" i="1"/>
  <c r="W276" i="1"/>
  <c r="B280" i="1"/>
  <c r="K280" i="1"/>
  <c r="L280" i="1"/>
  <c r="N280" i="1"/>
  <c r="O280" i="1"/>
  <c r="Q280" i="1"/>
  <c r="V280" i="1"/>
  <c r="W280" i="1"/>
  <c r="B282" i="1"/>
  <c r="K282" i="1"/>
  <c r="L282" i="1"/>
  <c r="N282" i="1"/>
  <c r="O282" i="1"/>
  <c r="Q282" i="1"/>
  <c r="V282" i="1"/>
  <c r="W282" i="1"/>
  <c r="B293" i="1"/>
  <c r="K293" i="1"/>
  <c r="L293" i="1"/>
  <c r="Q293" i="1"/>
  <c r="V293" i="1"/>
  <c r="W293" i="1"/>
  <c r="B294" i="1"/>
  <c r="K294" i="1"/>
  <c r="L294" i="1"/>
  <c r="N294" i="1"/>
  <c r="O294" i="1"/>
  <c r="Q294" i="1"/>
  <c r="V294" i="1"/>
  <c r="W294" i="1"/>
  <c r="B299" i="1"/>
  <c r="K299" i="1"/>
  <c r="L299" i="1"/>
  <c r="N299" i="1"/>
  <c r="O299" i="1"/>
  <c r="Q299" i="1"/>
  <c r="V299" i="1"/>
  <c r="W299" i="1"/>
  <c r="B90" i="1"/>
  <c r="K90" i="1"/>
  <c r="L90" i="1"/>
  <c r="N90" i="1"/>
  <c r="O90" i="1"/>
  <c r="Q90" i="1"/>
  <c r="V90" i="1"/>
  <c r="W90" i="1"/>
  <c r="B303" i="1"/>
  <c r="K303" i="1"/>
  <c r="L303" i="1"/>
  <c r="N303" i="1"/>
  <c r="O303" i="1"/>
  <c r="Q303" i="1"/>
  <c r="V303" i="1"/>
  <c r="W303" i="1"/>
  <c r="B304" i="1"/>
  <c r="K304" i="1"/>
  <c r="L304" i="1"/>
  <c r="N304" i="1"/>
  <c r="O304" i="1"/>
  <c r="Q304" i="1"/>
  <c r="V304" i="1"/>
  <c r="W304" i="1"/>
  <c r="B309" i="1"/>
  <c r="K309" i="1"/>
  <c r="L309" i="1"/>
  <c r="N309" i="1"/>
  <c r="O309" i="1"/>
  <c r="Q309" i="1"/>
  <c r="V309" i="1"/>
  <c r="W309" i="1"/>
  <c r="B318" i="1"/>
  <c r="K318" i="1"/>
  <c r="L318" i="1"/>
  <c r="N318" i="1"/>
  <c r="O318" i="1"/>
  <c r="Q318" i="1"/>
  <c r="V318" i="1"/>
  <c r="W318" i="1"/>
  <c r="B320" i="1"/>
  <c r="K320" i="1"/>
  <c r="L320" i="1"/>
  <c r="N320" i="1"/>
  <c r="O320" i="1"/>
  <c r="Q320" i="1"/>
  <c r="V320" i="1"/>
  <c r="W320" i="1"/>
  <c r="B323" i="1"/>
  <c r="K323" i="1"/>
  <c r="L323" i="1"/>
  <c r="N323" i="1"/>
  <c r="O323" i="1"/>
  <c r="Q323" i="1"/>
  <c r="V323" i="1"/>
  <c r="W323" i="1"/>
  <c r="B319" i="1"/>
  <c r="K319" i="1"/>
  <c r="L319" i="1"/>
  <c r="N319" i="1"/>
  <c r="O319" i="1"/>
  <c r="Q319" i="1"/>
  <c r="V319" i="1"/>
  <c r="W319" i="1"/>
  <c r="B325" i="1"/>
  <c r="K325" i="1"/>
  <c r="L325" i="1"/>
  <c r="N325" i="1"/>
  <c r="O325" i="1"/>
  <c r="Q325" i="1"/>
  <c r="V325" i="1"/>
  <c r="W325" i="1"/>
  <c r="B331" i="1"/>
  <c r="K331" i="1"/>
  <c r="L331" i="1"/>
  <c r="N331" i="1"/>
  <c r="O331" i="1"/>
  <c r="Q331" i="1"/>
  <c r="V331" i="1"/>
  <c r="W331" i="1"/>
  <c r="B333" i="1"/>
  <c r="K333" i="1"/>
  <c r="L333" i="1"/>
  <c r="N333" i="1"/>
  <c r="O333" i="1"/>
  <c r="Q333" i="1"/>
  <c r="V333" i="1"/>
  <c r="W333" i="1"/>
  <c r="B335" i="1"/>
  <c r="K335" i="1"/>
  <c r="L335" i="1"/>
  <c r="N335" i="1"/>
  <c r="O335" i="1"/>
  <c r="Q335" i="1"/>
  <c r="V335" i="1"/>
  <c r="W335" i="1"/>
  <c r="B338" i="1"/>
  <c r="K338" i="1"/>
  <c r="L338" i="1"/>
  <c r="N338" i="1"/>
  <c r="O338" i="1"/>
  <c r="Q338" i="1"/>
  <c r="V338" i="1"/>
  <c r="W338" i="1"/>
  <c r="B340" i="1"/>
  <c r="K340" i="1"/>
  <c r="L340" i="1"/>
  <c r="N340" i="1"/>
  <c r="O340" i="1"/>
  <c r="Q340" i="1"/>
  <c r="V340" i="1"/>
  <c r="W340" i="1"/>
  <c r="B341" i="1"/>
  <c r="K341" i="1"/>
  <c r="L341" i="1"/>
  <c r="N341" i="1"/>
  <c r="O341" i="1"/>
  <c r="Q341" i="1"/>
  <c r="V341" i="1"/>
  <c r="W341" i="1"/>
  <c r="B342" i="1"/>
  <c r="K342" i="1"/>
  <c r="L342" i="1"/>
  <c r="N342" i="1"/>
  <c r="O342" i="1"/>
  <c r="Q342" i="1"/>
  <c r="V342" i="1"/>
  <c r="W342" i="1"/>
  <c r="B346" i="1"/>
  <c r="K346" i="1"/>
  <c r="L346" i="1"/>
  <c r="N346" i="1"/>
  <c r="O346" i="1"/>
  <c r="Q346" i="1"/>
  <c r="V346" i="1"/>
  <c r="W346" i="1"/>
  <c r="B348" i="1"/>
  <c r="K348" i="1"/>
  <c r="L348" i="1"/>
  <c r="N348" i="1"/>
  <c r="O348" i="1"/>
  <c r="Q348" i="1"/>
  <c r="V348" i="1"/>
  <c r="W348" i="1"/>
  <c r="B360" i="1"/>
  <c r="K360" i="1"/>
  <c r="L360" i="1"/>
  <c r="N360" i="1"/>
  <c r="O360" i="1"/>
  <c r="Q360" i="1"/>
  <c r="W360" i="1"/>
  <c r="B362" i="1"/>
  <c r="K362" i="1"/>
  <c r="L362" i="1"/>
  <c r="N362" i="1"/>
  <c r="O362" i="1"/>
  <c r="Q362" i="1"/>
  <c r="V362" i="1"/>
  <c r="W362" i="1"/>
  <c r="B363" i="1"/>
  <c r="K363" i="1"/>
  <c r="L363" i="1"/>
  <c r="N363" i="1"/>
  <c r="O363" i="1"/>
  <c r="Q363" i="1"/>
  <c r="V363" i="1"/>
  <c r="W363" i="1"/>
  <c r="B365" i="1"/>
  <c r="K365" i="1"/>
  <c r="L365" i="1"/>
  <c r="N365" i="1"/>
  <c r="O365" i="1"/>
  <c r="Q365" i="1"/>
  <c r="V365" i="1"/>
  <c r="W365" i="1"/>
  <c r="B370" i="1"/>
  <c r="K370" i="1"/>
  <c r="L370" i="1"/>
  <c r="N370" i="1"/>
  <c r="O370" i="1"/>
  <c r="Q370" i="1"/>
  <c r="V370" i="1"/>
  <c r="W370" i="1"/>
  <c r="B371" i="1"/>
  <c r="K371" i="1"/>
  <c r="L371" i="1"/>
  <c r="N371" i="1"/>
  <c r="O371" i="1"/>
  <c r="Q371" i="1"/>
  <c r="V371" i="1"/>
  <c r="W371" i="1"/>
  <c r="B379" i="1"/>
  <c r="K379" i="1"/>
  <c r="L379" i="1"/>
  <c r="N379" i="1"/>
  <c r="O379" i="1"/>
  <c r="Q379" i="1"/>
  <c r="V379" i="1"/>
  <c r="W379" i="1"/>
  <c r="B381" i="1"/>
  <c r="K381" i="1"/>
  <c r="L381" i="1"/>
  <c r="N381" i="1"/>
  <c r="O381" i="1"/>
  <c r="Q381" i="1"/>
  <c r="V381" i="1"/>
  <c r="W381" i="1"/>
  <c r="B384" i="1"/>
  <c r="K384" i="1"/>
  <c r="L384" i="1"/>
  <c r="N384" i="1"/>
  <c r="O384" i="1"/>
  <c r="Q384" i="1"/>
  <c r="V384" i="1"/>
  <c r="W384" i="1"/>
  <c r="B392" i="1"/>
  <c r="K392" i="1"/>
  <c r="L392" i="1"/>
  <c r="N392" i="1"/>
  <c r="O392" i="1"/>
  <c r="Q392" i="1"/>
  <c r="V392" i="1"/>
  <c r="W392" i="1"/>
  <c r="B388" i="1"/>
  <c r="K388" i="1"/>
  <c r="L388" i="1"/>
  <c r="N388" i="1"/>
  <c r="O388" i="1"/>
  <c r="Q388" i="1"/>
  <c r="V388" i="1"/>
  <c r="W388" i="1"/>
  <c r="B389" i="1"/>
  <c r="K389" i="1"/>
  <c r="L389" i="1"/>
  <c r="N389" i="1"/>
  <c r="O389" i="1"/>
  <c r="Q389" i="1"/>
  <c r="V389" i="1"/>
  <c r="W389" i="1"/>
  <c r="B390" i="1"/>
  <c r="K390" i="1"/>
  <c r="L390" i="1"/>
  <c r="N390" i="1"/>
  <c r="O390" i="1"/>
  <c r="Q390" i="1"/>
  <c r="V390" i="1"/>
  <c r="W390" i="1"/>
  <c r="B391" i="1"/>
  <c r="K391" i="1"/>
  <c r="L391" i="1"/>
  <c r="N391" i="1"/>
  <c r="O391" i="1"/>
  <c r="Q391" i="1"/>
  <c r="V391" i="1"/>
  <c r="W391" i="1"/>
  <c r="B394" i="1"/>
  <c r="K394" i="1"/>
  <c r="L394" i="1"/>
  <c r="N394" i="1"/>
  <c r="O394" i="1"/>
  <c r="Q394" i="1"/>
  <c r="V394" i="1"/>
  <c r="W394" i="1"/>
  <c r="B221" i="1"/>
  <c r="K221" i="1"/>
  <c r="L221" i="1"/>
  <c r="N221" i="1"/>
  <c r="O221" i="1"/>
  <c r="Q221" i="1"/>
  <c r="V221" i="1"/>
  <c r="W221" i="1"/>
  <c r="B273" i="1"/>
  <c r="K273" i="1"/>
  <c r="L273" i="1"/>
  <c r="N273" i="1"/>
  <c r="O273" i="1"/>
  <c r="Q273" i="1"/>
  <c r="V273" i="1"/>
  <c r="W27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615" i="1"/>
  <c r="Q19" i="1"/>
  <c r="Q20" i="1"/>
  <c r="Q21" i="1"/>
  <c r="Q22" i="1"/>
  <c r="Q23" i="1"/>
  <c r="Q135" i="1"/>
  <c r="Q28" i="1"/>
  <c r="Q29" i="1"/>
  <c r="Q30" i="1"/>
  <c r="Q31" i="1"/>
  <c r="Q32" i="1"/>
  <c r="Q33" i="1"/>
  <c r="Q34" i="1"/>
  <c r="Q35" i="1"/>
  <c r="Q36" i="1"/>
  <c r="Q38" i="1"/>
  <c r="Q39" i="1"/>
  <c r="Q41" i="1"/>
  <c r="Q265" i="1"/>
  <c r="Q266" i="1"/>
  <c r="Q267" i="1"/>
  <c r="Q45" i="1"/>
  <c r="Q46" i="1"/>
  <c r="Q268" i="1"/>
  <c r="Q269" i="1"/>
  <c r="Q270" i="1"/>
  <c r="Q271" i="1"/>
  <c r="Q272" i="1"/>
  <c r="Q53" i="1"/>
  <c r="Q55" i="1"/>
  <c r="Q54" i="1"/>
  <c r="Q56" i="1"/>
  <c r="Q274" i="1"/>
  <c r="Q275" i="1"/>
  <c r="Q277" i="1"/>
  <c r="Q278" i="1"/>
  <c r="Q279" i="1"/>
  <c r="Q281" i="1"/>
  <c r="Q64" i="1"/>
  <c r="Q283" i="1"/>
  <c r="Q288" i="1"/>
  <c r="Q289" i="1"/>
  <c r="Q284" i="1"/>
  <c r="Q285" i="1"/>
  <c r="Q286" i="1"/>
  <c r="Q287" i="1"/>
  <c r="Q74" i="1"/>
  <c r="Q75" i="1"/>
  <c r="Q290" i="1"/>
  <c r="Q291" i="1"/>
  <c r="Q292" i="1"/>
  <c r="Q351" i="1"/>
  <c r="Q296" i="1"/>
  <c r="Q295" i="1"/>
  <c r="Q369" i="1"/>
  <c r="Q298" i="1"/>
  <c r="Q300" i="1"/>
  <c r="Q301" i="1"/>
  <c r="Q302" i="1"/>
  <c r="Q297" i="1"/>
  <c r="Q305" i="1"/>
  <c r="Q306" i="1"/>
  <c r="Q307" i="1"/>
  <c r="Q308" i="1"/>
  <c r="Q312" i="1"/>
  <c r="Q314" i="1"/>
  <c r="Q311" i="1"/>
  <c r="Q313" i="1"/>
  <c r="Q315" i="1"/>
  <c r="Q310" i="1"/>
  <c r="Q102" i="1"/>
  <c r="Q316" i="1"/>
  <c r="Q105" i="1"/>
  <c r="Q321" i="1"/>
  <c r="Q317" i="1"/>
  <c r="Q324" i="1"/>
  <c r="Q398" i="1"/>
  <c r="Q326" i="1"/>
  <c r="Q327" i="1"/>
  <c r="Q349" i="1"/>
  <c r="Q328" i="1"/>
  <c r="Q330" i="1"/>
  <c r="Q329" i="1"/>
  <c r="Q332" i="1"/>
  <c r="Q334" i="1"/>
  <c r="Q399" i="1"/>
  <c r="Q336" i="1"/>
  <c r="Q128" i="1"/>
  <c r="Q337" i="1"/>
  <c r="Q339" i="1"/>
  <c r="Q343" i="1"/>
  <c r="Q347" i="1"/>
  <c r="Q345" i="1"/>
  <c r="Q344" i="1"/>
  <c r="Q44" i="1"/>
  <c r="Q137" i="1"/>
  <c r="Q350" i="1"/>
  <c r="Q47" i="1"/>
  <c r="Q400" i="1"/>
  <c r="Q359" i="1"/>
  <c r="Q401" i="1"/>
  <c r="Q352" i="1"/>
  <c r="Q353" i="1"/>
  <c r="Q354" i="1"/>
  <c r="Q355" i="1"/>
  <c r="Q356" i="1"/>
  <c r="Q357" i="1"/>
  <c r="Q358" i="1"/>
  <c r="Q48" i="1"/>
  <c r="Q152" i="1"/>
  <c r="Q402" i="1"/>
  <c r="Q403" i="1"/>
  <c r="Q404" i="1"/>
  <c r="Q405" i="1"/>
  <c r="Q406" i="1"/>
  <c r="Q407" i="1"/>
  <c r="Q397" i="1"/>
  <c r="Q408" i="1"/>
  <c r="Q409" i="1"/>
  <c r="Q410" i="1"/>
  <c r="Q361" i="1"/>
  <c r="Q411" i="1"/>
  <c r="Q412" i="1"/>
  <c r="Q413" i="1"/>
  <c r="Q414" i="1"/>
  <c r="Q415" i="1"/>
  <c r="Q416" i="1"/>
  <c r="Q417" i="1"/>
  <c r="Q88" i="1"/>
  <c r="Q89" i="1"/>
  <c r="Q91" i="1"/>
  <c r="Q92" i="1"/>
  <c r="Q418" i="1"/>
  <c r="Q96" i="1"/>
  <c r="Q419" i="1"/>
  <c r="Q66" i="1"/>
  <c r="Q24" i="1"/>
  <c r="Q25" i="1"/>
  <c r="Q60" i="1"/>
  <c r="Q93" i="1"/>
  <c r="Q52" i="1"/>
  <c r="Q143" i="1"/>
  <c r="Q97" i="1"/>
  <c r="Q49" i="1"/>
  <c r="Q51" i="1"/>
  <c r="Q104" i="1"/>
  <c r="Q140" i="1"/>
  <c r="Q201" i="1"/>
  <c r="Q202" i="1"/>
  <c r="Q107" i="1"/>
  <c r="Q106" i="1"/>
  <c r="Q57" i="1"/>
  <c r="Q178" i="1"/>
  <c r="Q100" i="1"/>
  <c r="Q101" i="1"/>
  <c r="Q103" i="1"/>
  <c r="Q131" i="1"/>
  <c r="Q50" i="1"/>
  <c r="Q132" i="1"/>
  <c r="Q133" i="1"/>
  <c r="Q134" i="1"/>
  <c r="Q136" i="1"/>
  <c r="Q146" i="1"/>
  <c r="Q147" i="1"/>
  <c r="Q148" i="1"/>
  <c r="Q122" i="1"/>
  <c r="Q145" i="1"/>
  <c r="Q179" i="1"/>
  <c r="Q189" i="1"/>
  <c r="Q190" i="1"/>
  <c r="Q130" i="1"/>
  <c r="Q58" i="1"/>
  <c r="Q203" i="1"/>
  <c r="Q115" i="1"/>
  <c r="Q200" i="1"/>
  <c r="Q204" i="1"/>
  <c r="Q116" i="1"/>
  <c r="Q510" i="1"/>
  <c r="Q118" i="1"/>
  <c r="Q224" i="1"/>
  <c r="Q144" i="1"/>
  <c r="Q117" i="1"/>
  <c r="Q71" i="1"/>
  <c r="Q63" i="1"/>
  <c r="Q69" i="1"/>
  <c r="Q192" i="1"/>
  <c r="Q616" i="1"/>
  <c r="Q120" i="1"/>
  <c r="Q119" i="1"/>
  <c r="Q129" i="1"/>
  <c r="Q193" i="1"/>
  <c r="Q194" i="1"/>
  <c r="Q212" i="1"/>
  <c r="Q80" i="1"/>
  <c r="Q225" i="1"/>
  <c r="Q81" i="1"/>
  <c r="Q425" i="1"/>
  <c r="Q380" i="1"/>
  <c r="Q383" i="1"/>
  <c r="Q61" i="1"/>
  <c r="Q62" i="1"/>
  <c r="Q125" i="1"/>
  <c r="Q210" i="1"/>
  <c r="Q168" i="1"/>
  <c r="Q366" i="1"/>
  <c r="Q367" i="1"/>
  <c r="Q368" i="1"/>
  <c r="Q59" i="1"/>
  <c r="Q372" i="1"/>
  <c r="Q209" i="1"/>
  <c r="Q373" i="1"/>
  <c r="Q374" i="1"/>
  <c r="Q375" i="1"/>
  <c r="Q376" i="1"/>
  <c r="Q377" i="1"/>
  <c r="Q378" i="1"/>
  <c r="Q186" i="1"/>
  <c r="Q84" i="1"/>
  <c r="Q85" i="1"/>
  <c r="Q108" i="1"/>
  <c r="Q262" i="1"/>
  <c r="Q83" i="1"/>
  <c r="Q236" i="1"/>
  <c r="Q386" i="1"/>
  <c r="Q387" i="1"/>
  <c r="Q65" i="1"/>
  <c r="Q98" i="1"/>
  <c r="Q205" i="1"/>
  <c r="Q619" i="1"/>
  <c r="Q211" i="1"/>
  <c r="Q79" i="1"/>
  <c r="Q217" i="1"/>
  <c r="Q191" i="1"/>
  <c r="Q172" i="1"/>
  <c r="Q448" i="1"/>
  <c r="Q173" i="1"/>
  <c r="Q174" i="1"/>
  <c r="Q175" i="1"/>
  <c r="Q124" i="1"/>
  <c r="Q626" i="1"/>
  <c r="Q176" i="1"/>
  <c r="Q183" i="1"/>
  <c r="Q184" i="1"/>
  <c r="Q185" i="1"/>
  <c r="Q171" i="1"/>
  <c r="Q254" i="1"/>
  <c r="Q68" i="1"/>
  <c r="Q67" i="1"/>
  <c r="Q187" i="1"/>
  <c r="Q228" i="1"/>
  <c r="Q109" i="1"/>
  <c r="Q423" i="1"/>
  <c r="Q99" i="1"/>
  <c r="Q110" i="1"/>
  <c r="Q72" i="1"/>
  <c r="Q73" i="1"/>
  <c r="Q76" i="1"/>
  <c r="Q600" i="1"/>
  <c r="Q70" i="1"/>
  <c r="Q111" i="1"/>
  <c r="Q94" i="1"/>
  <c r="Q26" i="1"/>
  <c r="Q142" i="1"/>
  <c r="Q95" i="1"/>
  <c r="Q164" i="1"/>
  <c r="Q112" i="1"/>
  <c r="Q82" i="1"/>
  <c r="Q206" i="1"/>
  <c r="Q207" i="1"/>
  <c r="Q215" i="1"/>
  <c r="Q78" i="1"/>
  <c r="Q113" i="1"/>
  <c r="Q599" i="1"/>
  <c r="Q617" i="1"/>
  <c r="Q460" i="1"/>
  <c r="Q393" i="1"/>
  <c r="Q396" i="1"/>
  <c r="Q214" i="1"/>
  <c r="Q395" i="1"/>
  <c r="Q431" i="1"/>
  <c r="Q432" i="1"/>
  <c r="Q433" i="1"/>
  <c r="Q621" i="1"/>
  <c r="Q622" i="1"/>
  <c r="Q623" i="1"/>
  <c r="Q629" i="1"/>
  <c r="Q430" i="1"/>
  <c r="Q422" i="1"/>
  <c r="Q424" i="1"/>
  <c r="Q456" i="1"/>
  <c r="Q434" i="1"/>
  <c r="Q455" i="1"/>
  <c r="Q489" i="1"/>
  <c r="Q3" i="1"/>
  <c r="Q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615" i="1"/>
  <c r="B19" i="1"/>
  <c r="B20" i="1"/>
  <c r="B21" i="1"/>
  <c r="B22" i="1"/>
  <c r="B23" i="1"/>
  <c r="B138" i="1"/>
  <c r="B135" i="1"/>
  <c r="B28" i="1"/>
  <c r="B29" i="1"/>
  <c r="B30" i="1"/>
  <c r="B31" i="1"/>
  <c r="B32" i="1"/>
  <c r="B33" i="1"/>
  <c r="B34" i="1"/>
  <c r="B35" i="1"/>
  <c r="B36" i="1"/>
  <c r="B38" i="1"/>
  <c r="B39" i="1"/>
  <c r="B41" i="1"/>
  <c r="B265" i="1"/>
  <c r="B266" i="1"/>
  <c r="B267" i="1"/>
  <c r="B45" i="1"/>
  <c r="B46" i="1"/>
  <c r="B268" i="1"/>
  <c r="B269" i="1"/>
  <c r="B270" i="1"/>
  <c r="B271" i="1"/>
  <c r="B272" i="1"/>
  <c r="B53" i="1"/>
  <c r="B55" i="1"/>
  <c r="B54" i="1"/>
  <c r="B56" i="1"/>
  <c r="B274" i="1"/>
  <c r="B275" i="1"/>
  <c r="B277" i="1"/>
  <c r="B278" i="1"/>
  <c r="B279" i="1"/>
  <c r="B281" i="1"/>
  <c r="B64" i="1"/>
  <c r="B283" i="1"/>
  <c r="B288" i="1"/>
  <c r="B289" i="1"/>
  <c r="B284" i="1"/>
  <c r="B285" i="1"/>
  <c r="B286" i="1"/>
  <c r="B287" i="1"/>
  <c r="B74" i="1"/>
  <c r="B75" i="1"/>
  <c r="B290" i="1"/>
  <c r="B291" i="1"/>
  <c r="B292" i="1"/>
  <c r="B351" i="1"/>
  <c r="B296" i="1"/>
  <c r="B295" i="1"/>
  <c r="B369" i="1"/>
  <c r="B298" i="1"/>
  <c r="B300" i="1"/>
  <c r="B301" i="1"/>
  <c r="B302" i="1"/>
  <c r="B297" i="1"/>
  <c r="B305" i="1"/>
  <c r="B306" i="1"/>
  <c r="B307" i="1"/>
  <c r="B308" i="1"/>
  <c r="B312" i="1"/>
  <c r="B314" i="1"/>
  <c r="B311" i="1"/>
  <c r="B313" i="1"/>
  <c r="B315" i="1"/>
  <c r="B310" i="1"/>
  <c r="B102" i="1"/>
  <c r="B316" i="1"/>
  <c r="B105" i="1"/>
  <c r="B321" i="1"/>
  <c r="B317" i="1"/>
  <c r="B324" i="1"/>
  <c r="B617" i="1"/>
  <c r="B326" i="1"/>
  <c r="B327" i="1"/>
  <c r="B349" i="1"/>
  <c r="B328" i="1"/>
  <c r="B330" i="1"/>
  <c r="B329" i="1"/>
  <c r="B332" i="1"/>
  <c r="B334" i="1"/>
  <c r="B398" i="1"/>
  <c r="B336" i="1"/>
  <c r="B128" i="1"/>
  <c r="B337" i="1"/>
  <c r="B339" i="1"/>
  <c r="B343" i="1"/>
  <c r="B347" i="1"/>
  <c r="B345" i="1"/>
  <c r="B344" i="1"/>
  <c r="B44" i="1"/>
  <c r="B137" i="1"/>
  <c r="B350" i="1"/>
  <c r="B47" i="1"/>
  <c r="B399" i="1"/>
  <c r="B359" i="1"/>
  <c r="B400" i="1"/>
  <c r="B352" i="1"/>
  <c r="B353" i="1"/>
  <c r="B354" i="1"/>
  <c r="B355" i="1"/>
  <c r="B356" i="1"/>
  <c r="B357" i="1"/>
  <c r="B358" i="1"/>
  <c r="B48" i="1"/>
  <c r="B152" i="1"/>
  <c r="B401" i="1"/>
  <c r="B402" i="1"/>
  <c r="B403" i="1"/>
  <c r="B404" i="1"/>
  <c r="B405" i="1"/>
  <c r="B406" i="1"/>
  <c r="B407" i="1"/>
  <c r="B397" i="1"/>
  <c r="B408" i="1"/>
  <c r="B409" i="1"/>
  <c r="B361" i="1"/>
  <c r="B410" i="1"/>
  <c r="B411" i="1"/>
  <c r="B412" i="1"/>
  <c r="B413" i="1"/>
  <c r="B414" i="1"/>
  <c r="B415" i="1"/>
  <c r="B416" i="1"/>
  <c r="B417" i="1"/>
  <c r="B88" i="1"/>
  <c r="B89" i="1"/>
  <c r="B91" i="1"/>
  <c r="B92" i="1"/>
  <c r="B418" i="1"/>
  <c r="B96" i="1"/>
  <c r="B66" i="1"/>
  <c r="B419" i="1"/>
  <c r="B93" i="1"/>
  <c r="B60" i="1"/>
  <c r="B143" i="1"/>
  <c r="B52" i="1"/>
  <c r="B97" i="1"/>
  <c r="B104" i="1"/>
  <c r="B49" i="1"/>
  <c r="B51" i="1"/>
  <c r="B140" i="1"/>
  <c r="B201" i="1"/>
  <c r="B202" i="1"/>
  <c r="B107" i="1"/>
  <c r="B106" i="1"/>
  <c r="B178" i="1"/>
  <c r="B57" i="1"/>
  <c r="B100" i="1"/>
  <c r="B103" i="1"/>
  <c r="B131" i="1"/>
  <c r="B132" i="1"/>
  <c r="B50" i="1"/>
  <c r="B133" i="1"/>
  <c r="B134" i="1"/>
  <c r="B136" i="1"/>
  <c r="B146" i="1"/>
  <c r="B147" i="1"/>
  <c r="B148" i="1"/>
  <c r="B122" i="1"/>
  <c r="B145" i="1"/>
  <c r="B179" i="1"/>
  <c r="B189" i="1"/>
  <c r="B190" i="1"/>
  <c r="B130" i="1"/>
  <c r="B483" i="1"/>
  <c r="B58" i="1"/>
  <c r="B474" i="1"/>
  <c r="B481" i="1"/>
  <c r="B479" i="1"/>
  <c r="B480" i="1"/>
  <c r="B624" i="1"/>
  <c r="B625" i="1"/>
  <c r="B473" i="1"/>
  <c r="B484" i="1"/>
  <c r="B482" i="1"/>
  <c r="B460" i="1"/>
  <c r="B203" i="1"/>
  <c r="B63" i="1"/>
  <c r="B115" i="1"/>
  <c r="B200" i="1"/>
  <c r="B616" i="1"/>
  <c r="B204" i="1"/>
  <c r="B116" i="1"/>
  <c r="B510" i="1"/>
  <c r="B118" i="1"/>
  <c r="B224" i="1"/>
  <c r="B144" i="1"/>
  <c r="B117" i="1"/>
  <c r="B225" i="1"/>
  <c r="B71" i="1"/>
  <c r="B192" i="1"/>
  <c r="B380" i="1"/>
  <c r="B383" i="1"/>
  <c r="B61" i="1"/>
  <c r="B62" i="1"/>
  <c r="B120" i="1"/>
  <c r="B210" i="1"/>
  <c r="B168" i="1"/>
  <c r="B366" i="1"/>
  <c r="B367" i="1"/>
  <c r="B368" i="1"/>
  <c r="B59" i="1"/>
  <c r="B372" i="1"/>
  <c r="B209" i="1"/>
  <c r="B373" i="1"/>
  <c r="B374" i="1"/>
  <c r="B375" i="1"/>
  <c r="B376" i="1"/>
  <c r="B377" i="1"/>
  <c r="B378" i="1"/>
  <c r="B186" i="1"/>
  <c r="B119" i="1"/>
  <c r="B129" i="1"/>
  <c r="B193" i="1"/>
  <c r="B194" i="1"/>
  <c r="B212" i="1"/>
  <c r="B425" i="1"/>
  <c r="B260" i="1"/>
  <c r="B125" i="1"/>
  <c r="B65" i="1"/>
  <c r="B228" i="1"/>
  <c r="B386" i="1"/>
  <c r="B387" i="1"/>
  <c r="B24" i="1"/>
  <c r="B25" i="1"/>
  <c r="B217" i="1"/>
  <c r="B83" i="1"/>
  <c r="B236" i="1"/>
  <c r="B84" i="1"/>
  <c r="B85" i="1"/>
  <c r="B619" i="1"/>
  <c r="B110" i="1"/>
  <c r="B448" i="1"/>
  <c r="B72" i="1"/>
  <c r="B73" i="1"/>
  <c r="B76" i="1"/>
  <c r="B98" i="1"/>
  <c r="B626" i="1"/>
  <c r="B254" i="1"/>
  <c r="B68" i="1"/>
  <c r="B67" i="1"/>
  <c r="B78" i="1"/>
  <c r="B80" i="1"/>
  <c r="B81" i="1"/>
  <c r="B111" i="1"/>
  <c r="B205" i="1"/>
  <c r="B206" i="1"/>
  <c r="B207" i="1"/>
  <c r="B94" i="1"/>
  <c r="B211" i="1"/>
  <c r="B393" i="1"/>
  <c r="B26" i="1"/>
  <c r="B79" i="1"/>
  <c r="B70" i="1"/>
  <c r="B69" i="1"/>
  <c r="B261" i="1"/>
  <c r="B108" i="1"/>
  <c r="B262" i="1"/>
  <c r="B396" i="1"/>
  <c r="B214" i="1"/>
  <c r="B164" i="1"/>
  <c r="B215" i="1"/>
  <c r="B109" i="1"/>
  <c r="B112" i="1"/>
  <c r="B395" i="1"/>
  <c r="B219" i="1"/>
  <c r="B431" i="1"/>
  <c r="B432" i="1"/>
  <c r="B433" i="1"/>
  <c r="B142" i="1"/>
  <c r="B95" i="1"/>
  <c r="B82" i="1"/>
  <c r="B113" i="1"/>
  <c r="B191" i="1"/>
  <c r="B172" i="1"/>
  <c r="B621" i="1"/>
  <c r="B622" i="1"/>
  <c r="B623" i="1"/>
  <c r="B629" i="1"/>
  <c r="B173" i="1"/>
  <c r="B174" i="1"/>
  <c r="B175" i="1"/>
  <c r="B430" i="1"/>
  <c r="B422" i="1"/>
  <c r="B124" i="1"/>
  <c r="B423" i="1"/>
  <c r="B99" i="1"/>
  <c r="B424" i="1"/>
  <c r="B322" i="1"/>
  <c r="B596" i="1"/>
  <c r="B593" i="1"/>
  <c r="B259" i="1"/>
  <c r="B456" i="1"/>
  <c r="B434" i="1"/>
  <c r="B176" i="1"/>
  <c r="B183" i="1"/>
  <c r="B184" i="1"/>
  <c r="B185" i="1"/>
  <c r="B171" i="1"/>
  <c r="B455" i="1"/>
  <c r="B187" i="1"/>
  <c r="B489" i="1"/>
  <c r="B2" i="1"/>
  <c r="N4" i="1"/>
  <c r="N5" i="1"/>
  <c r="N6" i="1"/>
  <c r="N8" i="1"/>
  <c r="N9" i="1"/>
  <c r="N10" i="1"/>
  <c r="N11" i="1"/>
  <c r="N12" i="1"/>
  <c r="N13" i="1"/>
  <c r="N14" i="1"/>
  <c r="N16" i="1"/>
  <c r="N17" i="1"/>
  <c r="N18" i="1"/>
  <c r="N615" i="1"/>
  <c r="N19" i="1"/>
  <c r="N20" i="1"/>
  <c r="N21" i="1"/>
  <c r="N22" i="1"/>
  <c r="N23" i="1"/>
  <c r="N138" i="1"/>
  <c r="N135" i="1"/>
  <c r="N28" i="1"/>
  <c r="N29" i="1"/>
  <c r="N30" i="1"/>
  <c r="N31" i="1"/>
  <c r="N32" i="1"/>
  <c r="N33" i="1"/>
  <c r="N34" i="1"/>
  <c r="N35" i="1"/>
  <c r="N36" i="1"/>
  <c r="N38" i="1"/>
  <c r="N39" i="1"/>
  <c r="N41" i="1"/>
  <c r="N265" i="1"/>
  <c r="N266" i="1"/>
  <c r="N267" i="1"/>
  <c r="N45" i="1"/>
  <c r="N46" i="1"/>
  <c r="N268" i="1"/>
  <c r="N269" i="1"/>
  <c r="N270" i="1"/>
  <c r="N271" i="1"/>
  <c r="N272" i="1"/>
  <c r="N53" i="1"/>
  <c r="N55" i="1"/>
  <c r="N54" i="1"/>
  <c r="N56" i="1"/>
  <c r="N274" i="1"/>
  <c r="N275" i="1"/>
  <c r="N278" i="1"/>
  <c r="N279" i="1"/>
  <c r="N281" i="1"/>
  <c r="N283" i="1"/>
  <c r="N288" i="1"/>
  <c r="N289" i="1"/>
  <c r="N284" i="1"/>
  <c r="N285" i="1"/>
  <c r="N286" i="1"/>
  <c r="N287" i="1"/>
  <c r="N74" i="1"/>
  <c r="N75" i="1"/>
  <c r="N290" i="1"/>
  <c r="N351" i="1"/>
  <c r="N296" i="1"/>
  <c r="N295" i="1"/>
  <c r="N369" i="1"/>
  <c r="N298" i="1"/>
  <c r="N300" i="1"/>
  <c r="N301" i="1"/>
  <c r="N302" i="1"/>
  <c r="N297" i="1"/>
  <c r="N305" i="1"/>
  <c r="N306" i="1"/>
  <c r="N307" i="1"/>
  <c r="N308" i="1"/>
  <c r="N312" i="1"/>
  <c r="N314" i="1"/>
  <c r="N311" i="1"/>
  <c r="N313" i="1"/>
  <c r="N315" i="1"/>
  <c r="N310" i="1"/>
  <c r="N102" i="1"/>
  <c r="N316" i="1"/>
  <c r="N321" i="1"/>
  <c r="N317" i="1"/>
  <c r="N324" i="1"/>
  <c r="N398" i="1"/>
  <c r="N326" i="1"/>
  <c r="N327" i="1"/>
  <c r="N349" i="1"/>
  <c r="N328" i="1"/>
  <c r="N330" i="1"/>
  <c r="N329" i="1"/>
  <c r="N332" i="1"/>
  <c r="N334" i="1"/>
  <c r="N399" i="1"/>
  <c r="N336" i="1"/>
  <c r="N128" i="1"/>
  <c r="N337" i="1"/>
  <c r="N339" i="1"/>
  <c r="N343" i="1"/>
  <c r="N347" i="1"/>
  <c r="N345" i="1"/>
  <c r="N344" i="1"/>
  <c r="N44" i="1"/>
  <c r="N137" i="1"/>
  <c r="N350" i="1"/>
  <c r="N47" i="1"/>
  <c r="N400" i="1"/>
  <c r="N401" i="1"/>
  <c r="N352" i="1"/>
  <c r="N353" i="1"/>
  <c r="N354" i="1"/>
  <c r="N355" i="1"/>
  <c r="N356" i="1"/>
  <c r="N357" i="1"/>
  <c r="N358" i="1"/>
  <c r="N48" i="1"/>
  <c r="N152" i="1"/>
  <c r="N402" i="1"/>
  <c r="N403" i="1"/>
  <c r="N404" i="1"/>
  <c r="N405" i="1"/>
  <c r="N406" i="1"/>
  <c r="N407" i="1"/>
  <c r="N397" i="1"/>
  <c r="N408" i="1"/>
  <c r="N409" i="1"/>
  <c r="N410" i="1"/>
  <c r="N411" i="1"/>
  <c r="N412" i="1"/>
  <c r="N413" i="1"/>
  <c r="N414" i="1"/>
  <c r="N415" i="1"/>
  <c r="N416" i="1"/>
  <c r="N417" i="1"/>
  <c r="N88" i="1"/>
  <c r="N89" i="1"/>
  <c r="N91" i="1"/>
  <c r="N92" i="1"/>
  <c r="N418" i="1"/>
  <c r="N96" i="1"/>
  <c r="N419" i="1"/>
  <c r="N66" i="1"/>
  <c r="N24" i="1"/>
  <c r="N25" i="1"/>
  <c r="N60" i="1"/>
  <c r="N93" i="1"/>
  <c r="N52" i="1"/>
  <c r="N143" i="1"/>
  <c r="N97" i="1"/>
  <c r="N49" i="1"/>
  <c r="N51" i="1"/>
  <c r="N104" i="1"/>
  <c r="N140" i="1"/>
  <c r="N201" i="1"/>
  <c r="N202" i="1"/>
  <c r="N107" i="1"/>
  <c r="N106" i="1"/>
  <c r="N57" i="1"/>
  <c r="N178" i="1"/>
  <c r="N100" i="1"/>
  <c r="N101" i="1"/>
  <c r="N103" i="1"/>
  <c r="N131" i="1"/>
  <c r="N50" i="1"/>
  <c r="N132" i="1"/>
  <c r="N133" i="1"/>
  <c r="N134" i="1"/>
  <c r="N136" i="1"/>
  <c r="N146" i="1"/>
  <c r="N147" i="1"/>
  <c r="N148" i="1"/>
  <c r="N122" i="1"/>
  <c r="N145" i="1"/>
  <c r="N179" i="1"/>
  <c r="N189" i="1"/>
  <c r="N190" i="1"/>
  <c r="N130" i="1"/>
  <c r="N58" i="1"/>
  <c r="N203" i="1"/>
  <c r="N115" i="1"/>
  <c r="N200" i="1"/>
  <c r="N204" i="1"/>
  <c r="N116" i="1"/>
  <c r="N510" i="1"/>
  <c r="N118" i="1"/>
  <c r="N224" i="1"/>
  <c r="N144" i="1"/>
  <c r="N117" i="1"/>
  <c r="N71" i="1"/>
  <c r="N63" i="1"/>
  <c r="N69" i="1"/>
  <c r="N192" i="1"/>
  <c r="N616" i="1"/>
  <c r="N120" i="1"/>
  <c r="N119" i="1"/>
  <c r="N129" i="1"/>
  <c r="N193" i="1"/>
  <c r="N194" i="1"/>
  <c r="N212" i="1"/>
  <c r="N80" i="1"/>
  <c r="N225" i="1"/>
  <c r="N81" i="1"/>
  <c r="N425" i="1"/>
  <c r="N380" i="1"/>
  <c r="N383" i="1"/>
  <c r="N61" i="1"/>
  <c r="N62" i="1"/>
  <c r="N125" i="1"/>
  <c r="N210" i="1"/>
  <c r="N168" i="1"/>
  <c r="N366" i="1"/>
  <c r="N367" i="1"/>
  <c r="N368" i="1"/>
  <c r="N59" i="1"/>
  <c r="N372" i="1"/>
  <c r="N209" i="1"/>
  <c r="N373" i="1"/>
  <c r="N374" i="1"/>
  <c r="N375" i="1"/>
  <c r="N376" i="1"/>
  <c r="N377" i="1"/>
  <c r="N378" i="1"/>
  <c r="N186" i="1"/>
  <c r="N84" i="1"/>
  <c r="N85" i="1"/>
  <c r="N108" i="1"/>
  <c r="N262" i="1"/>
  <c r="N83" i="1"/>
  <c r="N236" i="1"/>
  <c r="N386" i="1"/>
  <c r="N387" i="1"/>
  <c r="N65" i="1"/>
  <c r="N98" i="1"/>
  <c r="N205" i="1"/>
  <c r="N619" i="1"/>
  <c r="N211" i="1"/>
  <c r="N79" i="1"/>
  <c r="N217" i="1"/>
  <c r="N191" i="1"/>
  <c r="N172" i="1"/>
  <c r="N448" i="1"/>
  <c r="N173" i="1"/>
  <c r="N174" i="1"/>
  <c r="N175" i="1"/>
  <c r="N124" i="1"/>
  <c r="N626" i="1"/>
  <c r="N176" i="1"/>
  <c r="N183" i="1"/>
  <c r="N184" i="1"/>
  <c r="N185" i="1"/>
  <c r="N171" i="1"/>
  <c r="N68" i="1"/>
  <c r="N67" i="1"/>
  <c r="N187" i="1"/>
  <c r="N228" i="1"/>
  <c r="N109" i="1"/>
  <c r="N423" i="1"/>
  <c r="N99" i="1"/>
  <c r="N110" i="1"/>
  <c r="N72" i="1"/>
  <c r="N73" i="1"/>
  <c r="N76" i="1"/>
  <c r="N600" i="1"/>
  <c r="N70" i="1"/>
  <c r="N111" i="1"/>
  <c r="N94" i="1"/>
  <c r="N26" i="1"/>
  <c r="N142" i="1"/>
  <c r="N95" i="1"/>
  <c r="N164" i="1"/>
  <c r="N112" i="1"/>
  <c r="N82" i="1"/>
  <c r="N207" i="1"/>
  <c r="N215" i="1"/>
  <c r="N78" i="1"/>
  <c r="N113" i="1"/>
  <c r="N599" i="1"/>
  <c r="N617" i="1"/>
  <c r="N483" i="1"/>
  <c r="N474" i="1"/>
  <c r="N481" i="1"/>
  <c r="N479" i="1"/>
  <c r="N480" i="1"/>
  <c r="N624" i="1"/>
  <c r="N625" i="1"/>
  <c r="N473" i="1"/>
  <c r="N484" i="1"/>
  <c r="N482" i="1"/>
  <c r="N460" i="1"/>
  <c r="N260" i="1"/>
  <c r="N393" i="1"/>
  <c r="N261" i="1"/>
  <c r="N396" i="1"/>
  <c r="N214" i="1"/>
  <c r="N395" i="1"/>
  <c r="N431" i="1"/>
  <c r="N432" i="1"/>
  <c r="N433" i="1"/>
  <c r="N621" i="1"/>
  <c r="N622" i="1"/>
  <c r="N623" i="1"/>
  <c r="N629" i="1"/>
  <c r="N430" i="1"/>
  <c r="N422" i="1"/>
  <c r="N424" i="1"/>
  <c r="N322" i="1"/>
  <c r="N596" i="1"/>
  <c r="N593" i="1"/>
  <c r="N259" i="1"/>
  <c r="N456" i="1"/>
  <c r="N434" i="1"/>
  <c r="N455" i="1"/>
  <c r="N489" i="1"/>
  <c r="N2" i="1"/>
  <c r="W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615" i="1"/>
  <c r="W19" i="1"/>
  <c r="W20" i="1"/>
  <c r="W21" i="1"/>
  <c r="W22" i="1"/>
  <c r="W23" i="1"/>
  <c r="W138" i="1"/>
  <c r="W135" i="1"/>
  <c r="W28" i="1"/>
  <c r="W29" i="1"/>
  <c r="W30" i="1"/>
  <c r="W31" i="1"/>
  <c r="W32" i="1"/>
  <c r="W33" i="1"/>
  <c r="W34" i="1"/>
  <c r="W35" i="1"/>
  <c r="W36" i="1"/>
  <c r="W38" i="1"/>
  <c r="W39" i="1"/>
  <c r="W41" i="1"/>
  <c r="W265" i="1"/>
  <c r="W266" i="1"/>
  <c r="W267" i="1"/>
  <c r="W45" i="1"/>
  <c r="W46" i="1"/>
  <c r="W268" i="1"/>
  <c r="W269" i="1"/>
  <c r="W270" i="1"/>
  <c r="W271" i="1"/>
  <c r="W272" i="1"/>
  <c r="W53" i="1"/>
  <c r="W55" i="1"/>
  <c r="W54" i="1"/>
  <c r="W56" i="1"/>
  <c r="W274" i="1"/>
  <c r="W275" i="1"/>
  <c r="W277" i="1"/>
  <c r="W278" i="1"/>
  <c r="W279" i="1"/>
  <c r="W281" i="1"/>
  <c r="W64" i="1"/>
  <c r="W283" i="1"/>
  <c r="W288" i="1"/>
  <c r="W289" i="1"/>
  <c r="W284" i="1"/>
  <c r="W285" i="1"/>
  <c r="W286" i="1"/>
  <c r="W287" i="1"/>
  <c r="W74" i="1"/>
  <c r="W75" i="1"/>
  <c r="W290" i="1"/>
  <c r="W291" i="1"/>
  <c r="W292" i="1"/>
  <c r="W351" i="1"/>
  <c r="W296" i="1"/>
  <c r="W295" i="1"/>
  <c r="W369" i="1"/>
  <c r="W298" i="1"/>
  <c r="W300" i="1"/>
  <c r="W301" i="1"/>
  <c r="W302" i="1"/>
  <c r="W297" i="1"/>
  <c r="W305" i="1"/>
  <c r="W306" i="1"/>
  <c r="W307" i="1"/>
  <c r="W308" i="1"/>
  <c r="W312" i="1"/>
  <c r="W314" i="1"/>
  <c r="W311" i="1"/>
  <c r="W313" i="1"/>
  <c r="W315" i="1"/>
  <c r="W310" i="1"/>
  <c r="W102" i="1"/>
  <c r="W316" i="1"/>
  <c r="W105" i="1"/>
  <c r="W321" i="1"/>
  <c r="W317" i="1"/>
  <c r="W324" i="1"/>
  <c r="W398" i="1"/>
  <c r="W326" i="1"/>
  <c r="W327" i="1"/>
  <c r="W349" i="1"/>
  <c r="W328" i="1"/>
  <c r="W330" i="1"/>
  <c r="W329" i="1"/>
  <c r="W332" i="1"/>
  <c r="W334" i="1"/>
  <c r="W399" i="1"/>
  <c r="W336" i="1"/>
  <c r="W128" i="1"/>
  <c r="W337" i="1"/>
  <c r="W339" i="1"/>
  <c r="W343" i="1"/>
  <c r="W347" i="1"/>
  <c r="W345" i="1"/>
  <c r="W344" i="1"/>
  <c r="W44" i="1"/>
  <c r="W137" i="1"/>
  <c r="W350" i="1"/>
  <c r="W47" i="1"/>
  <c r="W400" i="1"/>
  <c r="W359" i="1"/>
  <c r="W401" i="1"/>
  <c r="W352" i="1"/>
  <c r="W353" i="1"/>
  <c r="W354" i="1"/>
  <c r="W355" i="1"/>
  <c r="W356" i="1"/>
  <c r="W357" i="1"/>
  <c r="W358" i="1"/>
  <c r="W48" i="1"/>
  <c r="W152" i="1"/>
  <c r="W402" i="1"/>
  <c r="W403" i="1"/>
  <c r="W404" i="1"/>
  <c r="W405" i="1"/>
  <c r="W406" i="1"/>
  <c r="W407" i="1"/>
  <c r="W397" i="1"/>
  <c r="W408" i="1"/>
  <c r="W409" i="1"/>
  <c r="W410" i="1"/>
  <c r="W361" i="1"/>
  <c r="W411" i="1"/>
  <c r="W412" i="1"/>
  <c r="W413" i="1"/>
  <c r="W414" i="1"/>
  <c r="W415" i="1"/>
  <c r="W416" i="1"/>
  <c r="W417" i="1"/>
  <c r="W88" i="1"/>
  <c r="W89" i="1"/>
  <c r="W91" i="1"/>
  <c r="W92" i="1"/>
  <c r="W418" i="1"/>
  <c r="W96" i="1"/>
  <c r="W419" i="1"/>
  <c r="W66" i="1"/>
  <c r="W24" i="1"/>
  <c r="W25" i="1"/>
  <c r="W60" i="1"/>
  <c r="W93" i="1"/>
  <c r="W52" i="1"/>
  <c r="W143" i="1"/>
  <c r="W97" i="1"/>
  <c r="W49" i="1"/>
  <c r="W51" i="1"/>
  <c r="W104" i="1"/>
  <c r="W140" i="1"/>
  <c r="W201" i="1"/>
  <c r="W202" i="1"/>
  <c r="W107" i="1"/>
  <c r="W106" i="1"/>
  <c r="W57" i="1"/>
  <c r="W178" i="1"/>
  <c r="W100" i="1"/>
  <c r="W101" i="1"/>
  <c r="W103" i="1"/>
  <c r="W131" i="1"/>
  <c r="W50" i="1"/>
  <c r="W132" i="1"/>
  <c r="W133" i="1"/>
  <c r="W134" i="1"/>
  <c r="W136" i="1"/>
  <c r="W146" i="1"/>
  <c r="W147" i="1"/>
  <c r="W148" i="1"/>
  <c r="W122" i="1"/>
  <c r="W145" i="1"/>
  <c r="W179" i="1"/>
  <c r="W189" i="1"/>
  <c r="W190" i="1"/>
  <c r="W130" i="1"/>
  <c r="W58" i="1"/>
  <c r="W203" i="1"/>
  <c r="W115" i="1"/>
  <c r="W200" i="1"/>
  <c r="W204" i="1"/>
  <c r="W116" i="1"/>
  <c r="W510" i="1"/>
  <c r="W118" i="1"/>
  <c r="W224" i="1"/>
  <c r="W144" i="1"/>
  <c r="W117" i="1"/>
  <c r="W71" i="1"/>
  <c r="W63" i="1"/>
  <c r="W69" i="1"/>
  <c r="W192" i="1"/>
  <c r="W616" i="1"/>
  <c r="W120" i="1"/>
  <c r="W119" i="1"/>
  <c r="W129" i="1"/>
  <c r="W193" i="1"/>
  <c r="W194" i="1"/>
  <c r="W212" i="1"/>
  <c r="W80" i="1"/>
  <c r="W225" i="1"/>
  <c r="W81" i="1"/>
  <c r="W425" i="1"/>
  <c r="W380" i="1"/>
  <c r="W383" i="1"/>
  <c r="W61" i="1"/>
  <c r="W62" i="1"/>
  <c r="W125" i="1"/>
  <c r="W210" i="1"/>
  <c r="W168" i="1"/>
  <c r="W366" i="1"/>
  <c r="W367" i="1"/>
  <c r="W368" i="1"/>
  <c r="W59" i="1"/>
  <c r="W372" i="1"/>
  <c r="W209" i="1"/>
  <c r="W373" i="1"/>
  <c r="W374" i="1"/>
  <c r="W375" i="1"/>
  <c r="W376" i="1"/>
  <c r="W377" i="1"/>
  <c r="W378" i="1"/>
  <c r="W186" i="1"/>
  <c r="W84" i="1"/>
  <c r="W85" i="1"/>
  <c r="W108" i="1"/>
  <c r="W262" i="1"/>
  <c r="W83" i="1"/>
  <c r="W236" i="1"/>
  <c r="W386" i="1"/>
  <c r="W387" i="1"/>
  <c r="W65" i="1"/>
  <c r="W98" i="1"/>
  <c r="W205" i="1"/>
  <c r="W619" i="1"/>
  <c r="W211" i="1"/>
  <c r="W79" i="1"/>
  <c r="W217" i="1"/>
  <c r="W191" i="1"/>
  <c r="W172" i="1"/>
  <c r="W448" i="1"/>
  <c r="W173" i="1"/>
  <c r="W174" i="1"/>
  <c r="W175" i="1"/>
  <c r="W124" i="1"/>
  <c r="W626" i="1"/>
  <c r="W176" i="1"/>
  <c r="W183" i="1"/>
  <c r="W184" i="1"/>
  <c r="W185" i="1"/>
  <c r="W171" i="1"/>
  <c r="W254" i="1"/>
  <c r="W68" i="1"/>
  <c r="W67" i="1"/>
  <c r="W187" i="1"/>
  <c r="W228" i="1"/>
  <c r="W109" i="1"/>
  <c r="W423" i="1"/>
  <c r="W99" i="1"/>
  <c r="W110" i="1"/>
  <c r="W72" i="1"/>
  <c r="W73" i="1"/>
  <c r="W76" i="1"/>
  <c r="W600" i="1"/>
  <c r="W70" i="1"/>
  <c r="W111" i="1"/>
  <c r="W94" i="1"/>
  <c r="W26" i="1"/>
  <c r="W142" i="1"/>
  <c r="W95" i="1"/>
  <c r="W164" i="1"/>
  <c r="W112" i="1"/>
  <c r="W82" i="1"/>
  <c r="W206" i="1"/>
  <c r="W207" i="1"/>
  <c r="W215" i="1"/>
  <c r="W78" i="1"/>
  <c r="W113" i="1"/>
  <c r="W599" i="1"/>
  <c r="W617" i="1"/>
  <c r="W483" i="1"/>
  <c r="W474" i="1"/>
  <c r="W481" i="1"/>
  <c r="W479" i="1"/>
  <c r="W480" i="1"/>
  <c r="W624" i="1"/>
  <c r="W625" i="1"/>
  <c r="W473" i="1"/>
  <c r="W484" i="1"/>
  <c r="W482" i="1"/>
  <c r="W460" i="1"/>
  <c r="W260" i="1"/>
  <c r="W393" i="1"/>
  <c r="W261" i="1"/>
  <c r="W396" i="1"/>
  <c r="W214" i="1"/>
  <c r="W395" i="1"/>
  <c r="W431" i="1"/>
  <c r="W432" i="1"/>
  <c r="W433" i="1"/>
  <c r="W621" i="1"/>
  <c r="W622" i="1"/>
  <c r="W623" i="1"/>
  <c r="W629" i="1"/>
  <c r="W430" i="1"/>
  <c r="W422" i="1"/>
  <c r="W424" i="1"/>
  <c r="W322" i="1"/>
  <c r="W596" i="1"/>
  <c r="W593" i="1"/>
  <c r="W259" i="1"/>
  <c r="W456" i="1"/>
  <c r="W434" i="1"/>
  <c r="W455" i="1"/>
  <c r="W489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615" i="1"/>
  <c r="V19" i="1"/>
  <c r="V20" i="1"/>
  <c r="V21" i="1"/>
  <c r="V22" i="1"/>
  <c r="V23" i="1"/>
  <c r="V138" i="1"/>
  <c r="V135" i="1"/>
  <c r="V28" i="1"/>
  <c r="V29" i="1"/>
  <c r="V30" i="1"/>
  <c r="V31" i="1"/>
  <c r="V32" i="1"/>
  <c r="V33" i="1"/>
  <c r="V34" i="1"/>
  <c r="V35" i="1"/>
  <c r="V36" i="1"/>
  <c r="V38" i="1"/>
  <c r="V39" i="1"/>
  <c r="V41" i="1"/>
  <c r="V265" i="1"/>
  <c r="V266" i="1"/>
  <c r="V267" i="1"/>
  <c r="V45" i="1"/>
  <c r="V46" i="1"/>
  <c r="V268" i="1"/>
  <c r="V269" i="1"/>
  <c r="V270" i="1"/>
  <c r="V271" i="1"/>
  <c r="V272" i="1"/>
  <c r="V53" i="1"/>
  <c r="V55" i="1"/>
  <c r="V54" i="1"/>
  <c r="V56" i="1"/>
  <c r="V274" i="1"/>
  <c r="V275" i="1"/>
  <c r="V277" i="1"/>
  <c r="V278" i="1"/>
  <c r="V279" i="1"/>
  <c r="V281" i="1"/>
  <c r="V64" i="1"/>
  <c r="V283" i="1"/>
  <c r="V288" i="1"/>
  <c r="V289" i="1"/>
  <c r="V284" i="1"/>
  <c r="V285" i="1"/>
  <c r="V286" i="1"/>
  <c r="V287" i="1"/>
  <c r="V74" i="1"/>
  <c r="V75" i="1"/>
  <c r="V290" i="1"/>
  <c r="V291" i="1"/>
  <c r="V292" i="1"/>
  <c r="V351" i="1"/>
  <c r="V296" i="1"/>
  <c r="V295" i="1"/>
  <c r="V369" i="1"/>
  <c r="V298" i="1"/>
  <c r="V300" i="1"/>
  <c r="V301" i="1"/>
  <c r="V302" i="1"/>
  <c r="V297" i="1"/>
  <c r="V305" i="1"/>
  <c r="V306" i="1"/>
  <c r="V307" i="1"/>
  <c r="V308" i="1"/>
  <c r="V312" i="1"/>
  <c r="V314" i="1"/>
  <c r="V311" i="1"/>
  <c r="V313" i="1"/>
  <c r="V315" i="1"/>
  <c r="V310" i="1"/>
  <c r="V102" i="1"/>
  <c r="V316" i="1"/>
  <c r="V105" i="1"/>
  <c r="V321" i="1"/>
  <c r="V317" i="1"/>
  <c r="V324" i="1"/>
  <c r="V398" i="1"/>
  <c r="V326" i="1"/>
  <c r="V327" i="1"/>
  <c r="V349" i="1"/>
  <c r="V328" i="1"/>
  <c r="V330" i="1"/>
  <c r="V329" i="1"/>
  <c r="V332" i="1"/>
  <c r="V334" i="1"/>
  <c r="V399" i="1"/>
  <c r="V336" i="1"/>
  <c r="V128" i="1"/>
  <c r="V337" i="1"/>
  <c r="V339" i="1"/>
  <c r="V343" i="1"/>
  <c r="V347" i="1"/>
  <c r="V345" i="1"/>
  <c r="V344" i="1"/>
  <c r="V44" i="1"/>
  <c r="V137" i="1"/>
  <c r="V350" i="1"/>
  <c r="V47" i="1"/>
  <c r="V400" i="1"/>
  <c r="V359" i="1"/>
  <c r="V401" i="1"/>
  <c r="V352" i="1"/>
  <c r="V353" i="1"/>
  <c r="V354" i="1"/>
  <c r="V355" i="1"/>
  <c r="V356" i="1"/>
  <c r="V357" i="1"/>
  <c r="V358" i="1"/>
  <c r="V48" i="1"/>
  <c r="V152" i="1"/>
  <c r="V402" i="1"/>
  <c r="V403" i="1"/>
  <c r="V404" i="1"/>
  <c r="V405" i="1"/>
  <c r="V406" i="1"/>
  <c r="V407" i="1"/>
  <c r="V397" i="1"/>
  <c r="V408" i="1"/>
  <c r="V409" i="1"/>
  <c r="V410" i="1"/>
  <c r="V361" i="1"/>
  <c r="V411" i="1"/>
  <c r="V412" i="1"/>
  <c r="V413" i="1"/>
  <c r="V414" i="1"/>
  <c r="V415" i="1"/>
  <c r="V416" i="1"/>
  <c r="V417" i="1"/>
  <c r="V88" i="1"/>
  <c r="V89" i="1"/>
  <c r="V91" i="1"/>
  <c r="V92" i="1"/>
  <c r="V418" i="1"/>
  <c r="V96" i="1"/>
  <c r="V419" i="1"/>
  <c r="V66" i="1"/>
  <c r="V24" i="1"/>
  <c r="V25" i="1"/>
  <c r="V60" i="1"/>
  <c r="V93" i="1"/>
  <c r="V52" i="1"/>
  <c r="V143" i="1"/>
  <c r="V97" i="1"/>
  <c r="V49" i="1"/>
  <c r="V51" i="1"/>
  <c r="V104" i="1"/>
  <c r="V140" i="1"/>
  <c r="V201" i="1"/>
  <c r="V202" i="1"/>
  <c r="V107" i="1"/>
  <c r="V106" i="1"/>
  <c r="V57" i="1"/>
  <c r="V178" i="1"/>
  <c r="V100" i="1"/>
  <c r="V101" i="1"/>
  <c r="V103" i="1"/>
  <c r="V131" i="1"/>
  <c r="V50" i="1"/>
  <c r="V132" i="1"/>
  <c r="V133" i="1"/>
  <c r="V134" i="1"/>
  <c r="V136" i="1"/>
  <c r="V146" i="1"/>
  <c r="V147" i="1"/>
  <c r="V148" i="1"/>
  <c r="V122" i="1"/>
  <c r="V145" i="1"/>
  <c r="V179" i="1"/>
  <c r="V189" i="1"/>
  <c r="V190" i="1"/>
  <c r="V130" i="1"/>
  <c r="V58" i="1"/>
  <c r="V203" i="1"/>
  <c r="V115" i="1"/>
  <c r="V200" i="1"/>
  <c r="V204" i="1"/>
  <c r="V116" i="1"/>
  <c r="V510" i="1"/>
  <c r="V118" i="1"/>
  <c r="V224" i="1"/>
  <c r="V144" i="1"/>
  <c r="V117" i="1"/>
  <c r="V71" i="1"/>
  <c r="V63" i="1"/>
  <c r="V69" i="1"/>
  <c r="V192" i="1"/>
  <c r="V616" i="1"/>
  <c r="V120" i="1"/>
  <c r="V119" i="1"/>
  <c r="V129" i="1"/>
  <c r="V193" i="1"/>
  <c r="V194" i="1"/>
  <c r="V212" i="1"/>
  <c r="V80" i="1"/>
  <c r="V225" i="1"/>
  <c r="V81" i="1"/>
  <c r="V425" i="1"/>
  <c r="V380" i="1"/>
  <c r="V383" i="1"/>
  <c r="V61" i="1"/>
  <c r="V62" i="1"/>
  <c r="V125" i="1"/>
  <c r="V210" i="1"/>
  <c r="V168" i="1"/>
  <c r="V366" i="1"/>
  <c r="V367" i="1"/>
  <c r="V368" i="1"/>
  <c r="V59" i="1"/>
  <c r="V372" i="1"/>
  <c r="V209" i="1"/>
  <c r="V373" i="1"/>
  <c r="V374" i="1"/>
  <c r="V375" i="1"/>
  <c r="V376" i="1"/>
  <c r="V377" i="1"/>
  <c r="V378" i="1"/>
  <c r="V186" i="1"/>
  <c r="V84" i="1"/>
  <c r="V85" i="1"/>
  <c r="V108" i="1"/>
  <c r="V262" i="1"/>
  <c r="V83" i="1"/>
  <c r="V236" i="1"/>
  <c r="V386" i="1"/>
  <c r="V387" i="1"/>
  <c r="V65" i="1"/>
  <c r="V98" i="1"/>
  <c r="V205" i="1"/>
  <c r="V619" i="1"/>
  <c r="V211" i="1"/>
  <c r="V79" i="1"/>
  <c r="V217" i="1"/>
  <c r="V191" i="1"/>
  <c r="V172" i="1"/>
  <c r="V448" i="1"/>
  <c r="V173" i="1"/>
  <c r="V174" i="1"/>
  <c r="V175" i="1"/>
  <c r="V124" i="1"/>
  <c r="V626" i="1"/>
  <c r="V176" i="1"/>
  <c r="V183" i="1"/>
  <c r="V184" i="1"/>
  <c r="V185" i="1"/>
  <c r="V171" i="1"/>
  <c r="V254" i="1"/>
  <c r="V68" i="1"/>
  <c r="V67" i="1"/>
  <c r="V187" i="1"/>
  <c r="V228" i="1"/>
  <c r="V109" i="1"/>
  <c r="V423" i="1"/>
  <c r="V99" i="1"/>
  <c r="V110" i="1"/>
  <c r="V72" i="1"/>
  <c r="V73" i="1"/>
  <c r="V76" i="1"/>
  <c r="V600" i="1"/>
  <c r="V70" i="1"/>
  <c r="V111" i="1"/>
  <c r="V94" i="1"/>
  <c r="V26" i="1"/>
  <c r="V142" i="1"/>
  <c r="V95" i="1"/>
  <c r="V164" i="1"/>
  <c r="V112" i="1"/>
  <c r="V82" i="1"/>
  <c r="V206" i="1"/>
  <c r="V207" i="1"/>
  <c r="V215" i="1"/>
  <c r="V78" i="1"/>
  <c r="V113" i="1"/>
  <c r="V599" i="1"/>
  <c r="V617" i="1"/>
  <c r="V483" i="1"/>
  <c r="V474" i="1"/>
  <c r="V481" i="1"/>
  <c r="V479" i="1"/>
  <c r="V480" i="1"/>
  <c r="V624" i="1"/>
  <c r="V625" i="1"/>
  <c r="V473" i="1"/>
  <c r="V484" i="1"/>
  <c r="V482" i="1"/>
  <c r="V460" i="1"/>
  <c r="V260" i="1"/>
  <c r="V393" i="1"/>
  <c r="V261" i="1"/>
  <c r="V396" i="1"/>
  <c r="V214" i="1"/>
  <c r="V395" i="1"/>
  <c r="V431" i="1"/>
  <c r="V432" i="1"/>
  <c r="V433" i="1"/>
  <c r="V621" i="1"/>
  <c r="V622" i="1"/>
  <c r="V623" i="1"/>
  <c r="V629" i="1"/>
  <c r="V430" i="1"/>
  <c r="V422" i="1"/>
  <c r="V424" i="1"/>
  <c r="V322" i="1"/>
  <c r="V596" i="1"/>
  <c r="V593" i="1"/>
  <c r="V259" i="1"/>
  <c r="V456" i="1"/>
  <c r="V434" i="1"/>
  <c r="V455" i="1"/>
  <c r="V489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615" i="1"/>
  <c r="K19" i="1"/>
  <c r="K20" i="1"/>
  <c r="K21" i="1"/>
  <c r="K22" i="1"/>
  <c r="K23" i="1"/>
  <c r="K138" i="1"/>
  <c r="K135" i="1"/>
  <c r="K28" i="1"/>
  <c r="K29" i="1"/>
  <c r="K30" i="1"/>
  <c r="K31" i="1"/>
  <c r="K32" i="1"/>
  <c r="K33" i="1"/>
  <c r="K34" i="1"/>
  <c r="K35" i="1"/>
  <c r="K36" i="1"/>
  <c r="K38" i="1"/>
  <c r="K39" i="1"/>
  <c r="K41" i="1"/>
  <c r="K265" i="1"/>
  <c r="K266" i="1"/>
  <c r="K267" i="1"/>
  <c r="K45" i="1"/>
  <c r="K46" i="1"/>
  <c r="K268" i="1"/>
  <c r="K269" i="1"/>
  <c r="K270" i="1"/>
  <c r="K271" i="1"/>
  <c r="K272" i="1"/>
  <c r="K53" i="1"/>
  <c r="K55" i="1"/>
  <c r="K54" i="1"/>
  <c r="K56" i="1"/>
  <c r="K274" i="1"/>
  <c r="K275" i="1"/>
  <c r="K277" i="1"/>
  <c r="K278" i="1"/>
  <c r="K279" i="1"/>
  <c r="K281" i="1"/>
  <c r="K64" i="1"/>
  <c r="K283" i="1"/>
  <c r="K288" i="1"/>
  <c r="K289" i="1"/>
  <c r="K284" i="1"/>
  <c r="K285" i="1"/>
  <c r="K286" i="1"/>
  <c r="K287" i="1"/>
  <c r="K74" i="1"/>
  <c r="K75" i="1"/>
  <c r="K290" i="1"/>
  <c r="K291" i="1"/>
  <c r="K292" i="1"/>
  <c r="K351" i="1"/>
  <c r="K296" i="1"/>
  <c r="K295" i="1"/>
  <c r="K369" i="1"/>
  <c r="K298" i="1"/>
  <c r="K300" i="1"/>
  <c r="K301" i="1"/>
  <c r="K302" i="1"/>
  <c r="K297" i="1"/>
  <c r="K305" i="1"/>
  <c r="K306" i="1"/>
  <c r="K307" i="1"/>
  <c r="K308" i="1"/>
  <c r="K312" i="1"/>
  <c r="K314" i="1"/>
  <c r="K311" i="1"/>
  <c r="K313" i="1"/>
  <c r="K315" i="1"/>
  <c r="K310" i="1"/>
  <c r="K102" i="1"/>
  <c r="K316" i="1"/>
  <c r="K105" i="1"/>
  <c r="K321" i="1"/>
  <c r="K317" i="1"/>
  <c r="K324" i="1"/>
  <c r="K398" i="1"/>
  <c r="K326" i="1"/>
  <c r="K327" i="1"/>
  <c r="K349" i="1"/>
  <c r="K328" i="1"/>
  <c r="K330" i="1"/>
  <c r="K329" i="1"/>
  <c r="K332" i="1"/>
  <c r="K334" i="1"/>
  <c r="K399" i="1"/>
  <c r="K336" i="1"/>
  <c r="K128" i="1"/>
  <c r="K337" i="1"/>
  <c r="K339" i="1"/>
  <c r="K343" i="1"/>
  <c r="K347" i="1"/>
  <c r="K345" i="1"/>
  <c r="K344" i="1"/>
  <c r="K44" i="1"/>
  <c r="K137" i="1"/>
  <c r="K350" i="1"/>
  <c r="K47" i="1"/>
  <c r="K400" i="1"/>
  <c r="K359" i="1"/>
  <c r="K401" i="1"/>
  <c r="K352" i="1"/>
  <c r="K353" i="1"/>
  <c r="K354" i="1"/>
  <c r="K355" i="1"/>
  <c r="K356" i="1"/>
  <c r="K357" i="1"/>
  <c r="K358" i="1"/>
  <c r="K48" i="1"/>
  <c r="K152" i="1"/>
  <c r="K402" i="1"/>
  <c r="K403" i="1"/>
  <c r="K404" i="1"/>
  <c r="K405" i="1"/>
  <c r="K406" i="1"/>
  <c r="K407" i="1"/>
  <c r="K397" i="1"/>
  <c r="K408" i="1"/>
  <c r="K409" i="1"/>
  <c r="K410" i="1"/>
  <c r="K361" i="1"/>
  <c r="K411" i="1"/>
  <c r="K412" i="1"/>
  <c r="K413" i="1"/>
  <c r="K414" i="1"/>
  <c r="K415" i="1"/>
  <c r="K416" i="1"/>
  <c r="K417" i="1"/>
  <c r="K88" i="1"/>
  <c r="K89" i="1"/>
  <c r="K91" i="1"/>
  <c r="K92" i="1"/>
  <c r="K418" i="1"/>
  <c r="K96" i="1"/>
  <c r="K419" i="1"/>
  <c r="K66" i="1"/>
  <c r="K24" i="1"/>
  <c r="K25" i="1"/>
  <c r="K60" i="1"/>
  <c r="K93" i="1"/>
  <c r="K52" i="1"/>
  <c r="K143" i="1"/>
  <c r="K97" i="1"/>
  <c r="K49" i="1"/>
  <c r="K51" i="1"/>
  <c r="K104" i="1"/>
  <c r="K140" i="1"/>
  <c r="K201" i="1"/>
  <c r="K202" i="1"/>
  <c r="K107" i="1"/>
  <c r="K106" i="1"/>
  <c r="K57" i="1"/>
  <c r="K178" i="1"/>
  <c r="K100" i="1"/>
  <c r="K101" i="1"/>
  <c r="K103" i="1"/>
  <c r="K131" i="1"/>
  <c r="K50" i="1"/>
  <c r="K132" i="1"/>
  <c r="K133" i="1"/>
  <c r="K134" i="1"/>
  <c r="K136" i="1"/>
  <c r="K146" i="1"/>
  <c r="K147" i="1"/>
  <c r="K148" i="1"/>
  <c r="K122" i="1"/>
  <c r="K145" i="1"/>
  <c r="K179" i="1"/>
  <c r="K189" i="1"/>
  <c r="K190" i="1"/>
  <c r="K130" i="1"/>
  <c r="K58" i="1"/>
  <c r="K203" i="1"/>
  <c r="K115" i="1"/>
  <c r="K200" i="1"/>
  <c r="K204" i="1"/>
  <c r="K116" i="1"/>
  <c r="K510" i="1"/>
  <c r="K118" i="1"/>
  <c r="K224" i="1"/>
  <c r="K144" i="1"/>
  <c r="K117" i="1"/>
  <c r="K71" i="1"/>
  <c r="K63" i="1"/>
  <c r="K69" i="1"/>
  <c r="K192" i="1"/>
  <c r="K616" i="1"/>
  <c r="K120" i="1"/>
  <c r="K119" i="1"/>
  <c r="K129" i="1"/>
  <c r="K193" i="1"/>
  <c r="K194" i="1"/>
  <c r="K212" i="1"/>
  <c r="K80" i="1"/>
  <c r="K225" i="1"/>
  <c r="K81" i="1"/>
  <c r="K425" i="1"/>
  <c r="K380" i="1"/>
  <c r="K383" i="1"/>
  <c r="K61" i="1"/>
  <c r="K62" i="1"/>
  <c r="K125" i="1"/>
  <c r="K210" i="1"/>
  <c r="K168" i="1"/>
  <c r="K366" i="1"/>
  <c r="K367" i="1"/>
  <c r="K368" i="1"/>
  <c r="K59" i="1"/>
  <c r="K372" i="1"/>
  <c r="K209" i="1"/>
  <c r="K373" i="1"/>
  <c r="K374" i="1"/>
  <c r="K375" i="1"/>
  <c r="K376" i="1"/>
  <c r="K377" i="1"/>
  <c r="K378" i="1"/>
  <c r="K186" i="1"/>
  <c r="K84" i="1"/>
  <c r="K85" i="1"/>
  <c r="K108" i="1"/>
  <c r="K262" i="1"/>
  <c r="K83" i="1"/>
  <c r="K236" i="1"/>
  <c r="K386" i="1"/>
  <c r="K387" i="1"/>
  <c r="K65" i="1"/>
  <c r="K98" i="1"/>
  <c r="K205" i="1"/>
  <c r="K619" i="1"/>
  <c r="K211" i="1"/>
  <c r="K79" i="1"/>
  <c r="K217" i="1"/>
  <c r="K191" i="1"/>
  <c r="K172" i="1"/>
  <c r="K448" i="1"/>
  <c r="K173" i="1"/>
  <c r="K174" i="1"/>
  <c r="K175" i="1"/>
  <c r="K124" i="1"/>
  <c r="K626" i="1"/>
  <c r="K176" i="1"/>
  <c r="K183" i="1"/>
  <c r="K184" i="1"/>
  <c r="K185" i="1"/>
  <c r="K171" i="1"/>
  <c r="K254" i="1"/>
  <c r="K68" i="1"/>
  <c r="K67" i="1"/>
  <c r="K187" i="1"/>
  <c r="K228" i="1"/>
  <c r="K109" i="1"/>
  <c r="K423" i="1"/>
  <c r="K99" i="1"/>
  <c r="K110" i="1"/>
  <c r="K72" i="1"/>
  <c r="K73" i="1"/>
  <c r="K76" i="1"/>
  <c r="K600" i="1"/>
  <c r="K70" i="1"/>
  <c r="K111" i="1"/>
  <c r="K94" i="1"/>
  <c r="K26" i="1"/>
  <c r="K142" i="1"/>
  <c r="K95" i="1"/>
  <c r="K164" i="1"/>
  <c r="K112" i="1"/>
  <c r="K82" i="1"/>
  <c r="K206" i="1"/>
  <c r="K207" i="1"/>
  <c r="K215" i="1"/>
  <c r="K78" i="1"/>
  <c r="K113" i="1"/>
  <c r="K599" i="1"/>
  <c r="K617" i="1"/>
  <c r="K483" i="1"/>
  <c r="K474" i="1"/>
  <c r="K481" i="1"/>
  <c r="K479" i="1"/>
  <c r="K480" i="1"/>
  <c r="K624" i="1"/>
  <c r="K625" i="1"/>
  <c r="K473" i="1"/>
  <c r="K484" i="1"/>
  <c r="K482" i="1"/>
  <c r="K460" i="1"/>
  <c r="K260" i="1"/>
  <c r="K393" i="1"/>
  <c r="K261" i="1"/>
  <c r="K396" i="1"/>
  <c r="K214" i="1"/>
  <c r="K395" i="1"/>
  <c r="K431" i="1"/>
  <c r="K432" i="1"/>
  <c r="K433" i="1"/>
  <c r="K621" i="1"/>
  <c r="K622" i="1"/>
  <c r="K623" i="1"/>
  <c r="K629" i="1"/>
  <c r="K430" i="1"/>
  <c r="K422" i="1"/>
  <c r="K424" i="1"/>
  <c r="K322" i="1"/>
  <c r="K596" i="1"/>
  <c r="K593" i="1"/>
  <c r="K259" i="1"/>
  <c r="K456" i="1"/>
  <c r="K434" i="1"/>
  <c r="K455" i="1"/>
  <c r="K489" i="1"/>
  <c r="L617" i="1" l="1"/>
  <c r="L483" i="1"/>
  <c r="L474" i="1"/>
  <c r="L481" i="1"/>
  <c r="L479" i="1"/>
  <c r="L480" i="1"/>
  <c r="L624" i="1"/>
  <c r="L625" i="1"/>
  <c r="L473" i="1"/>
  <c r="L484" i="1"/>
  <c r="L482" i="1"/>
  <c r="L460" i="1"/>
  <c r="L260" i="1"/>
  <c r="L393" i="1"/>
  <c r="L261" i="1"/>
  <c r="L396" i="1"/>
  <c r="L214" i="1"/>
  <c r="L395" i="1"/>
  <c r="L431" i="1"/>
  <c r="L432" i="1"/>
  <c r="L433" i="1"/>
  <c r="L621" i="1"/>
  <c r="L622" i="1"/>
  <c r="L623" i="1"/>
  <c r="L629" i="1"/>
  <c r="L430" i="1"/>
  <c r="L422" i="1"/>
  <c r="L424" i="1"/>
  <c r="L322" i="1"/>
  <c r="L596" i="1"/>
  <c r="L593" i="1"/>
  <c r="L259" i="1"/>
  <c r="L456" i="1"/>
  <c r="L434" i="1"/>
  <c r="L455" i="1"/>
  <c r="L489" i="1"/>
  <c r="L113" i="1" l="1"/>
  <c r="L599" i="1"/>
  <c r="L207" i="1" l="1"/>
  <c r="L215" i="1"/>
  <c r="L78" i="1"/>
  <c r="L164" i="1" l="1"/>
  <c r="L112" i="1"/>
  <c r="L82" i="1"/>
  <c r="L26" i="1" l="1"/>
  <c r="L111" i="1" l="1"/>
  <c r="L94" i="1"/>
  <c r="L142" i="1"/>
  <c r="L95" i="1"/>
  <c r="L386" i="1" l="1"/>
  <c r="O380" i="1" l="1"/>
  <c r="L380" i="1"/>
  <c r="L72" i="1" l="1"/>
  <c r="L73" i="1"/>
  <c r="L76" i="1"/>
  <c r="L600" i="1"/>
  <c r="L70" i="1"/>
  <c r="L109" i="1" l="1"/>
  <c r="L423" i="1"/>
  <c r="L99" i="1"/>
  <c r="L110" i="1"/>
  <c r="L68" i="1" l="1"/>
  <c r="L67" i="1"/>
  <c r="O67" i="1"/>
  <c r="L187" i="1"/>
  <c r="L228" i="1"/>
  <c r="L65" i="1" l="1"/>
  <c r="O65" i="1"/>
  <c r="O254" i="1"/>
  <c r="L69" i="1"/>
  <c r="L185" i="1"/>
  <c r="O61" i="1"/>
  <c r="L174" i="1" l="1"/>
  <c r="L176" i="1"/>
  <c r="L175" i="1"/>
  <c r="L183" i="1"/>
  <c r="L184" i="1"/>
  <c r="L61" i="1"/>
  <c r="L62" i="1"/>
  <c r="O62" i="1"/>
  <c r="L168" i="1" l="1"/>
  <c r="O168" i="1"/>
  <c r="L186" i="1"/>
  <c r="O186" i="1"/>
  <c r="L372" i="1"/>
  <c r="O372" i="1"/>
  <c r="L373" i="1"/>
  <c r="O373" i="1"/>
  <c r="L173" i="1"/>
  <c r="L374" i="1" l="1"/>
  <c r="O374" i="1"/>
  <c r="L375" i="1"/>
  <c r="O375" i="1"/>
  <c r="L376" i="1"/>
  <c r="O376" i="1"/>
  <c r="L377" i="1"/>
  <c r="O377" i="1"/>
  <c r="L378" i="1"/>
  <c r="O378" i="1"/>
  <c r="L172" i="1" l="1"/>
  <c r="L171" i="1"/>
  <c r="L191" i="1"/>
  <c r="L24" i="1"/>
  <c r="L25" i="1"/>
  <c r="L366" i="1"/>
  <c r="O366" i="1"/>
  <c r="L367" i="1"/>
  <c r="O367" i="1"/>
  <c r="O60" i="1" l="1"/>
  <c r="L52" i="1" l="1"/>
  <c r="O52" i="1"/>
  <c r="L217" i="1"/>
  <c r="O217" i="1"/>
  <c r="L51" i="1"/>
  <c r="O51" i="1"/>
  <c r="L66" i="1"/>
  <c r="O66" i="1"/>
  <c r="L124" i="1"/>
  <c r="L205" i="1"/>
  <c r="L368" i="1"/>
  <c r="O368" i="1"/>
  <c r="O209" i="1" l="1"/>
  <c r="L209" i="1"/>
  <c r="O57" i="1"/>
  <c r="L57" i="1"/>
  <c r="O49" i="1"/>
  <c r="L49" i="1"/>
  <c r="L211" i="1"/>
  <c r="L236" i="1"/>
  <c r="O59" i="1"/>
  <c r="L59" i="1"/>
  <c r="L79" i="1" l="1"/>
  <c r="L83" i="1"/>
  <c r="L210" i="1"/>
  <c r="O210" i="1"/>
  <c r="L50" i="1"/>
  <c r="O50" i="1"/>
  <c r="L361" i="1" l="1"/>
  <c r="O361" i="1"/>
  <c r="L85" i="1"/>
  <c r="L60" i="1"/>
  <c r="L108" i="1"/>
  <c r="L262" i="1"/>
  <c r="I10" i="3" l="1"/>
  <c r="J646" i="1" s="1"/>
  <c r="J359" i="1" l="1"/>
  <c r="J512" i="1"/>
  <c r="O344" i="1"/>
  <c r="L344" i="1"/>
  <c r="O349" i="1"/>
  <c r="L349" i="1"/>
  <c r="L84" i="1" l="1"/>
  <c r="L152" i="1"/>
  <c r="O152" i="1"/>
  <c r="L359" i="1"/>
  <c r="O359" i="1"/>
  <c r="L58" i="1"/>
  <c r="O58" i="1"/>
  <c r="L350" i="1"/>
  <c r="O350" i="1"/>
  <c r="O615" i="1"/>
  <c r="L615" i="1"/>
  <c r="L137" i="1" l="1"/>
  <c r="O137" i="1"/>
  <c r="L353" i="1"/>
  <c r="O353" i="1"/>
  <c r="L354" i="1"/>
  <c r="O354" i="1"/>
  <c r="L355" i="1"/>
  <c r="O355" i="1"/>
  <c r="L356" i="1"/>
  <c r="O356" i="1"/>
  <c r="L357" i="1"/>
  <c r="O357" i="1"/>
  <c r="L425" i="1"/>
  <c r="L358" i="1"/>
  <c r="O358" i="1"/>
  <c r="L317" i="1"/>
  <c r="O317" i="1"/>
  <c r="O345" i="1" l="1"/>
  <c r="L345" i="1"/>
  <c r="O225" i="1"/>
  <c r="L225" i="1"/>
  <c r="O334" i="1"/>
  <c r="L334" i="1"/>
  <c r="O313" i="1"/>
  <c r="L313" i="1"/>
  <c r="O128" i="1"/>
  <c r="L128" i="1"/>
  <c r="L332" i="1" l="1"/>
  <c r="O332" i="1"/>
  <c r="L125" i="1"/>
  <c r="L47" i="1"/>
  <c r="O47" i="1"/>
  <c r="L352" i="1"/>
  <c r="O352" i="1"/>
  <c r="L300" i="1" l="1"/>
  <c r="O300" i="1"/>
  <c r="L314" i="1"/>
  <c r="O314" i="1"/>
  <c r="L315" i="1"/>
  <c r="O315" i="1"/>
  <c r="L328" i="1"/>
  <c r="O328" i="1"/>
  <c r="L296" i="1" l="1"/>
  <c r="O296" i="1"/>
  <c r="O295" i="1" l="1"/>
  <c r="O308" i="1"/>
  <c r="O48" i="1"/>
  <c r="L619" i="1"/>
  <c r="L448" i="1"/>
  <c r="L626" i="1"/>
  <c r="L339" i="1"/>
  <c r="O339" i="1"/>
  <c r="I172" i="3"/>
  <c r="J326" i="1" s="1"/>
  <c r="L48" i="1"/>
  <c r="L326" i="1"/>
  <c r="O326" i="1"/>
  <c r="L327" i="1"/>
  <c r="O327" i="1"/>
  <c r="L310" i="1"/>
  <c r="O310" i="1"/>
  <c r="L343" i="1"/>
  <c r="O343" i="1"/>
  <c r="L351" i="1"/>
  <c r="O351" i="1"/>
  <c r="L369" i="1"/>
  <c r="O369" i="1"/>
  <c r="L383" i="1"/>
  <c r="O383" i="1"/>
  <c r="L387" i="1"/>
  <c r="L330" i="1" l="1"/>
  <c r="O330" i="1"/>
  <c r="L295" i="1"/>
  <c r="L308" i="1"/>
  <c r="I68" i="3" l="1"/>
  <c r="J677" i="1" s="1"/>
  <c r="J161" i="1" l="1"/>
  <c r="J198" i="1"/>
  <c r="J255" i="1"/>
  <c r="J281" i="1"/>
  <c r="J24" i="1"/>
  <c r="J142" i="1"/>
  <c r="J44" i="1"/>
  <c r="L44" i="1"/>
  <c r="O44" i="1"/>
  <c r="L283" i="1"/>
  <c r="O283" i="1"/>
  <c r="L278" i="1" l="1"/>
  <c r="O278" i="1"/>
  <c r="L297" i="1"/>
  <c r="O297" i="1"/>
  <c r="L324" i="1"/>
  <c r="O324" i="1"/>
  <c r="L291" i="1"/>
  <c r="O291" i="1"/>
  <c r="L277" i="1"/>
  <c r="O277" i="1"/>
  <c r="L281" i="1"/>
  <c r="O281" i="1"/>
  <c r="L347" i="1" l="1"/>
  <c r="O347" i="1"/>
  <c r="L80" i="1" l="1"/>
  <c r="L46" i="1"/>
  <c r="L298" i="1"/>
  <c r="L289" i="1"/>
  <c r="O289" i="1"/>
  <c r="L98" i="1"/>
  <c r="L275" i="1"/>
  <c r="O275" i="1"/>
  <c r="L329" i="1" l="1"/>
  <c r="O329" i="1"/>
  <c r="L146" i="1"/>
  <c r="L147" i="1"/>
  <c r="L148" i="1"/>
  <c r="L122" i="1"/>
  <c r="L145" i="1"/>
  <c r="L179" i="1"/>
  <c r="L189" i="1"/>
  <c r="L190" i="1"/>
  <c r="L81" i="1"/>
  <c r="L74" i="1"/>
  <c r="O74" i="1"/>
  <c r="L75" i="1"/>
  <c r="O75" i="1"/>
  <c r="O105" i="1" l="1"/>
  <c r="L321" i="1"/>
  <c r="O321" i="1"/>
  <c r="L63" i="1"/>
  <c r="O63" i="1"/>
  <c r="O287" i="1" l="1"/>
  <c r="L301" i="1" l="1"/>
  <c r="O301" i="1"/>
  <c r="L71" i="1"/>
  <c r="L290" i="1"/>
  <c r="O290" i="1"/>
  <c r="L45" i="1"/>
  <c r="O45" i="1"/>
  <c r="O64" i="1"/>
  <c r="L287" i="1"/>
  <c r="L307" i="1"/>
  <c r="O307" i="1"/>
  <c r="L302" i="1"/>
  <c r="O302" i="1"/>
  <c r="L311" i="1" l="1"/>
  <c r="O311" i="1"/>
  <c r="L292" i="1"/>
  <c r="L336" i="1" l="1"/>
  <c r="O336" i="1"/>
  <c r="L192" i="1" l="1"/>
  <c r="L120" i="1"/>
  <c r="L119" i="1"/>
  <c r="L129" i="1"/>
  <c r="L193" i="1"/>
  <c r="L194" i="1"/>
  <c r="L212" i="1"/>
  <c r="O56" i="1" l="1"/>
  <c r="I171" i="3"/>
  <c r="O53" i="1"/>
  <c r="O55" i="1"/>
  <c r="L55" i="1"/>
  <c r="L54" i="1"/>
  <c r="O54" i="1"/>
  <c r="L56" i="1"/>
  <c r="L265" i="1"/>
  <c r="L288" i="1"/>
  <c r="O288" i="1"/>
  <c r="L286" i="1"/>
  <c r="O286" i="1"/>
  <c r="L279" i="1"/>
  <c r="O279" i="1"/>
  <c r="L312" i="1"/>
  <c r="O312" i="1"/>
  <c r="L41" i="1"/>
  <c r="O41" i="1"/>
  <c r="J53" i="1" l="1"/>
  <c r="J55" i="1"/>
  <c r="J74" i="1"/>
  <c r="I251" i="3" l="1"/>
  <c r="J621" i="1" s="1"/>
  <c r="I127" i="3"/>
  <c r="I124" i="3"/>
  <c r="I121" i="3"/>
  <c r="I302" i="3"/>
  <c r="I280" i="3"/>
  <c r="J365" i="1" s="1"/>
  <c r="I279" i="3"/>
  <c r="I306" i="3"/>
  <c r="J424" i="1" s="1"/>
  <c r="I291" i="3"/>
  <c r="I247" i="3"/>
  <c r="I246" i="3"/>
  <c r="I245" i="3"/>
  <c r="I292" i="3"/>
  <c r="I241" i="3"/>
  <c r="I249" i="3"/>
  <c r="J338" i="1" s="1"/>
  <c r="I255" i="3"/>
  <c r="I243" i="3"/>
  <c r="J428" i="1" s="1"/>
  <c r="J303" i="1"/>
  <c r="I242" i="3"/>
  <c r="I224" i="3"/>
  <c r="I226" i="3"/>
  <c r="J331" i="1" s="1"/>
  <c r="I278" i="3"/>
  <c r="J342" i="1" s="1"/>
  <c r="I273" i="3"/>
  <c r="I274" i="3"/>
  <c r="I290" i="3"/>
  <c r="I289" i="3"/>
  <c r="I288" i="3"/>
  <c r="I222" i="3"/>
  <c r="I266" i="3"/>
  <c r="I303" i="3"/>
  <c r="I259" i="3"/>
  <c r="I258" i="3"/>
  <c r="I264" i="3"/>
  <c r="I263" i="3"/>
  <c r="I270" i="3"/>
  <c r="I310" i="3"/>
  <c r="I309" i="3"/>
  <c r="I307" i="3"/>
  <c r="I300" i="3"/>
  <c r="I299" i="3"/>
  <c r="I298" i="3"/>
  <c r="I297" i="3"/>
  <c r="I296" i="3"/>
  <c r="I295" i="3"/>
  <c r="I294" i="3"/>
  <c r="I293" i="3"/>
  <c r="I287" i="3"/>
  <c r="I286" i="3"/>
  <c r="I305" i="3"/>
  <c r="I244" i="3"/>
  <c r="I229" i="3"/>
  <c r="I228" i="3"/>
  <c r="I227" i="3"/>
  <c r="I166" i="3"/>
  <c r="J70" i="1" s="1"/>
  <c r="I108" i="3"/>
  <c r="J67" i="1" s="1"/>
  <c r="I99" i="3"/>
  <c r="I174" i="3"/>
  <c r="I37" i="3"/>
  <c r="I113" i="3"/>
  <c r="J66" i="1" s="1"/>
  <c r="I94" i="3"/>
  <c r="J361" i="1" s="1"/>
  <c r="I71" i="3"/>
  <c r="I36" i="3"/>
  <c r="I70" i="3"/>
  <c r="I256" i="3"/>
  <c r="J296" i="1" s="1"/>
  <c r="I201" i="3"/>
  <c r="J327" i="1" s="1"/>
  <c r="I69" i="3"/>
  <c r="I9" i="3"/>
  <c r="I92" i="3"/>
  <c r="J291" i="1" s="1"/>
  <c r="I213" i="3"/>
  <c r="I173" i="3"/>
  <c r="I118" i="3"/>
  <c r="I191" i="3"/>
  <c r="J46" i="1" s="1"/>
  <c r="I149" i="3"/>
  <c r="J290" i="1" s="1"/>
  <c r="I198" i="3"/>
  <c r="I260" i="3"/>
  <c r="I102" i="3"/>
  <c r="I115" i="3"/>
  <c r="I109" i="3"/>
  <c r="I106" i="3"/>
  <c r="I98" i="3"/>
  <c r="I93" i="3"/>
  <c r="I83" i="3"/>
  <c r="I67" i="3"/>
  <c r="I53" i="3"/>
  <c r="I48" i="3"/>
  <c r="I43" i="3"/>
  <c r="I35" i="3"/>
  <c r="I17" i="3"/>
  <c r="I148" i="3"/>
  <c r="J41" i="1" s="1"/>
  <c r="I200" i="3"/>
  <c r="I269" i="3"/>
  <c r="I268" i="3"/>
  <c r="I267" i="3"/>
  <c r="I257" i="3"/>
  <c r="J52" i="1" s="1"/>
  <c r="I248" i="3"/>
  <c r="I240" i="3"/>
  <c r="I239" i="3"/>
  <c r="I238" i="3"/>
  <c r="I237" i="3"/>
  <c r="I236" i="3"/>
  <c r="J566" i="1" s="1"/>
  <c r="I262" i="3"/>
  <c r="I261" i="3"/>
  <c r="J39" i="1" s="1"/>
  <c r="I220" i="3"/>
  <c r="I219" i="3"/>
  <c r="I218" i="3"/>
  <c r="J263" i="1" s="1"/>
  <c r="I217" i="3"/>
  <c r="I216" i="3"/>
  <c r="I215" i="3"/>
  <c r="I214" i="3"/>
  <c r="I212" i="3"/>
  <c r="I210" i="3"/>
  <c r="I209" i="3"/>
  <c r="I206" i="3"/>
  <c r="I205" i="3"/>
  <c r="I203" i="3"/>
  <c r="I202" i="3"/>
  <c r="I199" i="3"/>
  <c r="J239" i="1" s="1"/>
  <c r="I197" i="3"/>
  <c r="I195" i="3"/>
  <c r="I194" i="3"/>
  <c r="I193" i="3"/>
  <c r="I192" i="3"/>
  <c r="I190" i="3"/>
  <c r="I188" i="3"/>
  <c r="I187" i="3"/>
  <c r="I186" i="3"/>
  <c r="I185" i="3"/>
  <c r="I184" i="3"/>
  <c r="I182" i="3"/>
  <c r="I181" i="3"/>
  <c r="I180" i="3"/>
  <c r="I179" i="3"/>
  <c r="I178" i="3"/>
  <c r="I175" i="3"/>
  <c r="I170" i="3"/>
  <c r="I169" i="3"/>
  <c r="I168" i="3"/>
  <c r="I167" i="3"/>
  <c r="I165" i="3"/>
  <c r="I164" i="3"/>
  <c r="I163" i="3"/>
  <c r="I162" i="3"/>
  <c r="I161" i="3"/>
  <c r="J674" i="1" s="1"/>
  <c r="I160" i="3"/>
  <c r="I159" i="3"/>
  <c r="I158" i="3"/>
  <c r="I157" i="3"/>
  <c r="I156" i="3"/>
  <c r="I155" i="3"/>
  <c r="I154" i="3"/>
  <c r="I153" i="3"/>
  <c r="I152" i="3"/>
  <c r="I151" i="3"/>
  <c r="I150" i="3"/>
  <c r="I147" i="3"/>
  <c r="I146" i="3"/>
  <c r="I145" i="3"/>
  <c r="I144" i="3"/>
  <c r="I143" i="3"/>
  <c r="I142" i="3"/>
  <c r="I141" i="3"/>
  <c r="I140" i="3"/>
  <c r="I139" i="3"/>
  <c r="I138" i="3"/>
  <c r="J2" i="1" s="1"/>
  <c r="I137" i="3"/>
  <c r="I136" i="3"/>
  <c r="I135" i="3"/>
  <c r="I134" i="3"/>
  <c r="I133" i="3"/>
  <c r="I132" i="3"/>
  <c r="J345" i="1" s="1"/>
  <c r="I131" i="3"/>
  <c r="I130" i="3"/>
  <c r="I129" i="3"/>
  <c r="I126" i="3"/>
  <c r="I123" i="3"/>
  <c r="I120" i="3"/>
  <c r="I117" i="3"/>
  <c r="I116" i="3"/>
  <c r="J50" i="1" s="1"/>
  <c r="I114" i="3"/>
  <c r="I112" i="3"/>
  <c r="J292" i="1" s="1"/>
  <c r="I111" i="3"/>
  <c r="I110" i="3"/>
  <c r="I103" i="3"/>
  <c r="I97" i="3"/>
  <c r="I96" i="3"/>
  <c r="I95" i="3"/>
  <c r="J4" i="1" s="1"/>
  <c r="I91" i="3"/>
  <c r="I90" i="3"/>
  <c r="I89" i="3"/>
  <c r="I88" i="3"/>
  <c r="I87" i="3"/>
  <c r="I86" i="3"/>
  <c r="I85" i="3"/>
  <c r="I84" i="3"/>
  <c r="I82" i="3"/>
  <c r="I81" i="3"/>
  <c r="I80" i="3"/>
  <c r="I79" i="3"/>
  <c r="I78" i="3"/>
  <c r="I77" i="3"/>
  <c r="I76" i="3"/>
  <c r="I75" i="3"/>
  <c r="I74" i="3"/>
  <c r="I73" i="3"/>
  <c r="I72" i="3"/>
  <c r="I66" i="3"/>
  <c r="I65" i="3"/>
  <c r="J168" i="1" s="1"/>
  <c r="I64" i="3"/>
  <c r="I63" i="3"/>
  <c r="I62" i="3"/>
  <c r="I61" i="3"/>
  <c r="I60" i="3"/>
  <c r="I59" i="3"/>
  <c r="I58" i="3"/>
  <c r="I57" i="3"/>
  <c r="I56" i="3"/>
  <c r="I55" i="3"/>
  <c r="I54" i="3"/>
  <c r="I52" i="3"/>
  <c r="I51" i="3"/>
  <c r="I50" i="3"/>
  <c r="I49" i="3"/>
  <c r="I47" i="3"/>
  <c r="I46" i="3"/>
  <c r="I45" i="3"/>
  <c r="I44" i="3"/>
  <c r="I42" i="3"/>
  <c r="I41" i="3"/>
  <c r="I40" i="3"/>
  <c r="I39" i="3"/>
  <c r="I38" i="3"/>
  <c r="J19" i="1" s="1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J267" i="1" s="1"/>
  <c r="I21" i="3"/>
  <c r="I20" i="3"/>
  <c r="I19" i="3"/>
  <c r="I16" i="3"/>
  <c r="I15" i="3"/>
  <c r="I14" i="3"/>
  <c r="I13" i="3"/>
  <c r="I12" i="3"/>
  <c r="I11" i="3"/>
  <c r="I7" i="3"/>
  <c r="I6" i="3"/>
  <c r="I5" i="3"/>
  <c r="I4" i="3"/>
  <c r="I3" i="3"/>
  <c r="I2" i="3"/>
  <c r="L53" i="1"/>
  <c r="O285" i="1"/>
  <c r="L285" i="1"/>
  <c r="O284" i="1"/>
  <c r="L284" i="1"/>
  <c r="O102" i="1"/>
  <c r="L102" i="1"/>
  <c r="O306" i="1"/>
  <c r="L306" i="1"/>
  <c r="O274" i="1"/>
  <c r="L274" i="1"/>
  <c r="L117" i="1"/>
  <c r="L144" i="1"/>
  <c r="L224" i="1"/>
  <c r="L118" i="1"/>
  <c r="L510" i="1"/>
  <c r="L116" i="1"/>
  <c r="L204" i="1"/>
  <c r="L200" i="1"/>
  <c r="L115" i="1"/>
  <c r="L203" i="1"/>
  <c r="L106" i="1"/>
  <c r="L107" i="1"/>
  <c r="L202" i="1"/>
  <c r="L201" i="1"/>
  <c r="L140" i="1"/>
  <c r="L104" i="1"/>
  <c r="L97" i="1"/>
  <c r="L143" i="1"/>
  <c r="L93" i="1"/>
  <c r="L419" i="1"/>
  <c r="O38" i="1"/>
  <c r="L38" i="1"/>
  <c r="L96" i="1"/>
  <c r="O305" i="1"/>
  <c r="L305" i="1"/>
  <c r="O337" i="1"/>
  <c r="L337" i="1"/>
  <c r="L39" i="1"/>
  <c r="O267" i="1"/>
  <c r="L267" i="1"/>
  <c r="O266" i="1"/>
  <c r="L266" i="1"/>
  <c r="O316" i="1"/>
  <c r="L316" i="1"/>
  <c r="O36" i="1"/>
  <c r="L36" i="1"/>
  <c r="O35" i="1"/>
  <c r="L35" i="1"/>
  <c r="O268" i="1"/>
  <c r="L268" i="1"/>
  <c r="O34" i="1"/>
  <c r="L34" i="1"/>
  <c r="O30" i="1"/>
  <c r="L30" i="1"/>
  <c r="O33" i="1"/>
  <c r="L33" i="1"/>
  <c r="O32" i="1"/>
  <c r="L32" i="1"/>
  <c r="O31" i="1"/>
  <c r="L31" i="1"/>
  <c r="O29" i="1"/>
  <c r="L29" i="1"/>
  <c r="O28" i="1"/>
  <c r="L28" i="1"/>
  <c r="L135" i="1"/>
  <c r="L138" i="1"/>
  <c r="L418" i="1"/>
  <c r="L92" i="1"/>
  <c r="L91" i="1"/>
  <c r="L89" i="1"/>
  <c r="L88" i="1"/>
  <c r="L417" i="1"/>
  <c r="L416" i="1"/>
  <c r="L415" i="1"/>
  <c r="L414" i="1"/>
  <c r="L413" i="1"/>
  <c r="L412" i="1"/>
  <c r="L411" i="1"/>
  <c r="L410" i="1"/>
  <c r="L409" i="1"/>
  <c r="L408" i="1"/>
  <c r="L397" i="1"/>
  <c r="L407" i="1"/>
  <c r="L406" i="1"/>
  <c r="L405" i="1"/>
  <c r="L404" i="1"/>
  <c r="L403" i="1"/>
  <c r="L402" i="1"/>
  <c r="L401" i="1"/>
  <c r="L400" i="1"/>
  <c r="L399" i="1"/>
  <c r="L398" i="1"/>
  <c r="L136" i="1"/>
  <c r="L134" i="1"/>
  <c r="L133" i="1"/>
  <c r="L132" i="1"/>
  <c r="O272" i="1"/>
  <c r="L272" i="1"/>
  <c r="O271" i="1"/>
  <c r="L271" i="1"/>
  <c r="L131" i="1"/>
  <c r="O22" i="1"/>
  <c r="L22" i="1"/>
  <c r="O21" i="1"/>
  <c r="L21" i="1"/>
  <c r="O20" i="1"/>
  <c r="L20" i="1"/>
  <c r="O270" i="1"/>
  <c r="L270" i="1"/>
  <c r="O19" i="1"/>
  <c r="L19" i="1"/>
  <c r="O18" i="1"/>
  <c r="L18" i="1"/>
  <c r="O6" i="1"/>
  <c r="L6" i="1"/>
  <c r="O5" i="1"/>
  <c r="L5" i="1"/>
  <c r="O3" i="1"/>
  <c r="L3" i="1"/>
  <c r="L2" i="1"/>
  <c r="O4" i="1"/>
  <c r="L4" i="1"/>
  <c r="O14" i="1"/>
  <c r="L14" i="1"/>
  <c r="O17" i="1"/>
  <c r="L17" i="1"/>
  <c r="O16" i="1"/>
  <c r="L16" i="1"/>
  <c r="O15" i="1"/>
  <c r="O13" i="1"/>
  <c r="L13" i="1"/>
  <c r="O12" i="1"/>
  <c r="L12" i="1"/>
  <c r="O11" i="1"/>
  <c r="L11" i="1"/>
  <c r="O10" i="1"/>
  <c r="L10" i="1"/>
  <c r="O9" i="1"/>
  <c r="L9" i="1"/>
  <c r="O8" i="1"/>
  <c r="L8" i="1"/>
  <c r="O7" i="1"/>
  <c r="L103" i="1"/>
  <c r="L23" i="1"/>
  <c r="L130" i="1"/>
  <c r="L101" i="1"/>
  <c r="L616" i="1"/>
  <c r="L100" i="1"/>
  <c r="L178" i="1"/>
  <c r="O269" i="1"/>
  <c r="L269" i="1"/>
  <c r="J676" i="1" l="1"/>
  <c r="J675" i="1"/>
  <c r="J589" i="1"/>
  <c r="J605" i="1"/>
  <c r="J567" i="1"/>
  <c r="J665" i="1"/>
  <c r="J603" i="1"/>
  <c r="J493" i="1"/>
  <c r="J563" i="1"/>
  <c r="J153" i="1"/>
  <c r="J519" i="1"/>
  <c r="J671" i="1"/>
  <c r="J672" i="1"/>
  <c r="J524" i="1"/>
  <c r="J525" i="1"/>
  <c r="J561" i="1"/>
  <c r="J562" i="1"/>
  <c r="J538" i="1"/>
  <c r="J530" i="1"/>
  <c r="J531" i="1"/>
  <c r="J532" i="1"/>
  <c r="J533" i="1"/>
  <c r="J536" i="1"/>
  <c r="J537" i="1"/>
  <c r="J513" i="1"/>
  <c r="J558" i="1"/>
  <c r="J584" i="1"/>
  <c r="J581" i="1"/>
  <c r="J580" i="1"/>
  <c r="J588" i="1"/>
  <c r="J587" i="1"/>
  <c r="J579" i="1"/>
  <c r="J583" i="1"/>
  <c r="J585" i="1"/>
  <c r="J582" i="1"/>
  <c r="J578" i="1"/>
  <c r="J577" i="1"/>
  <c r="J188" i="1"/>
  <c r="J516" i="1"/>
  <c r="J620" i="1"/>
  <c r="J648" i="1"/>
  <c r="J529" i="1"/>
  <c r="J542" i="1"/>
  <c r="J548" i="1"/>
  <c r="J552" i="1"/>
  <c r="J557" i="1"/>
  <c r="J550" i="1"/>
  <c r="J545" i="1"/>
  <c r="J556" i="1"/>
  <c r="J539" i="1"/>
  <c r="J543" i="1"/>
  <c r="J549" i="1"/>
  <c r="J554" i="1"/>
  <c r="J540" i="1"/>
  <c r="J544" i="1"/>
  <c r="J555" i="1"/>
  <c r="J541" i="1"/>
  <c r="J551" i="1"/>
  <c r="J266" i="1"/>
  <c r="J521" i="1"/>
  <c r="J522" i="1"/>
  <c r="J560" i="1"/>
  <c r="J573" i="1"/>
  <c r="J572" i="1"/>
  <c r="J568" i="1"/>
  <c r="J574" i="1"/>
  <c r="J653" i="1"/>
  <c r="J655" i="1"/>
  <c r="J654" i="1"/>
  <c r="J470" i="1"/>
  <c r="J507" i="1"/>
  <c r="J526" i="1"/>
  <c r="J527" i="1"/>
  <c r="J509" i="1"/>
  <c r="J504" i="1"/>
  <c r="J506" i="1"/>
  <c r="J157" i="1"/>
  <c r="J520" i="1"/>
  <c r="J517" i="1"/>
  <c r="J518" i="1"/>
  <c r="J476" i="1"/>
  <c r="J553" i="1"/>
  <c r="J438" i="1"/>
  <c r="J643" i="1"/>
  <c r="J639" i="1"/>
  <c r="J642" i="1"/>
  <c r="J638" i="1"/>
  <c r="J634" i="1"/>
  <c r="J256" i="1"/>
  <c r="J630" i="1"/>
  <c r="J641" i="1"/>
  <c r="J637" i="1"/>
  <c r="J633" i="1"/>
  <c r="J640" i="1"/>
  <c r="J644" i="1"/>
  <c r="J632" i="1"/>
  <c r="J465" i="1"/>
  <c r="J611" i="1"/>
  <c r="J613" i="1"/>
  <c r="J610" i="1"/>
  <c r="J502" i="1"/>
  <c r="J609" i="1"/>
  <c r="J636" i="1"/>
  <c r="J199" i="1"/>
  <c r="J180" i="1"/>
  <c r="J251" i="1"/>
  <c r="J475" i="1"/>
  <c r="J592" i="1"/>
  <c r="J463" i="1"/>
  <c r="J166" i="1"/>
  <c r="J167" i="1"/>
  <c r="J227" i="1"/>
  <c r="J329" i="1"/>
  <c r="J450" i="1"/>
  <c r="J435" i="1"/>
  <c r="J436" i="1"/>
  <c r="J447" i="1"/>
  <c r="J126" i="1"/>
  <c r="J590" i="1"/>
  <c r="J238" i="1"/>
  <c r="J237" i="1"/>
  <c r="J60" i="1"/>
  <c r="J467" i="1"/>
  <c r="J606" i="1"/>
  <c r="J608" i="1"/>
  <c r="J612" i="1"/>
  <c r="J649" i="1"/>
  <c r="J618" i="1"/>
  <c r="J277" i="1"/>
  <c r="J597" i="1"/>
  <c r="J249" i="1"/>
  <c r="J485" i="1"/>
  <c r="J487" i="1"/>
  <c r="J458" i="1"/>
  <c r="J257" i="1"/>
  <c r="J495" i="1"/>
  <c r="J472" i="1"/>
  <c r="J461" i="1"/>
  <c r="J248" i="1"/>
  <c r="J486" i="1"/>
  <c r="J459" i="1"/>
  <c r="J258" i="1"/>
  <c r="J488" i="1"/>
  <c r="J250" i="1"/>
  <c r="J490" i="1"/>
  <c r="J114" i="1"/>
  <c r="J604" i="1"/>
  <c r="J429" i="1"/>
  <c r="J602" i="1"/>
  <c r="J87" i="1"/>
  <c r="J165" i="1"/>
  <c r="J264" i="1"/>
  <c r="J464" i="1"/>
  <c r="J446" i="1"/>
  <c r="J631" i="1"/>
  <c r="J635" i="1"/>
  <c r="J645" i="1"/>
  <c r="J586" i="1"/>
  <c r="J571" i="1"/>
  <c r="J423" i="1"/>
  <c r="J598" i="1"/>
  <c r="J81" i="1"/>
  <c r="J99" i="1"/>
  <c r="J80" i="1"/>
  <c r="J77" i="1"/>
  <c r="J86" i="1"/>
  <c r="J127" i="1"/>
  <c r="J230" i="1"/>
  <c r="J216" i="1"/>
  <c r="J232" i="1"/>
  <c r="J241" i="1"/>
  <c r="J246" i="1"/>
  <c r="J207" i="1"/>
  <c r="J231" i="1"/>
  <c r="J240" i="1"/>
  <c r="J245" i="1"/>
  <c r="J196" i="1"/>
  <c r="J156" i="1"/>
  <c r="J177" i="1"/>
  <c r="J159" i="1"/>
  <c r="J229" i="1"/>
  <c r="J444" i="1"/>
  <c r="J151" i="1"/>
  <c r="J213" i="1"/>
  <c r="J445" i="1"/>
  <c r="J226" i="1"/>
  <c r="J218" i="1"/>
  <c r="J233" i="1"/>
  <c r="J242" i="1"/>
  <c r="J247" i="1"/>
  <c r="J128" i="1"/>
  <c r="J137" i="1"/>
  <c r="J64" i="1"/>
  <c r="J105" i="1"/>
  <c r="J352" i="1"/>
  <c r="J376" i="1"/>
  <c r="J47" i="1"/>
  <c r="J378" i="1"/>
  <c r="J54" i="1"/>
  <c r="J75" i="1"/>
  <c r="J56" i="1"/>
  <c r="J301" i="1"/>
  <c r="J302" i="1"/>
  <c r="J79" i="1"/>
  <c r="J125" i="1"/>
  <c r="J83" i="1"/>
  <c r="J275" i="1"/>
  <c r="J236" i="1"/>
  <c r="J334" i="1"/>
  <c r="J25" i="1"/>
  <c r="J95" i="1"/>
  <c r="J295" i="1"/>
  <c r="J308" i="1"/>
  <c r="J51" i="1"/>
  <c r="J48" i="1"/>
  <c r="J225" i="1"/>
  <c r="J82" i="1"/>
  <c r="J217" i="1"/>
  <c r="J219" i="1"/>
  <c r="J40" i="1"/>
  <c r="J27" i="1"/>
  <c r="J215" i="1"/>
  <c r="J422" i="1"/>
  <c r="J280" i="1"/>
  <c r="J299" i="1"/>
  <c r="J396" i="1"/>
  <c r="J371" i="1"/>
  <c r="J489" i="1"/>
  <c r="J420" i="1"/>
  <c r="J379" i="1"/>
  <c r="J384" i="1"/>
  <c r="J570" i="1"/>
  <c r="J389" i="1"/>
  <c r="J455" i="1"/>
  <c r="J335" i="1"/>
  <c r="J460" i="1"/>
  <c r="J434" i="1"/>
  <c r="J395" i="1"/>
  <c r="J362" i="1"/>
  <c r="J394" i="1"/>
  <c r="J348" i="1"/>
  <c r="J318" i="1"/>
  <c r="J392" i="1"/>
  <c r="J368" i="1"/>
  <c r="J355" i="1"/>
  <c r="J377" i="1"/>
  <c r="J354" i="1"/>
  <c r="J374" i="1"/>
  <c r="J353" i="1"/>
  <c r="J372" i="1"/>
  <c r="J76" i="1"/>
  <c r="J306" i="1"/>
  <c r="J305" i="1"/>
  <c r="J425" i="1"/>
  <c r="J336" i="1"/>
  <c r="J337" i="1"/>
  <c r="J84" i="1"/>
  <c r="J85" i="1"/>
  <c r="J63" i="1"/>
  <c r="J313" i="1"/>
  <c r="J347" i="1"/>
  <c r="J186" i="1"/>
  <c r="J358" i="1"/>
  <c r="J317" i="1"/>
  <c r="J62" i="1"/>
  <c r="J61" i="1"/>
  <c r="J391" i="1"/>
  <c r="J360" i="1"/>
  <c r="J393" i="1"/>
  <c r="J346" i="1"/>
  <c r="J388" i="1"/>
  <c r="J370" i="1"/>
  <c r="J381" i="1"/>
  <c r="J441" i="1"/>
  <c r="J150" i="1"/>
  <c r="J442" i="1"/>
  <c r="J158" i="1"/>
  <c r="J155" i="1"/>
  <c r="J195" i="1"/>
  <c r="J181" i="1"/>
  <c r="J366" i="1"/>
  <c r="J356" i="1"/>
  <c r="J375" i="1"/>
  <c r="J72" i="1"/>
  <c r="J373" i="1"/>
  <c r="J73" i="1"/>
  <c r="J600" i="1"/>
  <c r="J599" i="1"/>
  <c r="J274" i="1"/>
  <c r="J210" i="1"/>
  <c r="J152" i="1"/>
  <c r="J268" i="1"/>
  <c r="J209" i="1"/>
  <c r="J297" i="1"/>
  <c r="J324" i="1"/>
  <c r="J278" i="1"/>
  <c r="J35" i="1"/>
  <c r="J11" i="1"/>
  <c r="J17" i="1"/>
  <c r="J314" i="1"/>
  <c r="J65" i="1"/>
  <c r="J300" i="1"/>
  <c r="J49" i="1"/>
  <c r="J57" i="1"/>
  <c r="J68" i="1"/>
  <c r="J279" i="1"/>
  <c r="J288" i="1"/>
  <c r="J284" i="1"/>
  <c r="J285" i="1"/>
  <c r="J287" i="1"/>
  <c r="J330" i="1"/>
  <c r="J283" i="1"/>
  <c r="J289" i="1"/>
  <c r="J286" i="1"/>
  <c r="J94" i="1"/>
  <c r="J26" i="1"/>
  <c r="J164" i="1"/>
  <c r="J307" i="1"/>
  <c r="J311" i="1"/>
  <c r="J254" i="1"/>
  <c r="J187" i="1"/>
  <c r="J90" i="1"/>
  <c r="J363" i="1"/>
  <c r="J390" i="1"/>
  <c r="J323" i="1"/>
  <c r="J273" i="1"/>
  <c r="J320" i="1"/>
  <c r="J221" i="1"/>
  <c r="J325" i="1"/>
  <c r="J341" i="1"/>
  <c r="J333" i="1"/>
  <c r="J340" i="1"/>
  <c r="J483" i="1"/>
  <c r="J474" i="1"/>
  <c r="J479" i="1"/>
  <c r="J624" i="1"/>
  <c r="J473" i="1"/>
  <c r="J482" i="1"/>
  <c r="J260" i="1"/>
  <c r="J481" i="1"/>
  <c r="J480" i="1"/>
  <c r="J625" i="1"/>
  <c r="J484" i="1"/>
  <c r="J364" i="1"/>
  <c r="J596" i="1"/>
  <c r="J322" i="1"/>
  <c r="J259" i="1"/>
  <c r="J261" i="1"/>
  <c r="J593" i="1"/>
  <c r="J616" i="1"/>
  <c r="J124" i="1"/>
  <c r="J121" i="1"/>
  <c r="J316" i="1"/>
  <c r="J321" i="1"/>
  <c r="J367" i="1"/>
  <c r="J357" i="1"/>
  <c r="J18" i="1"/>
  <c r="J78" i="1"/>
  <c r="J21" i="1"/>
  <c r="J135" i="1"/>
  <c r="J269" i="1"/>
  <c r="J271" i="1"/>
  <c r="J116" i="1"/>
  <c r="J118" i="1"/>
  <c r="J144" i="1"/>
  <c r="J192" i="1"/>
  <c r="J129" i="1"/>
  <c r="J194" i="1"/>
  <c r="J172" i="1"/>
  <c r="J173" i="1"/>
  <c r="J175" i="1"/>
  <c r="J398" i="1"/>
  <c r="J402" i="1"/>
  <c r="J404" i="1"/>
  <c r="J406" i="1"/>
  <c r="J397" i="1"/>
  <c r="J409" i="1"/>
  <c r="J410" i="1"/>
  <c r="J412" i="1"/>
  <c r="J414" i="1"/>
  <c r="J416" i="1"/>
  <c r="J88" i="1"/>
  <c r="J91" i="1"/>
  <c r="J418" i="1"/>
  <c r="J93" i="1"/>
  <c r="J143" i="1"/>
  <c r="J104" i="1"/>
  <c r="J201" i="1"/>
  <c r="J107" i="1"/>
  <c r="J178" i="1"/>
  <c r="J100" i="1"/>
  <c r="J103" i="1"/>
  <c r="J132" i="1"/>
  <c r="J133" i="1"/>
  <c r="J136" i="1"/>
  <c r="J147" i="1"/>
  <c r="J122" i="1"/>
  <c r="J179" i="1"/>
  <c r="J190" i="1"/>
  <c r="J203" i="1"/>
  <c r="J115" i="1"/>
  <c r="J20" i="1"/>
  <c r="J22" i="1"/>
  <c r="J138" i="1"/>
  <c r="J270" i="1"/>
  <c r="J272" i="1"/>
  <c r="J204" i="1"/>
  <c r="J510" i="1"/>
  <c r="J224" i="1"/>
  <c r="J117" i="1"/>
  <c r="J120" i="1"/>
  <c r="J119" i="1"/>
  <c r="J193" i="1"/>
  <c r="J212" i="1"/>
  <c r="J191" i="1"/>
  <c r="J174" i="1"/>
  <c r="J399" i="1"/>
  <c r="J400" i="1"/>
  <c r="J401" i="1"/>
  <c r="J403" i="1"/>
  <c r="J405" i="1"/>
  <c r="J407" i="1"/>
  <c r="J408" i="1"/>
  <c r="J411" i="1"/>
  <c r="J413" i="1"/>
  <c r="J415" i="1"/>
  <c r="J417" i="1"/>
  <c r="J89" i="1"/>
  <c r="J92" i="1"/>
  <c r="J96" i="1"/>
  <c r="J419" i="1"/>
  <c r="J97" i="1"/>
  <c r="J140" i="1"/>
  <c r="J202" i="1"/>
  <c r="J106" i="1"/>
  <c r="J101" i="1"/>
  <c r="J131" i="1"/>
  <c r="J134" i="1"/>
  <c r="J146" i="1"/>
  <c r="J148" i="1"/>
  <c r="J145" i="1"/>
  <c r="J189" i="1"/>
  <c r="J130" i="1"/>
  <c r="J200" i="1"/>
  <c r="J205" i="1"/>
  <c r="J211" i="1"/>
  <c r="J183" i="1"/>
  <c r="J185" i="1"/>
  <c r="J176" i="1"/>
  <c r="J184" i="1"/>
  <c r="J171" i="1"/>
  <c r="J228" i="1"/>
  <c r="J109" i="1"/>
  <c r="J113" i="1"/>
  <c r="J110" i="1"/>
  <c r="J111" i="1"/>
  <c r="J34" i="1"/>
  <c r="J112" i="1"/>
  <c r="J102" i="1"/>
  <c r="J6" i="1"/>
  <c r="J3" i="1"/>
  <c r="J5" i="1"/>
  <c r="J33" i="1"/>
  <c r="J45" i="1"/>
  <c r="J71" i="1"/>
  <c r="J312" i="1"/>
  <c r="J10" i="1"/>
  <c r="J14" i="1"/>
  <c r="J7" i="1"/>
  <c r="J15" i="1"/>
  <c r="J98" i="1"/>
  <c r="J8" i="1"/>
  <c r="J12" i="1"/>
  <c r="J16" i="1"/>
  <c r="J36" i="1"/>
  <c r="J9" i="1"/>
  <c r="J13" i="1"/>
  <c r="J262" i="1"/>
  <c r="J108" i="1"/>
  <c r="J30" i="1"/>
  <c r="J42" i="1"/>
  <c r="J43" i="1"/>
  <c r="J59" i="1"/>
  <c r="J58" i="1"/>
  <c r="J265" i="1"/>
  <c r="J383" i="1"/>
  <c r="J387" i="1"/>
  <c r="J619" i="1"/>
  <c r="J351" i="1"/>
  <c r="J310" i="1"/>
  <c r="J349" i="1"/>
  <c r="J344" i="1"/>
  <c r="J380" i="1"/>
  <c r="J386" i="1"/>
  <c r="J369" i="1"/>
  <c r="J343" i="1"/>
  <c r="J448" i="1"/>
  <c r="J626" i="1"/>
  <c r="J298" i="1"/>
  <c r="J339" i="1"/>
  <c r="J332" i="1"/>
  <c r="J315" i="1"/>
  <c r="J328" i="1"/>
  <c r="J350" i="1"/>
  <c r="J69" i="1"/>
  <c r="J431" i="1"/>
  <c r="J433" i="1"/>
  <c r="J276" i="1"/>
  <c r="J282" i="1"/>
  <c r="J432" i="1"/>
  <c r="J430" i="1"/>
  <c r="J456" i="1"/>
  <c r="J293" i="1"/>
  <c r="J309" i="1"/>
  <c r="J617" i="1"/>
  <c r="J294" i="1"/>
  <c r="J304" i="1"/>
  <c r="J319" i="1"/>
  <c r="J440" i="1"/>
  <c r="J206" i="1"/>
  <c r="J439" i="1"/>
  <c r="J149" i="1"/>
  <c r="J154" i="1"/>
  <c r="J182" i="1"/>
  <c r="J197" i="1"/>
  <c r="AS553" i="1" l="1"/>
  <c r="AT553" i="1"/>
  <c r="AS630" i="1"/>
  <c r="AS632" i="1"/>
  <c r="AS256" i="1"/>
  <c r="AS637" i="1"/>
  <c r="AS643" i="1"/>
  <c r="AT478" i="1"/>
  <c r="AT637" i="1"/>
  <c r="AT642" i="1"/>
  <c r="AT634" i="1"/>
  <c r="AT630" i="1"/>
  <c r="AS633" i="1"/>
  <c r="AS638" i="1"/>
  <c r="AT256" i="1"/>
  <c r="AS476" i="1"/>
  <c r="AS642" i="1"/>
  <c r="AT638" i="1"/>
  <c r="AT640" i="1"/>
  <c r="AT639" i="1"/>
  <c r="AT465" i="1"/>
  <c r="AS634" i="1"/>
  <c r="AS644" i="1"/>
  <c r="AS465" i="1"/>
  <c r="AS641" i="1"/>
  <c r="AS478" i="1"/>
  <c r="AT477" i="1"/>
  <c r="AT644" i="1"/>
  <c r="AT641" i="1"/>
  <c r="AT633" i="1"/>
  <c r="AS640" i="1"/>
  <c r="AT476" i="1"/>
  <c r="AT643" i="1"/>
  <c r="AS477" i="1"/>
  <c r="AS639" i="1"/>
  <c r="AT632" i="1"/>
  <c r="AT180" i="1"/>
  <c r="AS502" i="1"/>
  <c r="AS611" i="1"/>
  <c r="AS610" i="1"/>
  <c r="AS636" i="1"/>
  <c r="AT613" i="1"/>
  <c r="AS652" i="1"/>
  <c r="AT502" i="1"/>
  <c r="AS609" i="1"/>
  <c r="AT610" i="1"/>
  <c r="AT199" i="1"/>
  <c r="AS613" i="1"/>
  <c r="AT611" i="1"/>
  <c r="AS199" i="1"/>
  <c r="AT609" i="1"/>
  <c r="AS180" i="1"/>
  <c r="AS169" i="1"/>
  <c r="AT169" i="1"/>
  <c r="AT475" i="1"/>
  <c r="AS475" i="1"/>
  <c r="AS614" i="1"/>
  <c r="AT614" i="1"/>
  <c r="AS170" i="1"/>
  <c r="AT651" i="1"/>
  <c r="AT170" i="1"/>
  <c r="AT198" i="1"/>
  <c r="AS651" i="1"/>
  <c r="AS198" i="1"/>
  <c r="AT463" i="1"/>
  <c r="AS463" i="1"/>
  <c r="AS526" i="1"/>
  <c r="AS605" i="1"/>
  <c r="AT605" i="1"/>
  <c r="AT526" i="1"/>
  <c r="AS491" i="1"/>
  <c r="AS466" i="1"/>
  <c r="AS576" i="1"/>
  <c r="AS500" i="1"/>
  <c r="AT500" i="1"/>
  <c r="AS565" i="1"/>
  <c r="AT647" i="1"/>
  <c r="AT565" i="1"/>
  <c r="AT523" i="1"/>
  <c r="AS569" i="1"/>
  <c r="AT491" i="1"/>
  <c r="AT466" i="1"/>
  <c r="AT576" i="1"/>
  <c r="AS523" i="1"/>
  <c r="AT569" i="1"/>
  <c r="AS647" i="1"/>
  <c r="AT592" i="1"/>
  <c r="AS592" i="1"/>
  <c r="AS603" i="1"/>
  <c r="AT603" i="1"/>
  <c r="AS39" i="1"/>
  <c r="AS238" i="1"/>
  <c r="AT249" i="1"/>
  <c r="AS618" i="1"/>
  <c r="AT237" i="1"/>
  <c r="AT258" i="1"/>
  <c r="AT487" i="1"/>
  <c r="AT590" i="1"/>
  <c r="AS469" i="1"/>
  <c r="AS608" i="1"/>
  <c r="AS488" i="1"/>
  <c r="AT495" i="1"/>
  <c r="AT252" i="1"/>
  <c r="AS257" i="1"/>
  <c r="AS486" i="1"/>
  <c r="AS458" i="1"/>
  <c r="AT612" i="1"/>
  <c r="AS528" i="1"/>
  <c r="AT461" i="1"/>
  <c r="AT649" i="1"/>
  <c r="AT650" i="1"/>
  <c r="AT606" i="1"/>
  <c r="AT472" i="1"/>
  <c r="AT238" i="1"/>
  <c r="AT618" i="1"/>
  <c r="AS237" i="1"/>
  <c r="AS487" i="1"/>
  <c r="AT469" i="1"/>
  <c r="AT608" i="1"/>
  <c r="AS495" i="1"/>
  <c r="AT257" i="1"/>
  <c r="AT486" i="1"/>
  <c r="AT599" i="1"/>
  <c r="AT458" i="1"/>
  <c r="AT248" i="1"/>
  <c r="AS612" i="1"/>
  <c r="AT528" i="1"/>
  <c r="AT250" i="1"/>
  <c r="AS461" i="1"/>
  <c r="AT490" i="1"/>
  <c r="AS649" i="1"/>
  <c r="AS650" i="1"/>
  <c r="AS485" i="1"/>
  <c r="AS606" i="1"/>
  <c r="AT459" i="1"/>
  <c r="AS472" i="1"/>
  <c r="AS599" i="1"/>
  <c r="AS248" i="1"/>
  <c r="AS250" i="1"/>
  <c r="AS490" i="1"/>
  <c r="AT485" i="1"/>
  <c r="AS459" i="1"/>
  <c r="AS249" i="1"/>
  <c r="AS258" i="1"/>
  <c r="AS590" i="1"/>
  <c r="AT488" i="1"/>
  <c r="AS252" i="1"/>
  <c r="AT171" i="1"/>
  <c r="AS220" i="1"/>
  <c r="AT231" i="1"/>
  <c r="AS173" i="1"/>
  <c r="AT205" i="1"/>
  <c r="AS479" i="1"/>
  <c r="AT571" i="1"/>
  <c r="AS218" i="1"/>
  <c r="AT240" i="1"/>
  <c r="AT181" i="1"/>
  <c r="AT322" i="1"/>
  <c r="AT261" i="1"/>
  <c r="AS264" i="1"/>
  <c r="AT216" i="1"/>
  <c r="AS570" i="1"/>
  <c r="AT195" i="1"/>
  <c r="AS172" i="1"/>
  <c r="AT474" i="1"/>
  <c r="AT602" i="1"/>
  <c r="AT242" i="1"/>
  <c r="AS230" i="1"/>
  <c r="AT489" i="1"/>
  <c r="AT164" i="1"/>
  <c r="AS624" i="1"/>
  <c r="AS236" i="1"/>
  <c r="AS193" i="1"/>
  <c r="AT484" i="1"/>
  <c r="AT586" i="1"/>
  <c r="AT233" i="1"/>
  <c r="AS245" i="1"/>
  <c r="AT187" i="1"/>
  <c r="AS176" i="1"/>
  <c r="AS364" i="1"/>
  <c r="AS211" i="1"/>
  <c r="AT220" i="1"/>
  <c r="AS231" i="1"/>
  <c r="AT173" i="1"/>
  <c r="AS205" i="1"/>
  <c r="AS571" i="1"/>
  <c r="AS240" i="1"/>
  <c r="AS261" i="1"/>
  <c r="AT570" i="1"/>
  <c r="AT172" i="1"/>
  <c r="AS242" i="1"/>
  <c r="AS164" i="1"/>
  <c r="AT236" i="1"/>
  <c r="AS586" i="1"/>
  <c r="AS187" i="1"/>
  <c r="AT364" i="1"/>
  <c r="AT625" i="1"/>
  <c r="AT226" i="1"/>
  <c r="AT184" i="1"/>
  <c r="AT482" i="1"/>
  <c r="AS473" i="1"/>
  <c r="AS483" i="1"/>
  <c r="AT598" i="1"/>
  <c r="AS232" i="1"/>
  <c r="AT177" i="1"/>
  <c r="AS593" i="1"/>
  <c r="AS174" i="1"/>
  <c r="AS481" i="1"/>
  <c r="AS247" i="1"/>
  <c r="AS196" i="1"/>
  <c r="AS197" i="1"/>
  <c r="AS596" i="1"/>
  <c r="AS192" i="1"/>
  <c r="AS604" i="1"/>
  <c r="AS222" i="1"/>
  <c r="AT246" i="1"/>
  <c r="AS213" i="1"/>
  <c r="AT183" i="1"/>
  <c r="AT194" i="1"/>
  <c r="AS600" i="1"/>
  <c r="AS260" i="1"/>
  <c r="AS224" i="1"/>
  <c r="AT480" i="1"/>
  <c r="AS165" i="1"/>
  <c r="AS241" i="1"/>
  <c r="AT229" i="1"/>
  <c r="AS182" i="1"/>
  <c r="AT259" i="1"/>
  <c r="AS175" i="1"/>
  <c r="AS625" i="1"/>
  <c r="AS226" i="1"/>
  <c r="AS184" i="1"/>
  <c r="AS482" i="1"/>
  <c r="AT473" i="1"/>
  <c r="AT483" i="1"/>
  <c r="AS598" i="1"/>
  <c r="AT232" i="1"/>
  <c r="AS177" i="1"/>
  <c r="AT593" i="1"/>
  <c r="AT174" i="1"/>
  <c r="AT481" i="1"/>
  <c r="AT247" i="1"/>
  <c r="AT196" i="1"/>
  <c r="AT197" i="1"/>
  <c r="AT596" i="1"/>
  <c r="AT192" i="1"/>
  <c r="AT604" i="1"/>
  <c r="AT222" i="1"/>
  <c r="AS246" i="1"/>
  <c r="AT213" i="1"/>
  <c r="AS183" i="1"/>
  <c r="AS194" i="1"/>
  <c r="AT600" i="1"/>
  <c r="AT260" i="1"/>
  <c r="AT224" i="1"/>
  <c r="AS480" i="1"/>
  <c r="AT165" i="1"/>
  <c r="AT241" i="1"/>
  <c r="AS229" i="1"/>
  <c r="AT182" i="1"/>
  <c r="AS259" i="1"/>
  <c r="AT175" i="1"/>
  <c r="AT479" i="1"/>
  <c r="AT218" i="1"/>
  <c r="AS181" i="1"/>
  <c r="AS322" i="1"/>
  <c r="AT264" i="1"/>
  <c r="AS216" i="1"/>
  <c r="AS195" i="1"/>
  <c r="AS474" i="1"/>
  <c r="AS602" i="1"/>
  <c r="AT230" i="1"/>
  <c r="AS489" i="1"/>
  <c r="AT624" i="1"/>
  <c r="AT193" i="1"/>
  <c r="AS484" i="1"/>
  <c r="AS233" i="1"/>
  <c r="AT245" i="1"/>
  <c r="AT176" i="1"/>
  <c r="AT211" i="1"/>
  <c r="AS162" i="1"/>
  <c r="AT167" i="1"/>
  <c r="AS153" i="1"/>
  <c r="AT163" i="1"/>
  <c r="AS139" i="1"/>
  <c r="AS438" i="1"/>
  <c r="AS263" i="1"/>
  <c r="AS113" i="1"/>
  <c r="AS464" i="1"/>
  <c r="AS453" i="1"/>
  <c r="AT141" i="1"/>
  <c r="AT127" i="1"/>
  <c r="AT426" i="1"/>
  <c r="AT645" i="1"/>
  <c r="AS429" i="1"/>
  <c r="AS446" i="1"/>
  <c r="AS437" i="1"/>
  <c r="AS428" i="1"/>
  <c r="AT429" i="1"/>
  <c r="AT446" i="1"/>
  <c r="AT437" i="1"/>
  <c r="AT447" i="1"/>
  <c r="AS615" i="1"/>
  <c r="AT117" i="1"/>
  <c r="AT47" i="1"/>
  <c r="AT455" i="1"/>
  <c r="AT299" i="1"/>
  <c r="AT95" i="1"/>
  <c r="AT45" i="1"/>
  <c r="AT10" i="1"/>
  <c r="AT25" i="1"/>
  <c r="AT148" i="1"/>
  <c r="AT92" i="1"/>
  <c r="AT400" i="1"/>
  <c r="AT315" i="1"/>
  <c r="AT445" i="1"/>
  <c r="AT323" i="1"/>
  <c r="AT629" i="1"/>
  <c r="AT3" i="1"/>
  <c r="AT64" i="1"/>
  <c r="AT217" i="1"/>
  <c r="AS51" i="1"/>
  <c r="AS314" i="1"/>
  <c r="AS335" i="1"/>
  <c r="AS621" i="1"/>
  <c r="AS289" i="1"/>
  <c r="AS31" i="1"/>
  <c r="AS207" i="1"/>
  <c r="AS186" i="1"/>
  <c r="AS115" i="1"/>
  <c r="AS419" i="1"/>
  <c r="AS355" i="1"/>
  <c r="AS105" i="1"/>
  <c r="AS434" i="1"/>
  <c r="AS333" i="1"/>
  <c r="AS396" i="1"/>
  <c r="AS28" i="1"/>
  <c r="AS7" i="1"/>
  <c r="AT314" i="1"/>
  <c r="AT621" i="1"/>
  <c r="AT31" i="1"/>
  <c r="AT186" i="1"/>
  <c r="AT419" i="1"/>
  <c r="AT105" i="1"/>
  <c r="AT333" i="1"/>
  <c r="AT26" i="1"/>
  <c r="AS591" i="1"/>
  <c r="AT496" i="1"/>
  <c r="AT153" i="1"/>
  <c r="AT130" i="1"/>
  <c r="AS449" i="1"/>
  <c r="AS454" i="1"/>
  <c r="AS450" i="1"/>
  <c r="AS443" i="1"/>
  <c r="AS436" i="1"/>
  <c r="AT628" i="1"/>
  <c r="AT435" i="1"/>
  <c r="AT112" i="1"/>
  <c r="AT253" i="1"/>
  <c r="AS627" i="1"/>
  <c r="AS161" i="1"/>
  <c r="AS87" i="1"/>
  <c r="AS111" i="1"/>
  <c r="AT627" i="1"/>
  <c r="AT161" i="1"/>
  <c r="AT87" i="1"/>
  <c r="AT111" i="1"/>
  <c r="AS64" i="1"/>
  <c r="AS217" i="1"/>
  <c r="AT93" i="1"/>
  <c r="AT306" i="1"/>
  <c r="AT342" i="1"/>
  <c r="AT150" i="1"/>
  <c r="AT281" i="1"/>
  <c r="AT135" i="1"/>
  <c r="AT80" i="1"/>
  <c r="AT366" i="1"/>
  <c r="AT202" i="1"/>
  <c r="AT407" i="1"/>
  <c r="AT334" i="1"/>
  <c r="AT296" i="1"/>
  <c r="AT370" i="1"/>
  <c r="AT422" i="1"/>
  <c r="AT70" i="1"/>
  <c r="AT15" i="1"/>
  <c r="AT615" i="1"/>
  <c r="AS460" i="1"/>
  <c r="AS152" i="1"/>
  <c r="AS121" i="1"/>
  <c r="AS280" i="1"/>
  <c r="AS420" i="1"/>
  <c r="AS270" i="1"/>
  <c r="AS14" i="1"/>
  <c r="AS84" i="1"/>
  <c r="AS62" i="1"/>
  <c r="AS57" i="1"/>
  <c r="AS361" i="1"/>
  <c r="AS337" i="1"/>
  <c r="AS300" i="1"/>
  <c r="AS384" i="1"/>
  <c r="AS276" i="1"/>
  <c r="AS26" i="1"/>
  <c r="AS386" i="1"/>
  <c r="AT51" i="1"/>
  <c r="AT371" i="1"/>
  <c r="AT289" i="1"/>
  <c r="AT207" i="1"/>
  <c r="AT115" i="1"/>
  <c r="AT355" i="1"/>
  <c r="AT434" i="1"/>
  <c r="AT149" i="1"/>
  <c r="AT386" i="1"/>
  <c r="AT321" i="1"/>
  <c r="AT53" i="1"/>
  <c r="AT17" i="1"/>
  <c r="AT24" i="1"/>
  <c r="AT204" i="1"/>
  <c r="AT201" i="1"/>
  <c r="AT406" i="1"/>
  <c r="AT332" i="1"/>
  <c r="AT351" i="1"/>
  <c r="AS376" i="1"/>
  <c r="AS342" i="1"/>
  <c r="AS281" i="1"/>
  <c r="AS80" i="1"/>
  <c r="AS202" i="1"/>
  <c r="AS334" i="1"/>
  <c r="AS323" i="1"/>
  <c r="AS3" i="1"/>
  <c r="AS404" i="1"/>
  <c r="AS274" i="1"/>
  <c r="AT162" i="1"/>
  <c r="AT255" i="1"/>
  <c r="AT449" i="1"/>
  <c r="AS141" i="1"/>
  <c r="AS426" i="1"/>
  <c r="AT450" i="1"/>
  <c r="AT436" i="1"/>
  <c r="AS635" i="1"/>
  <c r="AS626" i="1"/>
  <c r="AT635" i="1"/>
  <c r="AT626" i="1"/>
  <c r="AT326" i="1"/>
  <c r="AT124" i="1"/>
  <c r="AT35" i="1"/>
  <c r="AT375" i="1"/>
  <c r="AT413" i="1"/>
  <c r="AT305" i="1"/>
  <c r="AT294" i="1"/>
  <c r="AT265" i="1"/>
  <c r="AS367" i="1"/>
  <c r="AS291" i="1"/>
  <c r="AS431" i="1"/>
  <c r="AS21" i="1"/>
  <c r="AS372" i="1"/>
  <c r="AS417" i="1"/>
  <c r="AS312" i="1"/>
  <c r="AS304" i="1"/>
  <c r="AS287" i="1"/>
  <c r="AT121" i="1"/>
  <c r="AT14" i="1"/>
  <c r="AT361" i="1"/>
  <c r="AT276" i="1"/>
  <c r="AT88" i="1"/>
  <c r="AT279" i="1"/>
  <c r="AT9" i="1"/>
  <c r="AT168" i="1"/>
  <c r="AT103" i="1"/>
  <c r="AT358" i="1"/>
  <c r="AT313" i="1"/>
  <c r="AT7" i="1"/>
  <c r="AS299" i="1"/>
  <c r="AS135" i="1"/>
  <c r="AS148" i="1"/>
  <c r="AS315" i="1"/>
  <c r="AS629" i="1"/>
  <c r="AS132" i="1"/>
  <c r="AS269" i="1"/>
  <c r="AS13" i="1"/>
  <c r="AS378" i="1"/>
  <c r="AS179" i="1"/>
  <c r="AS66" i="1"/>
  <c r="AS354" i="1"/>
  <c r="AS316" i="1"/>
  <c r="AS68" i="1"/>
  <c r="AT339" i="1"/>
  <c r="AT157" i="1"/>
  <c r="AT41" i="1"/>
  <c r="AT65" i="1"/>
  <c r="AT49" i="1"/>
  <c r="AT328" i="1"/>
  <c r="AT360" i="1"/>
  <c r="AT287" i="1"/>
  <c r="AT404" i="1"/>
  <c r="AT288" i="1"/>
  <c r="AT30" i="1"/>
  <c r="AT206" i="1"/>
  <c r="AT61" i="1"/>
  <c r="AT178" i="1"/>
  <c r="AT409" i="1"/>
  <c r="AT128" i="1"/>
  <c r="AT298" i="1"/>
  <c r="AS126" i="1"/>
  <c r="AS341" i="1"/>
  <c r="AS34" i="1"/>
  <c r="AS412" i="1"/>
  <c r="AS456" i="1"/>
  <c r="AS331" i="1"/>
  <c r="AS440" i="1"/>
  <c r="AS54" i="1"/>
  <c r="AS510" i="1"/>
  <c r="AS330" i="1"/>
  <c r="AS56" i="1"/>
  <c r="AS19" i="1"/>
  <c r="AS83" i="1"/>
  <c r="AS255" i="1"/>
  <c r="AT139" i="1"/>
  <c r="AS628" i="1"/>
  <c r="AS112" i="1"/>
  <c r="AT263" i="1"/>
  <c r="AT464" i="1"/>
  <c r="AS631" i="1"/>
  <c r="AS110" i="1"/>
  <c r="AT631" i="1"/>
  <c r="AT110" i="1"/>
  <c r="AS46" i="1"/>
  <c r="AT397" i="1"/>
  <c r="AT319" i="1"/>
  <c r="AT55" i="1"/>
  <c r="AT72" i="1"/>
  <c r="AT52" i="1"/>
  <c r="AT617" i="1"/>
  <c r="AT341" i="1"/>
  <c r="AT69" i="1"/>
  <c r="AS339" i="1"/>
  <c r="AS157" i="1"/>
  <c r="AS41" i="1"/>
  <c r="AS65" i="1"/>
  <c r="AS49" i="1"/>
  <c r="AS328" i="1"/>
  <c r="AS360" i="1"/>
  <c r="AS271" i="1"/>
  <c r="AT152" i="1"/>
  <c r="AT270" i="1"/>
  <c r="AT57" i="1"/>
  <c r="AT384" i="1"/>
  <c r="AT380" i="1"/>
  <c r="AT362" i="1"/>
  <c r="AT138" i="1"/>
  <c r="AT374" i="1"/>
  <c r="AT147" i="1"/>
  <c r="AT412" i="1"/>
  <c r="AT324" i="1"/>
  <c r="AT277" i="1"/>
  <c r="AS306" i="1"/>
  <c r="AS45" i="1"/>
  <c r="AS375" i="1"/>
  <c r="AS400" i="1"/>
  <c r="AS422" i="1"/>
  <c r="AS209" i="1"/>
  <c r="AS288" i="1"/>
  <c r="AS20" i="1"/>
  <c r="AS98" i="1"/>
  <c r="AS63" i="1"/>
  <c r="AS104" i="1"/>
  <c r="AS402" i="1"/>
  <c r="AS349" i="1"/>
  <c r="AS32" i="1"/>
  <c r="AT414" i="1"/>
  <c r="AT280" i="1"/>
  <c r="AT275" i="1"/>
  <c r="AT254" i="1"/>
  <c r="AT134" i="1"/>
  <c r="AT350" i="1"/>
  <c r="AT99" i="1"/>
  <c r="AT271" i="1"/>
  <c r="AT132" i="1"/>
  <c r="AT185" i="1"/>
  <c r="AT38" i="1"/>
  <c r="AT5" i="1"/>
  <c r="AT59" i="1"/>
  <c r="AT133" i="1"/>
  <c r="AT416" i="1"/>
  <c r="AT137" i="1"/>
  <c r="AT308" i="1"/>
  <c r="AS163" i="1"/>
  <c r="AS435" i="1"/>
  <c r="AT113" i="1"/>
  <c r="AS125" i="1"/>
  <c r="AT125" i="1"/>
  <c r="AT376" i="1"/>
  <c r="AT126" i="1"/>
  <c r="AT116" i="1"/>
  <c r="AT160" i="1"/>
  <c r="AT73" i="1"/>
  <c r="AS371" i="1"/>
  <c r="AS6" i="1"/>
  <c r="AS403" i="1"/>
  <c r="AS149" i="1"/>
  <c r="AT309" i="1"/>
  <c r="AT337" i="1"/>
  <c r="AT352" i="1"/>
  <c r="AT74" i="1"/>
  <c r="AT143" i="1"/>
  <c r="AT297" i="1"/>
  <c r="AS150" i="1"/>
  <c r="AS92" i="1"/>
  <c r="AS70" i="1"/>
  <c r="AS38" i="1"/>
  <c r="AS59" i="1"/>
  <c r="AS416" i="1"/>
  <c r="AS308" i="1"/>
  <c r="AT291" i="1"/>
  <c r="AT21" i="1"/>
  <c r="AT417" i="1"/>
  <c r="AT304" i="1"/>
  <c r="AT398" i="1"/>
  <c r="AT20" i="1"/>
  <c r="AT63" i="1"/>
  <c r="AT402" i="1"/>
  <c r="AT32" i="1"/>
  <c r="AS131" i="1"/>
  <c r="AS362" i="1"/>
  <c r="AS347" i="1"/>
  <c r="AS381" i="1"/>
  <c r="AS155" i="1"/>
  <c r="AS22" i="1"/>
  <c r="AS418" i="1"/>
  <c r="AS283" i="1"/>
  <c r="AS12" i="1"/>
  <c r="AS377" i="1"/>
  <c r="AS203" i="1"/>
  <c r="AS97" i="1"/>
  <c r="AS401" i="1"/>
  <c r="AS327" i="1"/>
  <c r="AS452" i="1"/>
  <c r="AS346" i="1"/>
  <c r="AS158" i="1"/>
  <c r="AS108" i="1"/>
  <c r="AT392" i="1"/>
  <c r="AT67" i="1"/>
  <c r="AT60" i="1"/>
  <c r="AT311" i="1"/>
  <c r="AT154" i="1"/>
  <c r="AS391" i="1"/>
  <c r="AS52" i="1"/>
  <c r="AS265" i="1"/>
  <c r="AS374" i="1"/>
  <c r="AS351" i="1"/>
  <c r="AT381" i="1"/>
  <c r="AT273" i="1"/>
  <c r="AT262" i="1"/>
  <c r="AT81" i="1"/>
  <c r="AT418" i="1"/>
  <c r="AT286" i="1"/>
  <c r="AT4" i="1"/>
  <c r="AT377" i="1"/>
  <c r="AT203" i="1"/>
  <c r="AT97" i="1"/>
  <c r="AT401" i="1"/>
  <c r="AT327" i="1"/>
  <c r="AT452" i="1"/>
  <c r="AT346" i="1"/>
  <c r="AT158" i="1"/>
  <c r="AT108" i="1"/>
  <c r="AS380" i="1"/>
  <c r="AS313" i="1"/>
  <c r="AT340" i="1"/>
  <c r="AT85" i="1"/>
  <c r="AT266" i="1"/>
  <c r="AT140" i="1"/>
  <c r="AT86" i="1"/>
  <c r="AS319" i="1"/>
  <c r="AS413" i="1"/>
  <c r="AS88" i="1"/>
  <c r="AS168" i="1"/>
  <c r="AS114" i="1"/>
  <c r="AS389" i="1"/>
  <c r="AS293" i="1"/>
  <c r="AS433" i="1"/>
  <c r="AS11" i="1"/>
  <c r="AS410" i="1"/>
  <c r="AS77" i="1"/>
  <c r="AS272" i="1"/>
  <c r="AS16" i="1"/>
  <c r="AS619" i="1"/>
  <c r="AS210" i="1"/>
  <c r="AS101" i="1"/>
  <c r="AS411" i="1"/>
  <c r="AS343" i="1"/>
  <c r="AS302" i="1"/>
  <c r="AS27" i="1"/>
  <c r="AS318" i="1"/>
  <c r="AS432" i="1"/>
  <c r="AS451" i="1"/>
  <c r="AS142" i="1"/>
  <c r="AS91" i="1"/>
  <c r="AT320" i="1"/>
  <c r="AT284" i="1"/>
  <c r="AT77" i="1"/>
  <c r="AT387" i="1"/>
  <c r="AT89" i="1"/>
  <c r="AT27" i="1"/>
  <c r="AT42" i="1"/>
  <c r="AT300" i="1"/>
  <c r="AT151" i="1"/>
  <c r="AT78" i="1"/>
  <c r="AT91" i="1"/>
  <c r="AT114" i="1"/>
  <c r="AS95" i="1"/>
  <c r="AS407" i="1"/>
  <c r="AS15" i="1"/>
  <c r="AS30" i="1"/>
  <c r="AS61" i="1"/>
  <c r="AS409" i="1"/>
  <c r="AS298" i="1"/>
  <c r="AT335" i="1"/>
  <c r="AT6" i="1"/>
  <c r="AT403" i="1"/>
  <c r="AT214" i="1"/>
  <c r="AT301" i="1"/>
  <c r="AT13" i="1"/>
  <c r="AT179" i="1"/>
  <c r="AT354" i="1"/>
  <c r="AS100" i="1"/>
  <c r="AS345" i="1"/>
  <c r="AS74" i="1"/>
  <c r="AS297" i="1"/>
  <c r="AS348" i="1"/>
  <c r="AS395" i="1"/>
  <c r="AS81" i="1"/>
  <c r="AS356" i="1"/>
  <c r="AS268" i="1"/>
  <c r="AS4" i="1"/>
  <c r="AS368" i="1"/>
  <c r="AS145" i="1"/>
  <c r="AS96" i="1"/>
  <c r="AS353" i="1"/>
  <c r="AS102" i="1"/>
  <c r="AS159" i="1"/>
  <c r="AS325" i="1"/>
  <c r="AS439" i="1"/>
  <c r="AT43" i="1"/>
  <c r="AT272" i="1"/>
  <c r="AT129" i="1"/>
  <c r="AT411" i="1"/>
  <c r="AT123" i="1"/>
  <c r="AT432" i="1"/>
  <c r="AS109" i="1"/>
  <c r="AS617" i="1"/>
  <c r="AS279" i="1"/>
  <c r="AS201" i="1"/>
  <c r="AT156" i="1"/>
  <c r="AT348" i="1"/>
  <c r="AS130" i="1"/>
  <c r="AS127" i="1"/>
  <c r="AT443" i="1"/>
  <c r="AS427" i="1"/>
  <c r="AT427" i="1"/>
  <c r="AT100" i="1"/>
  <c r="AT109" i="1"/>
  <c r="AT131" i="1"/>
  <c r="AT390" i="1"/>
  <c r="AT46" i="1"/>
  <c r="AS309" i="1"/>
  <c r="AS254" i="1"/>
  <c r="AS350" i="1"/>
  <c r="AS214" i="1"/>
  <c r="AT420" i="1"/>
  <c r="AT591" i="1"/>
  <c r="AS253" i="1"/>
  <c r="AS447" i="1"/>
  <c r="AT451" i="1"/>
  <c r="AT48" i="1"/>
  <c r="AS122" i="1"/>
  <c r="AS144" i="1"/>
  <c r="AS277" i="1"/>
  <c r="AT396" i="1"/>
  <c r="AT71" i="1"/>
  <c r="AS93" i="1"/>
  <c r="AS296" i="1"/>
  <c r="AS5" i="1"/>
  <c r="AS137" i="1"/>
  <c r="AT431" i="1"/>
  <c r="AT312" i="1"/>
  <c r="AT274" i="1"/>
  <c r="AT104" i="1"/>
  <c r="AS455" i="1"/>
  <c r="AS204" i="1"/>
  <c r="AS303" i="1"/>
  <c r="AS119" i="1"/>
  <c r="AS383" i="1"/>
  <c r="AS415" i="1"/>
  <c r="AS307" i="1"/>
  <c r="AS90" i="1"/>
  <c r="AT410" i="1"/>
  <c r="AT225" i="1"/>
  <c r="AT338" i="1"/>
  <c r="AS18" i="1"/>
  <c r="AS138" i="1"/>
  <c r="AT456" i="1"/>
  <c r="AT155" i="1"/>
  <c r="AT54" i="1"/>
  <c r="AT136" i="1"/>
  <c r="AT283" i="1"/>
  <c r="AT19" i="1"/>
  <c r="AT425" i="1"/>
  <c r="AT145" i="1"/>
  <c r="AT415" i="1"/>
  <c r="AT336" i="1"/>
  <c r="AT159" i="1"/>
  <c r="AT90" i="1"/>
  <c r="AT219" i="1"/>
  <c r="AS9" i="1"/>
  <c r="AT40" i="1"/>
  <c r="AT36" i="1"/>
  <c r="AT16" i="1"/>
  <c r="AT329" i="1"/>
  <c r="AS326" i="1"/>
  <c r="AS305" i="1"/>
  <c r="AS53" i="1"/>
  <c r="AS324" i="1"/>
  <c r="AS365" i="1"/>
  <c r="AS441" i="1"/>
  <c r="AS36" i="1"/>
  <c r="AS344" i="1"/>
  <c r="AS285" i="1"/>
  <c r="AS23" i="1"/>
  <c r="AS387" i="1"/>
  <c r="AS616" i="1"/>
  <c r="AS89" i="1"/>
  <c r="AS329" i="1"/>
  <c r="AS86" i="1"/>
  <c r="AS338" i="1"/>
  <c r="AS215" i="1"/>
  <c r="AS72" i="1"/>
  <c r="AS71" i="1"/>
  <c r="AT430" i="1"/>
  <c r="AT120" i="1"/>
  <c r="AT8" i="1"/>
  <c r="AT399" i="1"/>
  <c r="AT318" i="1"/>
  <c r="AS496" i="1"/>
  <c r="AS645" i="1"/>
  <c r="AT448" i="1"/>
  <c r="AT391" i="1"/>
  <c r="AT345" i="1"/>
  <c r="AS414" i="1"/>
  <c r="AS134" i="1"/>
  <c r="AT460" i="1"/>
  <c r="AT28" i="1"/>
  <c r="AT58" i="1"/>
  <c r="AS47" i="1"/>
  <c r="AS370" i="1"/>
  <c r="AS206" i="1"/>
  <c r="AS128" i="1"/>
  <c r="AT79" i="1"/>
  <c r="AT290" i="1"/>
  <c r="AT269" i="1"/>
  <c r="AT66" i="1"/>
  <c r="AS35" i="1"/>
  <c r="AS103" i="1"/>
  <c r="AS273" i="1"/>
  <c r="AS136" i="1"/>
  <c r="AS29" i="1"/>
  <c r="AS118" i="1"/>
  <c r="AS408" i="1"/>
  <c r="AS369" i="1"/>
  <c r="AS423" i="1"/>
  <c r="AT421" i="1"/>
  <c r="AT146" i="1"/>
  <c r="AT282" i="1"/>
  <c r="AS366" i="1"/>
  <c r="AS78" i="1"/>
  <c r="AT221" i="1"/>
  <c r="AT440" i="1"/>
  <c r="AT22" i="1"/>
  <c r="AT356" i="1"/>
  <c r="AT12" i="1"/>
  <c r="AT368" i="1"/>
  <c r="AT394" i="1"/>
  <c r="AS24" i="1"/>
  <c r="AT107" i="1"/>
  <c r="AT619" i="1"/>
  <c r="AS442" i="1"/>
  <c r="AS444" i="1"/>
  <c r="AS340" i="1"/>
  <c r="AS310" i="1"/>
  <c r="AS8" i="1"/>
  <c r="AS146" i="1"/>
  <c r="AS123" i="1"/>
  <c r="AS42" i="1"/>
  <c r="AS359" i="1"/>
  <c r="AT344" i="1"/>
  <c r="AT622" i="1"/>
  <c r="AT438" i="1"/>
  <c r="AT453" i="1"/>
  <c r="AT39" i="1"/>
  <c r="AT18" i="1"/>
  <c r="AT442" i="1"/>
  <c r="AS79" i="1"/>
  <c r="AS290" i="1"/>
  <c r="AT84" i="1"/>
  <c r="AT267" i="1"/>
  <c r="AT359" i="1"/>
  <c r="AS10" i="1"/>
  <c r="AS398" i="1"/>
  <c r="AS133" i="1"/>
  <c r="AT367" i="1"/>
  <c r="AT372" i="1"/>
  <c r="AT209" i="1"/>
  <c r="AT98" i="1"/>
  <c r="AT349" i="1"/>
  <c r="AS69" i="1"/>
  <c r="AS156" i="1"/>
  <c r="AS262" i="1"/>
  <c r="AS295" i="1"/>
  <c r="AS76" i="1"/>
  <c r="AS50" i="1"/>
  <c r="AS44" i="1"/>
  <c r="AS394" i="1"/>
  <c r="AS82" i="1"/>
  <c r="AT23" i="1"/>
  <c r="AT357" i="1"/>
  <c r="AT68" i="1"/>
  <c r="AS445" i="1"/>
  <c r="AS406" i="1"/>
  <c r="AT331" i="1"/>
  <c r="AT395" i="1"/>
  <c r="AT119" i="1"/>
  <c r="AT330" i="1"/>
  <c r="AT268" i="1"/>
  <c r="AT76" i="1"/>
  <c r="AT383" i="1"/>
  <c r="AT106" i="1"/>
  <c r="AT353" i="1"/>
  <c r="AT307" i="1"/>
  <c r="AT379" i="1"/>
  <c r="AT439" i="1"/>
  <c r="AS48" i="1"/>
  <c r="AS147" i="1"/>
  <c r="AT293" i="1"/>
  <c r="AT310" i="1"/>
  <c r="AT210" i="1"/>
  <c r="AT363" i="1"/>
  <c r="AS75" i="1"/>
  <c r="AS73" i="1"/>
  <c r="AS58" i="1"/>
  <c r="AS40" i="1"/>
  <c r="AS320" i="1"/>
  <c r="AS43" i="1"/>
  <c r="AS120" i="1"/>
  <c r="AS421" i="1"/>
  <c r="AS266" i="1"/>
  <c r="AS94" i="1"/>
  <c r="AS373" i="1"/>
  <c r="AS140" i="1"/>
  <c r="AS357" i="1"/>
  <c r="AS311" i="1"/>
  <c r="AS388" i="1"/>
  <c r="AS154" i="1"/>
  <c r="AS117" i="1"/>
  <c r="AS352" i="1"/>
  <c r="AT424" i="1"/>
  <c r="AT433" i="1"/>
  <c r="AT278" i="1"/>
  <c r="AT616" i="1"/>
  <c r="AT292" i="1"/>
  <c r="AT454" i="1"/>
  <c r="AS448" i="1"/>
  <c r="AT428" i="1"/>
  <c r="AT75" i="1"/>
  <c r="AT142" i="1"/>
  <c r="AS275" i="1"/>
  <c r="AS99" i="1"/>
  <c r="AT62" i="1"/>
  <c r="AT34" i="1"/>
  <c r="AT347" i="1"/>
  <c r="AS25" i="1"/>
  <c r="AS301" i="1"/>
  <c r="AS178" i="1"/>
  <c r="AT122" i="1"/>
  <c r="AT144" i="1"/>
  <c r="AT200" i="1"/>
  <c r="AT378" i="1"/>
  <c r="AT316" i="1"/>
  <c r="AS321" i="1"/>
  <c r="AS221" i="1"/>
  <c r="AS393" i="1"/>
  <c r="AS286" i="1"/>
  <c r="AS425" i="1"/>
  <c r="AS106" i="1"/>
  <c r="AS336" i="1"/>
  <c r="AS379" i="1"/>
  <c r="AS219" i="1"/>
  <c r="AT94" i="1"/>
  <c r="AT343" i="1"/>
  <c r="AS397" i="1"/>
  <c r="AS294" i="1"/>
  <c r="AS332" i="1"/>
  <c r="AT303" i="1"/>
  <c r="AT393" i="1"/>
  <c r="AT510" i="1"/>
  <c r="AT295" i="1"/>
  <c r="AT29" i="1"/>
  <c r="AT83" i="1"/>
  <c r="AT118" i="1"/>
  <c r="AT96" i="1"/>
  <c r="AT44" i="1"/>
  <c r="AT369" i="1"/>
  <c r="AT325" i="1"/>
  <c r="AT82" i="1"/>
  <c r="AS390" i="1"/>
  <c r="AT444" i="1"/>
  <c r="AT441" i="1"/>
  <c r="AT285" i="1"/>
  <c r="AT405" i="1"/>
  <c r="AT215" i="1"/>
  <c r="AS116" i="1"/>
  <c r="AS151" i="1"/>
  <c r="AS358" i="1"/>
  <c r="AS424" i="1"/>
  <c r="AS430" i="1"/>
  <c r="AS284" i="1"/>
  <c r="AS107" i="1"/>
  <c r="AS392" i="1"/>
  <c r="AS33" i="1"/>
  <c r="AS67" i="1"/>
  <c r="AS225" i="1"/>
  <c r="AS60" i="1"/>
  <c r="AS399" i="1"/>
  <c r="AS292" i="1"/>
  <c r="AS363" i="1"/>
  <c r="AS622" i="1"/>
  <c r="AS55" i="1"/>
  <c r="AS267" i="1"/>
  <c r="AT365" i="1"/>
  <c r="AT11" i="1"/>
  <c r="AT33" i="1"/>
  <c r="AT101" i="1"/>
  <c r="AT388" i="1"/>
  <c r="AT56" i="1"/>
  <c r="AT50" i="1"/>
  <c r="AT408" i="1"/>
  <c r="AT102" i="1"/>
  <c r="AT423" i="1"/>
  <c r="AS124" i="1"/>
  <c r="AT389" i="1"/>
  <c r="AT302" i="1"/>
  <c r="AT2" i="1"/>
  <c r="AS17" i="1"/>
  <c r="AS623" i="1"/>
  <c r="AS85" i="1"/>
  <c r="AS278" i="1"/>
  <c r="AS129" i="1"/>
  <c r="AS405" i="1"/>
  <c r="AS317" i="1"/>
  <c r="AS282" i="1"/>
  <c r="AS160" i="1"/>
  <c r="AT623" i="1"/>
  <c r="AT373" i="1"/>
  <c r="AT317" i="1"/>
  <c r="X670" i="1" l="1"/>
  <c r="X669" i="1"/>
  <c r="X668" i="1"/>
  <c r="X667" i="1"/>
  <c r="X563" i="1"/>
  <c r="X567" i="1"/>
  <c r="X546" i="1"/>
  <c r="X564" i="1"/>
  <c r="X575" i="1"/>
  <c r="X535" i="1"/>
  <c r="X666" i="1"/>
  <c r="X589" i="1"/>
  <c r="X665" i="1"/>
  <c r="X515" i="1"/>
  <c r="X493" i="1"/>
  <c r="X494" i="1"/>
  <c r="X503" i="1"/>
  <c r="X658" i="1"/>
  <c r="X660" i="1"/>
  <c r="X662" i="1"/>
  <c r="X661" i="1"/>
  <c r="X657" i="1"/>
  <c r="X664" i="1"/>
  <c r="X663" i="1"/>
  <c r="X659" i="1"/>
  <c r="X471" i="1"/>
  <c r="X562" i="1"/>
  <c r="X525" i="1"/>
  <c r="X508" i="1"/>
  <c r="X530" i="1"/>
  <c r="X531" i="1"/>
  <c r="X532" i="1"/>
  <c r="X533" i="1"/>
  <c r="X536" i="1"/>
  <c r="X538" i="1"/>
  <c r="X537" i="1"/>
  <c r="X524" i="1"/>
  <c r="X561" i="1"/>
  <c r="X558" i="1"/>
  <c r="X581" i="1"/>
  <c r="X607" i="1"/>
  <c r="X584" i="1"/>
  <c r="X580" i="1"/>
  <c r="X534" i="1"/>
  <c r="X587" i="1"/>
  <c r="X492" i="1"/>
  <c r="X648" i="1"/>
  <c r="X646" i="1"/>
  <c r="X588" i="1"/>
  <c r="X595" i="1"/>
  <c r="X656" i="1"/>
  <c r="X516" i="1"/>
  <c r="X579" i="1"/>
  <c r="X577" i="1"/>
  <c r="X583" i="1"/>
  <c r="X585" i="1"/>
  <c r="X578" i="1"/>
  <c r="X582" i="1"/>
  <c r="X513" i="1"/>
  <c r="X554" i="1"/>
  <c r="X552" i="1"/>
  <c r="X551" i="1"/>
  <c r="X550" i="1"/>
  <c r="X549" i="1"/>
  <c r="X548" i="1"/>
  <c r="X545" i="1"/>
  <c r="X544" i="1"/>
  <c r="X543" i="1"/>
  <c r="X542" i="1"/>
  <c r="X541" i="1"/>
  <c r="X540" i="1"/>
  <c r="X539" i="1"/>
  <c r="X556" i="1"/>
  <c r="X555" i="1"/>
  <c r="X557" i="1"/>
  <c r="X511" i="1"/>
  <c r="X522" i="1"/>
  <c r="X521" i="1"/>
  <c r="X620" i="1"/>
  <c r="X235" i="1"/>
  <c r="X234" i="1"/>
  <c r="X574" i="1"/>
  <c r="X573" i="1"/>
  <c r="X572" i="1"/>
  <c r="X497" i="1"/>
  <c r="X560" i="1"/>
  <c r="X654" i="1"/>
  <c r="X244" i="1"/>
  <c r="X568" i="1"/>
  <c r="X498" i="1"/>
  <c r="X655" i="1"/>
  <c r="X507" i="1"/>
  <c r="X462" i="1"/>
  <c r="X223" i="1"/>
  <c r="X509" i="1"/>
  <c r="X239" i="1"/>
  <c r="X527" i="1"/>
  <c r="X505" i="1"/>
  <c r="X506" i="1"/>
  <c r="X653" i="1"/>
  <c r="X504" i="1"/>
  <c r="X529" i="1"/>
  <c r="X520" i="1"/>
  <c r="X518" i="1"/>
  <c r="X553" i="1"/>
  <c r="X517" i="1"/>
  <c r="X465" i="1"/>
  <c r="X638" i="1"/>
  <c r="X476" i="1"/>
  <c r="X637" i="1"/>
  <c r="X630" i="1"/>
  <c r="X644" i="1"/>
  <c r="X256" i="1"/>
  <c r="X643" i="1"/>
  <c r="X478" i="1"/>
  <c r="X634" i="1"/>
  <c r="X642" i="1"/>
  <c r="X633" i="1"/>
  <c r="X641" i="1"/>
  <c r="X477" i="1"/>
  <c r="X632" i="1"/>
  <c r="X640" i="1"/>
  <c r="X639" i="1"/>
  <c r="X611" i="1"/>
  <c r="X502" i="1"/>
  <c r="X199" i="1"/>
  <c r="X180" i="1"/>
  <c r="X652" i="1"/>
  <c r="X610" i="1"/>
  <c r="X636" i="1"/>
  <c r="X613" i="1"/>
  <c r="X609" i="1"/>
  <c r="X169" i="1"/>
  <c r="X251" i="1"/>
  <c r="X475" i="1"/>
  <c r="X614" i="1"/>
  <c r="X594" i="1"/>
  <c r="X198" i="1"/>
  <c r="X651" i="1"/>
  <c r="X170" i="1"/>
  <c r="X162" i="1"/>
  <c r="X463" i="1"/>
  <c r="X526" i="1"/>
  <c r="X605" i="1"/>
  <c r="X565" i="1"/>
  <c r="X523" i="1"/>
  <c r="X500" i="1"/>
  <c r="X647" i="1"/>
  <c r="X569" i="1"/>
  <c r="X576" i="1"/>
  <c r="X591" i="1"/>
  <c r="X491" i="1"/>
  <c r="X167" i="1"/>
  <c r="X227" i="1"/>
  <c r="X496" i="1"/>
  <c r="X153" i="1"/>
  <c r="X255" i="1"/>
  <c r="X470" i="1"/>
  <c r="X592" i="1"/>
  <c r="X166" i="1"/>
  <c r="X603" i="1"/>
  <c r="X139" i="1"/>
  <c r="X188" i="1"/>
  <c r="X449" i="1"/>
  <c r="X438" i="1"/>
  <c r="X454" i="1"/>
  <c r="X597" i="1"/>
  <c r="X258" i="1"/>
  <c r="X263" i="1"/>
  <c r="X487" i="1"/>
  <c r="X461" i="1"/>
  <c r="X459" i="1"/>
  <c r="X490" i="1"/>
  <c r="X606" i="1"/>
  <c r="X148" i="1"/>
  <c r="X231" i="1"/>
  <c r="X201" i="1"/>
  <c r="X440" i="1"/>
  <c r="X92" i="1"/>
  <c r="X103" i="1"/>
  <c r="X116" i="1"/>
  <c r="X151" i="1"/>
  <c r="X405" i="1"/>
  <c r="X175" i="1"/>
  <c r="X484" i="1"/>
  <c r="X604" i="1"/>
  <c r="X275" i="1"/>
  <c r="X216" i="1"/>
  <c r="X412" i="1"/>
  <c r="X441" i="1"/>
  <c r="X193" i="1"/>
  <c r="X226" i="1"/>
  <c r="X416" i="1"/>
  <c r="X136" i="1"/>
  <c r="X598" i="1"/>
  <c r="X174" i="1"/>
  <c r="X408" i="1"/>
  <c r="X439" i="1"/>
  <c r="X150" i="1"/>
  <c r="X399" i="1"/>
  <c r="X71" i="1"/>
  <c r="X230" i="1"/>
  <c r="X417" i="1"/>
  <c r="X115" i="1"/>
  <c r="X173" i="1"/>
  <c r="X202" i="1"/>
  <c r="X398" i="1"/>
  <c r="X307" i="1"/>
  <c r="X401" i="1"/>
  <c r="X213" i="1"/>
  <c r="X240" i="1"/>
  <c r="X191" i="1"/>
  <c r="X602" i="1"/>
  <c r="X109" i="1"/>
  <c r="X411" i="1"/>
  <c r="X154" i="1"/>
  <c r="X61" i="1"/>
  <c r="X397" i="1"/>
  <c r="X367" i="1"/>
  <c r="X352" i="1"/>
  <c r="X123" i="1"/>
  <c r="X110" i="1"/>
  <c r="X113" i="1"/>
  <c r="X590" i="1"/>
  <c r="X112" i="1"/>
  <c r="X495" i="1"/>
  <c r="X486" i="1"/>
  <c r="X237" i="1"/>
  <c r="X257" i="1"/>
  <c r="X413" i="1"/>
  <c r="X596" i="1"/>
  <c r="X406" i="1"/>
  <c r="X78" i="1"/>
  <c r="X196" i="1"/>
  <c r="X409" i="1"/>
  <c r="X474" i="1"/>
  <c r="X181" i="1"/>
  <c r="X311" i="1"/>
  <c r="X80" i="1"/>
  <c r="X400" i="1"/>
  <c r="X84" i="1"/>
  <c r="X480" i="1"/>
  <c r="X195" i="1"/>
  <c r="X242" i="1"/>
  <c r="X43" i="1"/>
  <c r="X224" i="1"/>
  <c r="X442" i="1"/>
  <c r="X137" i="1"/>
  <c r="X88" i="1"/>
  <c r="X177" i="1"/>
  <c r="X145" i="1"/>
  <c r="X238" i="1"/>
  <c r="X250" i="1"/>
  <c r="X249" i="1"/>
  <c r="X488" i="1"/>
  <c r="X248" i="1"/>
  <c r="X612" i="1"/>
  <c r="X608" i="1"/>
  <c r="X270" i="1"/>
  <c r="X334" i="1"/>
  <c r="X272" i="1"/>
  <c r="X246" i="1"/>
  <c r="X204" i="1"/>
  <c r="X149" i="1"/>
  <c r="X36" i="1"/>
  <c r="X132" i="1"/>
  <c r="X261" i="1"/>
  <c r="X229" i="1"/>
  <c r="X358" i="1"/>
  <c r="X264" i="1"/>
  <c r="X100" i="1"/>
  <c r="X419" i="1"/>
  <c r="X205" i="1"/>
  <c r="X156" i="1"/>
  <c r="X135" i="1"/>
  <c r="X189" i="1"/>
  <c r="X266" i="1"/>
  <c r="X277" i="1"/>
  <c r="X404" i="1"/>
  <c r="X185" i="1"/>
  <c r="X106" i="1"/>
  <c r="X245" i="1"/>
  <c r="X211" i="1"/>
  <c r="X140" i="1"/>
  <c r="X35" i="1"/>
  <c r="X445" i="1"/>
  <c r="X600" i="1"/>
  <c r="X104" i="1"/>
  <c r="X93" i="1"/>
  <c r="X183" i="1"/>
  <c r="X316" i="1"/>
  <c r="X510" i="1"/>
  <c r="X176" i="1"/>
  <c r="X82" i="1"/>
  <c r="X354" i="1"/>
  <c r="X60" i="1"/>
  <c r="X184" i="1"/>
  <c r="X418" i="1"/>
  <c r="X200" i="1"/>
  <c r="X27" i="1"/>
  <c r="X197" i="1"/>
  <c r="X81" i="1"/>
  <c r="X121" i="1"/>
  <c r="X97" i="1"/>
  <c r="X126" i="1"/>
  <c r="X390" i="1"/>
  <c r="X458" i="1"/>
  <c r="X485" i="1"/>
  <c r="X228" i="1"/>
  <c r="X472" i="1"/>
  <c r="X601" i="1"/>
  <c r="X599" i="1"/>
  <c r="X111" i="1"/>
  <c r="X267" i="1"/>
  <c r="X290" i="1"/>
  <c r="X479" i="1"/>
  <c r="X444" i="1"/>
  <c r="X134" i="1"/>
  <c r="X129" i="1"/>
  <c r="X194" i="1"/>
  <c r="X414" i="1"/>
  <c r="X146" i="1"/>
  <c r="X364" i="1"/>
  <c r="X114" i="1"/>
  <c r="X402" i="1"/>
  <c r="X356" i="1"/>
  <c r="X345" i="1"/>
  <c r="X203" i="1"/>
  <c r="X147" i="1"/>
  <c r="X96" i="1"/>
  <c r="X218" i="1"/>
  <c r="X98" i="1"/>
  <c r="X131" i="1"/>
  <c r="X410" i="1"/>
  <c r="X107" i="1"/>
  <c r="X158" i="1"/>
  <c r="X122" i="1"/>
  <c r="X483" i="1"/>
  <c r="X101" i="1"/>
  <c r="X133" i="1"/>
  <c r="X157" i="1"/>
  <c r="X357" i="1"/>
  <c r="X40" i="1"/>
  <c r="X144" i="1"/>
  <c r="X353" i="1"/>
  <c r="X117" i="1"/>
  <c r="X403" i="1"/>
  <c r="X172" i="1"/>
  <c r="X359" i="1"/>
  <c r="X212" i="1"/>
  <c r="X159" i="1"/>
  <c r="X120" i="1"/>
  <c r="X192" i="1"/>
  <c r="X241" i="1"/>
  <c r="X143" i="1"/>
  <c r="X481" i="1"/>
  <c r="X631" i="1"/>
  <c r="X138" i="1"/>
  <c r="X291" i="1"/>
  <c r="X259" i="1"/>
  <c r="X89" i="1"/>
  <c r="X179" i="1"/>
  <c r="X271" i="1"/>
  <c r="X155" i="1"/>
  <c r="X415" i="1"/>
  <c r="X355" i="1"/>
  <c r="X118" i="1"/>
  <c r="X124" i="1"/>
  <c r="X338" i="1"/>
  <c r="X482" i="1"/>
  <c r="X91" i="1"/>
  <c r="X407" i="1"/>
  <c r="X322" i="1"/>
  <c r="X219" i="1"/>
  <c r="X182" i="1"/>
  <c r="X171" i="1"/>
  <c r="X190" i="1"/>
  <c r="X247" i="1"/>
  <c r="X233" i="1"/>
  <c r="X312" i="1"/>
  <c r="X260" i="1"/>
  <c r="X119" i="1"/>
  <c r="X42" i="1"/>
  <c r="X232" i="1"/>
  <c r="X593" i="1"/>
  <c r="X49" i="1"/>
  <c r="X453" i="1"/>
  <c r="X108" i="1"/>
  <c r="X343" i="1"/>
  <c r="X52" i="1"/>
  <c r="X59" i="1"/>
  <c r="X434" i="1"/>
  <c r="X130" i="1"/>
  <c r="X222" i="1"/>
  <c r="X422" i="1"/>
  <c r="X315" i="1"/>
  <c r="X649" i="1"/>
  <c r="X429" i="1"/>
  <c r="X161" i="1"/>
  <c r="X393" i="1"/>
  <c r="X94" i="1"/>
  <c r="X451" i="1"/>
  <c r="X373" i="1"/>
  <c r="X293" i="1"/>
  <c r="X265" i="1"/>
  <c r="X420" i="1"/>
  <c r="X386" i="1"/>
  <c r="X289" i="1"/>
  <c r="X392" i="1"/>
  <c r="X63" i="1"/>
  <c r="X348" i="1"/>
  <c r="X370" i="1"/>
  <c r="X427" i="1"/>
  <c r="X446" i="1"/>
  <c r="X72" i="1"/>
  <c r="X628" i="1"/>
  <c r="X450" i="1"/>
  <c r="X142" i="1"/>
  <c r="X18" i="1"/>
  <c r="X615" i="1"/>
  <c r="X268" i="1"/>
  <c r="X14" i="1"/>
  <c r="X395" i="1"/>
  <c r="X383" i="1"/>
  <c r="X333" i="1"/>
  <c r="X336" i="1"/>
  <c r="X41" i="1"/>
  <c r="X45" i="1"/>
  <c r="X306" i="1"/>
  <c r="X377" i="1"/>
  <c r="X337" i="1"/>
  <c r="X309" i="1"/>
  <c r="X329" i="1"/>
  <c r="X365" i="1"/>
  <c r="X425" i="1"/>
  <c r="X25" i="1"/>
  <c r="X6" i="1"/>
  <c r="X279" i="1"/>
  <c r="X127" i="1"/>
  <c r="X209" i="1"/>
  <c r="X278" i="1"/>
  <c r="X489" i="1"/>
  <c r="X165" i="1"/>
  <c r="X12" i="1"/>
  <c r="X67" i="1"/>
  <c r="X44" i="1"/>
  <c r="X360" i="1"/>
  <c r="X317" i="1"/>
  <c r="X473" i="1"/>
  <c r="X51" i="1"/>
  <c r="X426" i="1"/>
  <c r="X54" i="1"/>
  <c r="X321" i="1"/>
  <c r="X65" i="1"/>
  <c r="X86" i="1"/>
  <c r="X24" i="1"/>
  <c r="X313" i="1"/>
  <c r="X619" i="1"/>
  <c r="X141" i="1"/>
  <c r="X618" i="1"/>
  <c r="X368" i="1"/>
  <c r="X424" i="1"/>
  <c r="X99" i="1"/>
  <c r="X8" i="1"/>
  <c r="X448" i="1"/>
  <c r="X347" i="1"/>
  <c r="X376" i="1"/>
  <c r="X286" i="1"/>
  <c r="X319" i="1"/>
  <c r="X79" i="1"/>
  <c r="X296" i="1"/>
  <c r="X68" i="1"/>
  <c r="X324" i="1"/>
  <c r="X421" i="1"/>
  <c r="X623" i="1"/>
  <c r="X281" i="1"/>
  <c r="X29" i="1"/>
  <c r="X50" i="1"/>
  <c r="X645" i="1"/>
  <c r="X19" i="1"/>
  <c r="X73" i="1"/>
  <c r="X9" i="1"/>
  <c r="X369" i="1"/>
  <c r="X23" i="1"/>
  <c r="X371" i="1"/>
  <c r="X432" i="1"/>
  <c r="X464" i="1"/>
  <c r="X443" i="1"/>
  <c r="X326" i="1"/>
  <c r="X436" i="1"/>
  <c r="X283" i="1"/>
  <c r="X75" i="1"/>
  <c r="X274" i="1"/>
  <c r="X102" i="1"/>
  <c r="X284" i="1"/>
  <c r="X388" i="1"/>
  <c r="X351" i="1"/>
  <c r="X378" i="1"/>
  <c r="X292" i="1"/>
  <c r="X28" i="1"/>
  <c r="X11" i="1"/>
  <c r="X17" i="1"/>
  <c r="X3" i="1"/>
  <c r="X621" i="1"/>
  <c r="X21" i="1"/>
  <c r="X20" i="1"/>
  <c r="X280" i="1"/>
  <c r="X220" i="1"/>
  <c r="X160" i="1"/>
  <c r="X340" i="1"/>
  <c r="X46" i="1"/>
  <c r="X288" i="1"/>
  <c r="X452" i="1"/>
  <c r="X570" i="1"/>
  <c r="X39" i="1"/>
  <c r="X447" i="1"/>
  <c r="X269" i="1"/>
  <c r="X26" i="1"/>
  <c r="X55" i="1"/>
  <c r="X460" i="1"/>
  <c r="X4" i="1"/>
  <c r="X350" i="1"/>
  <c r="X74" i="1"/>
  <c r="X437" i="1"/>
  <c r="X285" i="1"/>
  <c r="X366" i="1"/>
  <c r="X528" i="1"/>
  <c r="X10" i="1"/>
  <c r="X187" i="1"/>
  <c r="X374" i="1"/>
  <c r="X62" i="1"/>
  <c r="X225" i="1"/>
  <c r="X318" i="1"/>
  <c r="X31" i="1"/>
  <c r="X56" i="1"/>
  <c r="X76" i="1"/>
  <c r="X57" i="1"/>
  <c r="X297" i="1"/>
  <c r="X379" i="1"/>
  <c r="X2" i="1"/>
  <c r="X346" i="1"/>
  <c r="X295" i="1"/>
  <c r="X32" i="1"/>
  <c r="X262" i="1"/>
  <c r="X314" i="1"/>
  <c r="X375" i="1"/>
  <c r="X325" i="1"/>
  <c r="X394" i="1"/>
  <c r="X221" i="1"/>
  <c r="X372" i="1"/>
  <c r="X469" i="1"/>
  <c r="X328" i="1"/>
  <c r="X617" i="1"/>
  <c r="X300" i="1"/>
  <c r="X47" i="1"/>
  <c r="X622" i="1"/>
  <c r="X5" i="1"/>
  <c r="X85" i="1"/>
  <c r="X125" i="1"/>
  <c r="X304" i="1"/>
  <c r="X428" i="1"/>
  <c r="X332" i="1"/>
  <c r="X616" i="1"/>
  <c r="X13" i="1"/>
  <c r="X344" i="1"/>
  <c r="X22" i="1"/>
  <c r="X423" i="1"/>
  <c r="X48" i="1"/>
  <c r="X433" i="1"/>
  <c r="X308" i="1"/>
  <c r="X70" i="1"/>
  <c r="X431" i="1"/>
  <c r="X455" i="1"/>
  <c r="X327" i="1"/>
  <c r="X33" i="1"/>
  <c r="X389" i="1"/>
  <c r="X330" i="1"/>
  <c r="X430" i="1"/>
  <c r="X58" i="1"/>
  <c r="X396" i="1"/>
  <c r="X83" i="1"/>
  <c r="X310" i="1"/>
  <c r="X90" i="1"/>
  <c r="X384" i="1"/>
  <c r="X320" i="1"/>
  <c r="X16" i="1"/>
  <c r="X635" i="1"/>
  <c r="X152" i="1"/>
  <c r="X362" i="1"/>
  <c r="X210" i="1"/>
  <c r="X163" i="1"/>
  <c r="X87" i="1"/>
  <c r="X34" i="1"/>
  <c r="X207" i="1"/>
  <c r="X287" i="1"/>
  <c r="X342" i="1"/>
  <c r="X69" i="1"/>
  <c r="X128" i="1"/>
  <c r="X215" i="1"/>
  <c r="X361" i="1"/>
  <c r="X650" i="1"/>
  <c r="X363" i="1"/>
  <c r="X339" i="1"/>
  <c r="X571" i="1"/>
  <c r="X178" i="1"/>
  <c r="X387" i="1"/>
  <c r="X435" i="1"/>
  <c r="X299" i="1"/>
  <c r="X30" i="1"/>
  <c r="X380" i="1"/>
  <c r="X282" i="1"/>
  <c r="X253" i="1"/>
  <c r="X164" i="1"/>
  <c r="X391" i="1"/>
  <c r="X586" i="1"/>
  <c r="X168" i="1"/>
  <c r="X276" i="1"/>
  <c r="X217" i="1"/>
  <c r="X629" i="1"/>
  <c r="X66" i="1"/>
  <c r="X305" i="1"/>
  <c r="X38" i="1"/>
  <c r="X186" i="1"/>
  <c r="X77" i="1"/>
  <c r="X331" i="1"/>
  <c r="X341" i="1"/>
  <c r="X294" i="1"/>
  <c r="X302" i="1"/>
  <c r="X456" i="1"/>
  <c r="X626" i="1"/>
  <c r="X53" i="1"/>
  <c r="X303" i="1"/>
  <c r="X214" i="1"/>
  <c r="X95" i="1"/>
  <c r="X323" i="1"/>
  <c r="X349" i="1"/>
  <c r="X301" i="1"/>
  <c r="X298" i="1"/>
  <c r="X381" i="1"/>
  <c r="X273" i="1"/>
  <c r="X335" i="1"/>
  <c r="AK511" i="1"/>
  <c r="AK510" i="1"/>
</calcChain>
</file>

<file path=xl/comments1.xml><?xml version="1.0" encoding="utf-8"?>
<comments xmlns="http://schemas.openxmlformats.org/spreadsheetml/2006/main">
  <authors>
    <author>zarcone</author>
    <author>ZARCONE Anthony</author>
  </authors>
  <commentList>
    <comment ref="C63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Nvelle cmde: 27687491
</t>
        </r>
      </text>
    </comment>
    <comment ref="C81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New order: 27772171
</t>
        </r>
      </text>
    </comment>
    <comment ref="C225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New Order: 27845348
</t>
        </r>
      </text>
    </comment>
    <comment ref="C321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New Order 27676307
</t>
        </r>
      </text>
    </comment>
    <comment ref="C369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PO client 4500325417 030
</t>
        </r>
      </text>
    </comment>
    <comment ref="C380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PO client 4500325417 030
</t>
        </r>
      </text>
    </comment>
    <comment ref="C383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PO client 4500325417 040
</t>
        </r>
      </text>
    </comment>
    <comment ref="C386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PO client 4500325417 040
</t>
        </r>
      </text>
    </comment>
    <comment ref="C387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PO client 4500325417 050
</t>
        </r>
      </text>
    </comment>
    <comment ref="C448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Poste 120
</t>
        </r>
      </text>
    </comment>
    <comment ref="AM504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17/04/2019</t>
        </r>
      </text>
    </comment>
    <comment ref="AM506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17/04/2019</t>
        </r>
      </text>
    </comment>
    <comment ref="AM508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10/04/2019</t>
        </r>
      </text>
    </comment>
    <comment ref="AM509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17/04/2019</t>
        </r>
      </text>
    </comment>
    <comment ref="AM517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30/04/2019</t>
        </r>
      </text>
    </comment>
    <comment ref="AM518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30/04/2019</t>
        </r>
      </text>
    </comment>
    <comment ref="AM520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30/04/2019</t>
        </r>
      </text>
    </comment>
    <comment ref="AM521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30/04/2019</t>
        </r>
      </text>
    </comment>
    <comment ref="AM522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30/04/2019</t>
        </r>
      </text>
    </comment>
    <comment ref="AM526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06/05/2019</t>
        </r>
      </text>
    </comment>
    <comment ref="AM527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06/05/2019</t>
        </r>
      </text>
    </comment>
    <comment ref="C618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Poste 150
</t>
        </r>
      </text>
    </comment>
    <comment ref="C619" authorId="0" shapeId="0">
      <text>
        <r>
          <rPr>
            <b/>
            <sz val="9"/>
            <color indexed="81"/>
            <rFont val="Tahoma"/>
            <family val="2"/>
          </rPr>
          <t>zarcone:</t>
        </r>
        <r>
          <rPr>
            <sz val="9"/>
            <color indexed="81"/>
            <rFont val="Tahoma"/>
            <family val="2"/>
          </rPr>
          <t xml:space="preserve">
PO client 4500325417 060
</t>
        </r>
      </text>
    </comment>
    <comment ref="C626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Poste 130
</t>
        </r>
      </text>
    </comment>
    <comment ref="C649" authorId="1" shapeId="0">
      <text>
        <r>
          <rPr>
            <b/>
            <sz val="9"/>
            <color indexed="81"/>
            <rFont val="Tahoma"/>
            <family val="2"/>
          </rPr>
          <t>ZARCONE Anthony:</t>
        </r>
        <r>
          <rPr>
            <sz val="9"/>
            <color indexed="81"/>
            <rFont val="Tahoma"/>
            <family val="2"/>
          </rPr>
          <t xml:space="preserve">
Poste 140
</t>
        </r>
      </text>
    </comment>
  </commentList>
</comments>
</file>

<file path=xl/sharedStrings.xml><?xml version="1.0" encoding="utf-8"?>
<sst xmlns="http://schemas.openxmlformats.org/spreadsheetml/2006/main" count="11422" uniqueCount="1996">
  <si>
    <t>POS</t>
  </si>
  <si>
    <t>OET-FILS</t>
  </si>
  <si>
    <t>DA</t>
  </si>
  <si>
    <t>VU</t>
  </si>
  <si>
    <t>Nouvelle commande</t>
  </si>
  <si>
    <t>Ancienne commande</t>
  </si>
  <si>
    <t>AOG</t>
  </si>
  <si>
    <t>FAI</t>
  </si>
  <si>
    <t>P/N</t>
  </si>
  <si>
    <t>az</t>
  </si>
  <si>
    <t>H71245</t>
  </si>
  <si>
    <t>ASAP</t>
  </si>
  <si>
    <t>JACK</t>
  </si>
  <si>
    <t>OUI</t>
  </si>
  <si>
    <t>L07026</t>
  </si>
  <si>
    <t>OK</t>
  </si>
  <si>
    <t>CRIT</t>
  </si>
  <si>
    <t>AZ</t>
  </si>
  <si>
    <t>N58948</t>
  </si>
  <si>
    <t>BI</t>
  </si>
  <si>
    <t>ANNULE</t>
  </si>
  <si>
    <t>P26241</t>
  </si>
  <si>
    <t>P56692</t>
  </si>
  <si>
    <t>P56691</t>
  </si>
  <si>
    <t>SERVI</t>
  </si>
  <si>
    <t>R51945</t>
  </si>
  <si>
    <t>R61067</t>
  </si>
  <si>
    <t>R61173</t>
  </si>
  <si>
    <t>EASA FORM 1</t>
  </si>
  <si>
    <t xml:space="preserve">Attente ETEC + Placard </t>
  </si>
  <si>
    <t>COMMENTAIRES COORDINATION</t>
  </si>
  <si>
    <t>Non applicable</t>
  </si>
  <si>
    <t>Diffusé</t>
  </si>
  <si>
    <t>Attente confiés - Doublon ligne 4 (VU à conserver pour éventuelle nouvelle commande)</t>
  </si>
  <si>
    <t>Commande annulée</t>
  </si>
  <si>
    <t>État</t>
  </si>
  <si>
    <t>Attente confié (4CMP*00044) - VU en stock PHS</t>
  </si>
  <si>
    <t>EFD990002</t>
  </si>
  <si>
    <t xml:space="preserve"> VU à réattribuer car doublon de la cmde 27105823</t>
  </si>
  <si>
    <t>EFD990230 =&gt; EFD990242</t>
  </si>
  <si>
    <t>EFD990243</t>
  </si>
  <si>
    <t>EFD990205</t>
  </si>
  <si>
    <t>EFD990001</t>
  </si>
  <si>
    <t>A320EL050000-EPA</t>
  </si>
  <si>
    <t>Commandées</t>
  </si>
  <si>
    <t>Diffusées</t>
  </si>
  <si>
    <t>420VU</t>
  </si>
  <si>
    <t>F57139</t>
  </si>
  <si>
    <t>413VU</t>
  </si>
  <si>
    <t>LdF</t>
  </si>
  <si>
    <t>Vérification</t>
  </si>
  <si>
    <t>LdF Non approuvée</t>
  </si>
  <si>
    <t>Têtes B</t>
  </si>
  <si>
    <t>À définir</t>
  </si>
  <si>
    <t>Confiés</t>
  </si>
  <si>
    <t>Qté confiés</t>
  </si>
  <si>
    <t>Qté 1</t>
  </si>
  <si>
    <t>N/A</t>
  </si>
  <si>
    <t>EASA FORM1</t>
  </si>
  <si>
    <t>NON</t>
  </si>
  <si>
    <t>CÂBLE</t>
  </si>
  <si>
    <t>STOCK PHS Qté 4</t>
  </si>
  <si>
    <t>STOCK PHS Qté 1</t>
  </si>
  <si>
    <t>QTE RàE</t>
  </si>
  <si>
    <t>RPA</t>
  </si>
  <si>
    <t>MB035ACAAAAC</t>
  </si>
  <si>
    <t>6M90080100</t>
  </si>
  <si>
    <t>EFD990004</t>
  </si>
  <si>
    <t>EFD990003</t>
  </si>
  <si>
    <t>U54481</t>
  </si>
  <si>
    <t>B737-1288L4000010</t>
  </si>
  <si>
    <t>SG</t>
  </si>
  <si>
    <t>6V01965900</t>
  </si>
  <si>
    <t>Demande envoyée</t>
  </si>
  <si>
    <t>En stock PHS</t>
  </si>
  <si>
    <t>À imprimer LAB</t>
  </si>
  <si>
    <t>À commander LdF</t>
  </si>
  <si>
    <t>À imprimer COL</t>
  </si>
  <si>
    <t>EFD990006</t>
  </si>
  <si>
    <t>EFD990244</t>
  </si>
  <si>
    <t>EFD990246</t>
  </si>
  <si>
    <t>EFD990249</t>
  </si>
  <si>
    <t>EFD990250</t>
  </si>
  <si>
    <t>EFD990251</t>
  </si>
  <si>
    <t>EFD990252</t>
  </si>
  <si>
    <t>EFD990257</t>
  </si>
  <si>
    <t>EFD990258</t>
  </si>
  <si>
    <t>EFD990259</t>
  </si>
  <si>
    <t>MB043ABAAAAB</t>
  </si>
  <si>
    <t>EFD990279</t>
  </si>
  <si>
    <t>EFD990280</t>
  </si>
  <si>
    <t>MD501-311101-01A</t>
  </si>
  <si>
    <t>Fiche navette LAT-AZ-170006</t>
  </si>
  <si>
    <t>PN en attente de confirmation client</t>
  </si>
  <si>
    <t>WF417AFACAAE</t>
  </si>
  <si>
    <t>EXP</t>
  </si>
  <si>
    <t>Délai demandé</t>
  </si>
  <si>
    <t>USER</t>
  </si>
  <si>
    <t>NB5457P</t>
  </si>
  <si>
    <t>LdF approuvée</t>
  </si>
  <si>
    <t>NR1624P</t>
  </si>
  <si>
    <t>RR0927C</t>
  </si>
  <si>
    <t>RR0827Z</t>
  </si>
  <si>
    <t>LUV (TMS + ASDA)</t>
  </si>
  <si>
    <t>RTN</t>
  </si>
  <si>
    <t>VB0044D</t>
  </si>
  <si>
    <t>ANNULÉE</t>
  </si>
  <si>
    <t>MB0080D</t>
  </si>
  <si>
    <t>NB4371P</t>
  </si>
  <si>
    <t>Faire mail prod. + collab à réception des confiés</t>
  </si>
  <si>
    <t>WF408ADAAAAC</t>
  </si>
  <si>
    <t>6V00205900</t>
  </si>
  <si>
    <t>VB0020D</t>
  </si>
  <si>
    <t>NR1727P</t>
  </si>
  <si>
    <t>RB0768C</t>
  </si>
  <si>
    <t>FAISCEAU</t>
  </si>
  <si>
    <t>RR0831Z</t>
  </si>
  <si>
    <t>RR0872Z</t>
  </si>
  <si>
    <t>RR9463C</t>
  </si>
  <si>
    <t>NR3171P</t>
  </si>
  <si>
    <t>R00850R</t>
  </si>
  <si>
    <t>W18729-1  =&gt;    W18729-3</t>
  </si>
  <si>
    <t>PN</t>
  </si>
  <si>
    <t>Fiche navette LAT-AZ-170012 et demande en cours (mail M. KANANE)</t>
  </si>
  <si>
    <t>EFD990025</t>
  </si>
  <si>
    <t>NR6980P</t>
  </si>
  <si>
    <t>NB4871P</t>
  </si>
  <si>
    <t>Qté 1
Qté 1</t>
  </si>
  <si>
    <t>6839605400
6839315000</t>
  </si>
  <si>
    <t>6800800300
6808100400
6839605100
6827214800</t>
  </si>
  <si>
    <t>Qté 2
Qté 1
Qté 1
Qté 1</t>
  </si>
  <si>
    <t xml:space="preserve">6939600100
6944100100 </t>
  </si>
  <si>
    <t>H72362730101
ABS1643ACSB007
6V90061800</t>
  </si>
  <si>
    <t>Qté 1
Qté 1
Qté 1</t>
  </si>
  <si>
    <t xml:space="preserve">6504420600
6504420800
6574819100 </t>
  </si>
  <si>
    <t xml:space="preserve">6504420600
6504420800
6574819600 </t>
  </si>
  <si>
    <t>Attente confié pour collab et planif</t>
  </si>
  <si>
    <t>Mail prod. à faire à réception des confiés
Rail VT à faire couper par Arnaud - Fiche navette LAT-AZ-170009</t>
  </si>
  <si>
    <t>MD501-311101-01B</t>
  </si>
  <si>
    <t>H72362730101
ABS1643ACSB007
6V90061801</t>
  </si>
  <si>
    <t>CONCAT</t>
  </si>
  <si>
    <t>010</t>
  </si>
  <si>
    <t>W67726</t>
  </si>
  <si>
    <t>W67727</t>
  </si>
  <si>
    <t>E9375445L</t>
  </si>
  <si>
    <t>CDE-CCP777</t>
  </si>
  <si>
    <t>B777-L1</t>
  </si>
  <si>
    <t>TBD</t>
  </si>
  <si>
    <t>NB04436P</t>
  </si>
  <si>
    <t>W70264</t>
  </si>
  <si>
    <t>W70265</t>
  </si>
  <si>
    <t>W70266</t>
  </si>
  <si>
    <t>71140017 =&gt; 71140021</t>
  </si>
  <si>
    <t>W70849</t>
  </si>
  <si>
    <t>Reste à expédier Qté 2 =&gt; NC 4STR*00949 (PARAMOUNT)</t>
  </si>
  <si>
    <t>71140022 =&gt; 71140026</t>
  </si>
  <si>
    <t>W70874</t>
  </si>
  <si>
    <t>10</t>
  </si>
  <si>
    <t>NB03718P</t>
  </si>
  <si>
    <t>AZA</t>
  </si>
  <si>
    <t>Qté 3</t>
  </si>
  <si>
    <t>NB05129P</t>
  </si>
  <si>
    <t>NB05834P</t>
  </si>
  <si>
    <t>NB05635P</t>
  </si>
  <si>
    <t>Attente AR ACHE62966 pour ré appro série</t>
  </si>
  <si>
    <t>W96786</t>
  </si>
  <si>
    <t>Réception 4STR*00016 le 19/12/2017 (ACHE62985)</t>
  </si>
  <si>
    <t>EFD990007</t>
  </si>
  <si>
    <t>NB04007P</t>
  </si>
  <si>
    <t>N° Série
ou
N° LOT</t>
  </si>
  <si>
    <t>NB05045P</t>
  </si>
  <si>
    <t>VU prélevé sur cmde annulée (27610978)
Enlèvement DHL</t>
  </si>
  <si>
    <t>LTE990001</t>
  </si>
  <si>
    <t>LTE990001 =&gt; LTE990005</t>
  </si>
  <si>
    <t>LTE990006 =&gt; LTE990009</t>
  </si>
  <si>
    <t xml:space="preserve">Missing CMS 2 Qty 1 (0 Received) </t>
  </si>
  <si>
    <t xml:space="preserve">Faire mail prod. + collab à réception des confiés
Missing CMS 2 Qty 1 (0 Received) </t>
  </si>
  <si>
    <t>Faire mail prod. + collab à réception des confiés
CMS 2 received ; Missing CMS 1 Qté 1</t>
  </si>
  <si>
    <t>A livrer en 8 BL Qté 1 - /10, /20 =&gt; /80</t>
  </si>
  <si>
    <t>LTE990001 =&gt; LTE990008</t>
  </si>
  <si>
    <t>LTE990009</t>
  </si>
  <si>
    <t>LTE990010</t>
  </si>
  <si>
    <t>LTE990011</t>
  </si>
  <si>
    <t>LTE990002</t>
  </si>
  <si>
    <t>OET père 2017</t>
  </si>
  <si>
    <t>Z21294</t>
  </si>
  <si>
    <t>LTE990003</t>
  </si>
  <si>
    <t>LTE990004</t>
  </si>
  <si>
    <t>LTE990005</t>
  </si>
  <si>
    <t>LTE990006 =&gt; LTE990007</t>
  </si>
  <si>
    <t>LTE990001 =&gt; LTE990003</t>
  </si>
  <si>
    <t>LTE990004 =&gt; LTE990013</t>
  </si>
  <si>
    <t>Qté 5 à livrer le 13/03/2018
Collaboré en avance de phase sous réserve de reception du confié.</t>
  </si>
  <si>
    <t>Réception 4STR*01124 le 12/01/2018 (ACHE65158)</t>
  </si>
  <si>
    <t>Réception 4STR*01123 le 12/01/2018 (ACHE65158)</t>
  </si>
  <si>
    <t>Réception 4STR*00609 le 17/01/2018 (ACHE65208)
Collaboré à date en avance de phase.</t>
  </si>
  <si>
    <t>Réception 4STR*00822 le 07/02/2018 (ACHE66272)</t>
  </si>
  <si>
    <t>Réception 4STR*00774 le 15/02/2018 (ACHE65011)
Collaboré en avance de phase suite à demande client</t>
  </si>
  <si>
    <t>Réception 4STR*01030 le 10/01/2018 (ACHE58554)</t>
  </si>
  <si>
    <t>RR0759Z</t>
  </si>
  <si>
    <t>LTE990008</t>
  </si>
  <si>
    <t>6925015800 6963400000 6963397500</t>
  </si>
  <si>
    <t>NB01881P</t>
  </si>
  <si>
    <t>WF406ABAAAAB</t>
  </si>
  <si>
    <t>WF435ADAAAAC</t>
  </si>
  <si>
    <t>VB0268D</t>
  </si>
  <si>
    <t>6V90079000</t>
  </si>
  <si>
    <t>VB0251D</t>
  </si>
  <si>
    <t>Attente AR
Attente confié</t>
  </si>
  <si>
    <t>Réception ACHE66272 le 07/02/2018</t>
  </si>
  <si>
    <t>Z37767</t>
  </si>
  <si>
    <t>P2314617</t>
  </si>
  <si>
    <t>MB136ABAAAAC</t>
  </si>
  <si>
    <t>6M90079100</t>
  </si>
  <si>
    <t>MB2030D</t>
  </si>
  <si>
    <t>E8791708L</t>
  </si>
  <si>
    <t>Réception 4STR*01124 le 30/03/2018</t>
  </si>
  <si>
    <t>Réception 4STR*00878 le 05/03/2018 (ACHE70648)
Collaboré en avance de phase.</t>
  </si>
  <si>
    <t>Collaboré en avance de phase</t>
  </si>
  <si>
    <t>Enlèvement DHL</t>
  </si>
  <si>
    <t>MB170ACAAAAA</t>
  </si>
  <si>
    <t>6M90005200
6M90005100
6M90005300
6M90079400</t>
  </si>
  <si>
    <t>6839605100</t>
  </si>
  <si>
    <t>6939600100</t>
  </si>
  <si>
    <t>Qté 1
Qté 1
Qté 1
Qté 1</t>
  </si>
  <si>
    <t>E8789829L</t>
  </si>
  <si>
    <t>Attente confiés</t>
  </si>
  <si>
    <t>Attente délai d'appro
Attente ETEC</t>
  </si>
  <si>
    <t>MB2061D</t>
  </si>
  <si>
    <t>Z55154</t>
  </si>
  <si>
    <t>Attente ETEC</t>
  </si>
  <si>
    <t>LTE990010
=&gt;
LTE990012</t>
  </si>
  <si>
    <t>006</t>
  </si>
  <si>
    <t>007</t>
  </si>
  <si>
    <t>008</t>
  </si>
  <si>
    <t>009</t>
  </si>
  <si>
    <t>MB2038D</t>
  </si>
  <si>
    <t>Faire enlèvement DHL le 02/03/2018</t>
  </si>
  <si>
    <t>NB03483P</t>
  </si>
  <si>
    <t>Réception 4CPR*00312 le 14/03/2018 (ACHE69794)</t>
  </si>
  <si>
    <t>LTE990001
=&gt;
 LTE990003</t>
  </si>
  <si>
    <t>5215
11483</t>
  </si>
  <si>
    <t>Fiche navette LAT-AZA-170009
Réception 4CPR*00316 le 19/03/2018 (ACHE71834)</t>
  </si>
  <si>
    <t>LTE990006 =&gt; LTE990016</t>
  </si>
  <si>
    <t>LTE990017 
=&gt; 
LTE990036</t>
  </si>
  <si>
    <t>Z70052-1</t>
  </si>
  <si>
    <t>Z71818</t>
  </si>
  <si>
    <t>73220002
=&gt;
73220004</t>
  </si>
  <si>
    <t>Réception 4STR*00982 le 03/04/2018 (ACHE68856)</t>
  </si>
  <si>
    <t>PRE_APPRO_FFK</t>
  </si>
  <si>
    <t>Z72578
Z72579</t>
  </si>
  <si>
    <t xml:space="preserve">Z72580 
Z72581 </t>
  </si>
  <si>
    <t>MP</t>
  </si>
  <si>
    <t>A donner directement à Marine Panau</t>
  </si>
  <si>
    <t>Z72588</t>
  </si>
  <si>
    <t>Collaboré en avance de phase au 12/03</t>
  </si>
  <si>
    <t>Réception 4STR*00016 le 06/02/2018 (ACHE62213)</t>
  </si>
  <si>
    <t>NB03010P</t>
  </si>
  <si>
    <t>LTE990001 =&gt; LTE990011</t>
  </si>
  <si>
    <t>LTE990012 =&gt; LTE990022</t>
  </si>
  <si>
    <t>LTE990023 =&gt; LTE990033</t>
  </si>
  <si>
    <t>6839605200</t>
  </si>
  <si>
    <t>Réception 4STR*00878 le 10/04/2018 (ACHE75710)</t>
  </si>
  <si>
    <t>Réception 4CPR*00239 le 21/08/2017 (ACHE37991)
Faire mail prod. à réception des confiés</t>
  </si>
  <si>
    <t>119VU</t>
  </si>
  <si>
    <t>W59611</t>
  </si>
  <si>
    <t>Réception 4STR*01127 le 27/03/2018 (ACHE65265)</t>
  </si>
  <si>
    <t>Réception 4STR*00609 le 23/03/2018 (ACHE65208)
Enlèvement DHL</t>
  </si>
  <si>
    <t>Attente Valo AS pour expédition
Départ de 2VU le 28/03 (avec DHL)</t>
  </si>
  <si>
    <t>NB02135P</t>
  </si>
  <si>
    <t>6839605400 6839315000</t>
  </si>
  <si>
    <t>Réception 3STR*01418 le 17/04/2018 (ACHE77845)</t>
  </si>
  <si>
    <t>Attente Valo AS pour expédition
Départ de 2VU le 28/03 (avec DHL)
Demander BL à l'ADV le 10/04/2018</t>
  </si>
  <si>
    <t>Réception 4STR*00016 le 01/03/2018 (ACHE66292)
Collaboré en avance (sous réserve de réception confié) avant le 01/03/2017</t>
  </si>
  <si>
    <t>Attente délai d'appro</t>
  </si>
  <si>
    <t>Réception 4STR*01147 le 18/04/2018 (ACHE79202)</t>
  </si>
  <si>
    <t>Non</t>
  </si>
  <si>
    <t>Oui</t>
  </si>
  <si>
    <t>USER BDO</t>
  </si>
  <si>
    <t>Resp. Coord</t>
  </si>
  <si>
    <t>LTE990007</t>
  </si>
  <si>
    <t>LTE990012</t>
  </si>
  <si>
    <t>LTE990013</t>
  </si>
  <si>
    <t>LTE990014</t>
  </si>
  <si>
    <t>LTE990015</t>
  </si>
  <si>
    <t>LTE990016</t>
  </si>
  <si>
    <t>LTE990017</t>
  </si>
  <si>
    <t>LTE990018</t>
  </si>
  <si>
    <t>LTE990019</t>
  </si>
  <si>
    <t>LTE990020</t>
  </si>
  <si>
    <t>LTE990021</t>
  </si>
  <si>
    <t>LTE990022</t>
  </si>
  <si>
    <t>LTE990023</t>
  </si>
  <si>
    <t>LTE990024</t>
  </si>
  <si>
    <t>LTE990025</t>
  </si>
  <si>
    <t>LTE990026</t>
  </si>
  <si>
    <t>LTE990027</t>
  </si>
  <si>
    <t>LTE990028</t>
  </si>
  <si>
    <t>LTE990029</t>
  </si>
  <si>
    <t>LTE990030</t>
  </si>
  <si>
    <t>LTE990031</t>
  </si>
  <si>
    <t>LTE990033</t>
  </si>
  <si>
    <t>LTE990034</t>
  </si>
  <si>
    <t>LTE990035</t>
  </si>
  <si>
    <t>LTE990037</t>
  </si>
  <si>
    <t>LTE990038</t>
  </si>
  <si>
    <t>LTE990039</t>
  </si>
  <si>
    <t>LTE990040</t>
  </si>
  <si>
    <t>LTE990041</t>
  </si>
  <si>
    <t>LTE990043</t>
  </si>
  <si>
    <t>LTE990044</t>
  </si>
  <si>
    <t>LTE990046</t>
  </si>
  <si>
    <t>LTE990047</t>
  </si>
  <si>
    <t>LTE990048</t>
  </si>
  <si>
    <t>LTE990049</t>
  </si>
  <si>
    <t>LTE990050</t>
  </si>
  <si>
    <t>LTE990051</t>
  </si>
  <si>
    <t>LTE990053</t>
  </si>
  <si>
    <t>LTE990054</t>
  </si>
  <si>
    <t>Réception 4STR*01149 et 4STR*01150 le 25/05/2018</t>
  </si>
  <si>
    <t xml:space="preserve">Réception 4STR*00609 le 17/01/2018 (ACHE65208)
Collaboré à date en avance de phase </t>
  </si>
  <si>
    <t>021486</t>
  </si>
  <si>
    <t>CDE-CCP777010</t>
  </si>
  <si>
    <t>Départ navette interne</t>
  </si>
  <si>
    <t>021520</t>
  </si>
  <si>
    <t>E8799209L</t>
  </si>
  <si>
    <t>MB170ACAAAAB</t>
  </si>
  <si>
    <t>LTE990034
=&gt;
LTE990042</t>
  </si>
  <si>
    <t>MB135ABAAAAC</t>
  </si>
  <si>
    <t>E8799546L</t>
  </si>
  <si>
    <t>6M90080300</t>
  </si>
  <si>
    <t>Réception le 18/05/2018</t>
  </si>
  <si>
    <t>LCT033780</t>
  </si>
  <si>
    <t>73220015
=&gt;
73220022</t>
  </si>
  <si>
    <t>RR0457C</t>
  </si>
  <si>
    <t>Prep en cours</t>
  </si>
  <si>
    <t>LTE990001
=&gt;
LTE990002</t>
  </si>
  <si>
    <t>LTE990001  =&gt;  LTE990002</t>
  </si>
  <si>
    <t>Attente AR ACHE83111</t>
  </si>
  <si>
    <t>LCTZ35696</t>
  </si>
  <si>
    <t>LTE990014 =&gt; LTE990021</t>
  </si>
  <si>
    <t>LCTR52643</t>
  </si>
  <si>
    <t>LCTR61161</t>
  </si>
  <si>
    <t>LCTR61162</t>
  </si>
  <si>
    <t>LCTR45100</t>
  </si>
  <si>
    <t>LCT034445</t>
  </si>
  <si>
    <t>LCT034446</t>
  </si>
  <si>
    <t>Réception 4STR*00878 le 12/06/2018 (ACHE85817)</t>
  </si>
  <si>
    <t>LTE990056</t>
  </si>
  <si>
    <t>LTE990057</t>
  </si>
  <si>
    <t>LTE990058</t>
  </si>
  <si>
    <t>LTE990059</t>
  </si>
  <si>
    <t>LTE990061</t>
  </si>
  <si>
    <t>LTE990062</t>
  </si>
  <si>
    <t>LTE990063</t>
  </si>
  <si>
    <t>LTE990064</t>
  </si>
  <si>
    <t>LTE990065</t>
  </si>
  <si>
    <t>LTE990066</t>
  </si>
  <si>
    <t>Faire DS platines 4STR*00821 et 4STR*00822 le 02/07/2018
Attention lors de la livraison car il faut livrer la cmde 27687491</t>
  </si>
  <si>
    <t>LCTV50477</t>
  </si>
  <si>
    <t>LTE990067 =&gt; LTE990068</t>
  </si>
  <si>
    <t>Réception 4STR*01030 le 26/07/2018 (ACHE85837)</t>
  </si>
  <si>
    <t>053475-1   =&gt;   053475-4</t>
  </si>
  <si>
    <t>LCT055766</t>
  </si>
  <si>
    <t>LTE990014 =&gt; LTE990020</t>
  </si>
  <si>
    <t>058546-1</t>
  </si>
  <si>
    <t>053399-1 =&gt;   053399-4</t>
  </si>
  <si>
    <t>FAISCEAU GENERATION (ATR42)</t>
  </si>
  <si>
    <t>FAISCEAU GENERATION (ATR72)</t>
  </si>
  <si>
    <t>6939600100
6944100100</t>
  </si>
  <si>
    <t>NB3762P</t>
  </si>
  <si>
    <t>Attente délai d'appro
Attente prep</t>
  </si>
  <si>
    <t>LTE990069</t>
  </si>
  <si>
    <t>LTE990070</t>
  </si>
  <si>
    <t>LTE990071</t>
  </si>
  <si>
    <t>LTE990072</t>
  </si>
  <si>
    <t>LTE990010  =&gt; LTE990012</t>
  </si>
  <si>
    <t>DSHP relancée le 19/06</t>
  </si>
  <si>
    <t>LTE990038 =&gt; LTE990051</t>
  </si>
  <si>
    <t>LTE990001 =&gt; LTE990002</t>
  </si>
  <si>
    <t>WF407ABAAAAB</t>
  </si>
  <si>
    <t>NB07323P</t>
  </si>
  <si>
    <t>LTE990001
=&gt;
LTE990006</t>
  </si>
  <si>
    <t>Attente AR ACHE90041 (ROSSI)
Attente FIP
CORE 257</t>
  </si>
  <si>
    <t>Attente AR ACHE90041 (ROSSI)
CORE 257</t>
  </si>
  <si>
    <t>6574872200</t>
  </si>
  <si>
    <t>6853820100</t>
  </si>
  <si>
    <t>NB06482P</t>
  </si>
  <si>
    <t>VB0197D</t>
  </si>
  <si>
    <t>6V90079100</t>
  </si>
  <si>
    <t xml:space="preserve">DS FAITE </t>
  </si>
  <si>
    <t>LTE990043 =&gt; LTE990053</t>
  </si>
  <si>
    <t>053182-1   =&gt;         053182-4</t>
  </si>
  <si>
    <t>71130001   =&gt;   71130010</t>
  </si>
  <si>
    <t>CORE 516</t>
  </si>
  <si>
    <t>NB06767P</t>
  </si>
  <si>
    <t>Attente délai d'appro
Attente prog. Test</t>
  </si>
  <si>
    <t>LTE990073</t>
  </si>
  <si>
    <t>Réception le 13/07/2018 (ACHE91620)
CORE 602</t>
  </si>
  <si>
    <t>MB042ACABAAA</t>
  </si>
  <si>
    <t>Réception le 13/07/2018 (ACHE91620)
CORE 636</t>
  </si>
  <si>
    <t>077414-1</t>
  </si>
  <si>
    <t xml:space="preserve">6M90079500 </t>
  </si>
  <si>
    <t>MB2008D</t>
  </si>
  <si>
    <t>73220013 à 73220014 et 73220023 =&gt; 73220027</t>
  </si>
  <si>
    <t>CORE 842 (COL)
CORE 843 (LAB)</t>
  </si>
  <si>
    <t>LCT078191</t>
  </si>
  <si>
    <t>Réception 4STR*01311 le 23/07/2018
CORE 967</t>
  </si>
  <si>
    <t>LTE990003 =&gt; LTE990004</t>
  </si>
  <si>
    <t>73220028 =&gt; 73220030</t>
  </si>
  <si>
    <t>73220031 =&gt; 73220037</t>
  </si>
  <si>
    <t>LCT104456</t>
  </si>
  <si>
    <t>LCT104458</t>
  </si>
  <si>
    <t>CORE 1105</t>
  </si>
  <si>
    <t>73220038
=&gt;
73220040</t>
  </si>
  <si>
    <t>LCT107894</t>
  </si>
  <si>
    <t>LCT107895</t>
  </si>
  <si>
    <t>73220041
=&gt;
73220050</t>
  </si>
  <si>
    <t>LCT107896</t>
  </si>
  <si>
    <t>73220051
=&gt;
73220060</t>
  </si>
  <si>
    <t>LCT107945</t>
  </si>
  <si>
    <t>LCT107944</t>
  </si>
  <si>
    <t>73220061 =&gt; 73220070</t>
  </si>
  <si>
    <t>73220071
=&gt;
73220080</t>
  </si>
  <si>
    <t>CORE 1026
Vérifier sortie de stock 4CPR*00272 le 02/09/2018</t>
  </si>
  <si>
    <t>NB04660P</t>
  </si>
  <si>
    <t>Matière en stock
Attente FIP</t>
  </si>
  <si>
    <t>Manquants servis en pt de liv A1 (DS N° 349725)</t>
  </si>
  <si>
    <t>Structure transmise au magasin le 27/08 pour ré expedtion vers LAB
CORE 1296</t>
  </si>
  <si>
    <t>Collaboré en avance par TGE</t>
  </si>
  <si>
    <t>6963469200</t>
  </si>
  <si>
    <t>NB3526P</t>
  </si>
  <si>
    <t>ADKS-TOPWINGS-0803</t>
  </si>
  <si>
    <t>ADKS-TOPWINGS-0866</t>
  </si>
  <si>
    <t>FO2842-0063</t>
  </si>
  <si>
    <t>L9297715001000</t>
  </si>
  <si>
    <t>LFO23750099</t>
  </si>
  <si>
    <t>LFO23750100</t>
  </si>
  <si>
    <t>LFO23750101</t>
  </si>
  <si>
    <t>MFO31631038</t>
  </si>
  <si>
    <t>MFO43810582</t>
  </si>
  <si>
    <t>BOITIER DE COMMANDE</t>
  </si>
  <si>
    <t>PLATINE</t>
  </si>
  <si>
    <t>Optical Fiber 3435-0153</t>
  </si>
  <si>
    <t>Optical Fiber 3435-0154</t>
  </si>
  <si>
    <t>PLACARD SET</t>
  </si>
  <si>
    <t>PROTECTION CAP</t>
  </si>
  <si>
    <t>WIRE-BONDING</t>
  </si>
  <si>
    <t>JACK ASSY</t>
  </si>
  <si>
    <t>HARNAIS 2 P2T2</t>
  </si>
  <si>
    <t>FAISCEAU STRAP-ON</t>
  </si>
  <si>
    <t>PLATE ASSY</t>
  </si>
  <si>
    <t>HARNESS ASSY CABLE</t>
  </si>
  <si>
    <t>7150VB Harness for A380 Customized harness AIG</t>
  </si>
  <si>
    <t>OPTICAL FIBER CABLE</t>
  </si>
  <si>
    <t>LABEL PLATE 1155VU</t>
  </si>
  <si>
    <t>LABEL PLATE 1115VU</t>
  </si>
  <si>
    <t>OPTICAL FIBER</t>
  </si>
  <si>
    <t>ADKS KIT LIST</t>
  </si>
  <si>
    <t>ADKS HARNESS &amp; KITS</t>
  </si>
  <si>
    <t>CABLE COAXIAL</t>
  </si>
  <si>
    <t>FAISCEAU AOG</t>
  </si>
  <si>
    <t>Câble 2431-2530 pour MSN 0717</t>
  </si>
  <si>
    <t>PANNEAU 120VU</t>
  </si>
  <si>
    <t>ENS. EQUIPEMENT 61VU</t>
  </si>
  <si>
    <t>ENS. ÉQUIPEMENT 84VU</t>
  </si>
  <si>
    <t>ENS. ÉQUIPEMENT 85VU</t>
  </si>
  <si>
    <t>PANEL ASSY 61VU</t>
  </si>
  <si>
    <t>PLATINE 962VU</t>
  </si>
  <si>
    <t>S9252300600000</t>
  </si>
  <si>
    <t>S9252301100000</t>
  </si>
  <si>
    <t>S9252310400000</t>
  </si>
  <si>
    <t>S9252310600000</t>
  </si>
  <si>
    <t>S9252301600000</t>
  </si>
  <si>
    <t>S9252501100251</t>
  </si>
  <si>
    <t>S9252501100252</t>
  </si>
  <si>
    <t>S9252303200051</t>
  </si>
  <si>
    <t>D9550001500195</t>
  </si>
  <si>
    <t>D9551001600196</t>
  </si>
  <si>
    <t>D9551001700195</t>
  </si>
  <si>
    <t>D9251543900100</t>
  </si>
  <si>
    <t>D9551002200595</t>
  </si>
  <si>
    <t>D9551002201395</t>
  </si>
  <si>
    <t>D9551002200495</t>
  </si>
  <si>
    <t>D9551002201495</t>
  </si>
  <si>
    <t>D9551002201095</t>
  </si>
  <si>
    <t>D9551002201195</t>
  </si>
  <si>
    <t>S9251279400055</t>
  </si>
  <si>
    <t>S9251279400054</t>
  </si>
  <si>
    <t>D9551002200895</t>
  </si>
  <si>
    <t>D9551002200295</t>
  </si>
  <si>
    <t>D9551002201295</t>
  </si>
  <si>
    <t>S9251279400051</t>
  </si>
  <si>
    <t>S9251279400052</t>
  </si>
  <si>
    <t>D9551002200995</t>
  </si>
  <si>
    <t>D9550002201695</t>
  </si>
  <si>
    <t>D9251110700000</t>
  </si>
  <si>
    <t>D9251527800000</t>
  </si>
  <si>
    <t>D9551002201595</t>
  </si>
  <si>
    <t>D9551002201695</t>
  </si>
  <si>
    <t>S9251279500054</t>
  </si>
  <si>
    <t>S9251279500051</t>
  </si>
  <si>
    <t>S9251279500052</t>
  </si>
  <si>
    <t>S9251171600751</t>
  </si>
  <si>
    <t>S9251279500055</t>
  </si>
  <si>
    <t>D9251513300000</t>
  </si>
  <si>
    <t>S9251279600055</t>
  </si>
  <si>
    <t>S9251279600054</t>
  </si>
  <si>
    <t>S9251279600051</t>
  </si>
  <si>
    <t>S9251279600052</t>
  </si>
  <si>
    <t>D9251513500000</t>
  </si>
  <si>
    <t>S9251279700055</t>
  </si>
  <si>
    <t>S9251279700054</t>
  </si>
  <si>
    <t>S9251279700051</t>
  </si>
  <si>
    <t>S9251279700052</t>
  </si>
  <si>
    <t>D9251740300000</t>
  </si>
  <si>
    <t>S9251279800055</t>
  </si>
  <si>
    <t>S9251279800054</t>
  </si>
  <si>
    <t>S9251279800051</t>
  </si>
  <si>
    <t>S9251279800052</t>
  </si>
  <si>
    <t>S9251279900051</t>
  </si>
  <si>
    <t>D9550002700195</t>
  </si>
  <si>
    <t>S9251279900056</t>
  </si>
  <si>
    <t>S9251279900055</t>
  </si>
  <si>
    <t>S9251279900054</t>
  </si>
  <si>
    <t>D9550002700196</t>
  </si>
  <si>
    <t>D9551002700295</t>
  </si>
  <si>
    <t>S9251279900052</t>
  </si>
  <si>
    <t>D9551070000195</t>
  </si>
  <si>
    <t>D9251587700000</t>
  </si>
  <si>
    <t>D9551002700595</t>
  </si>
  <si>
    <t>D9551002700495</t>
  </si>
  <si>
    <t>D9551002700695</t>
  </si>
  <si>
    <t>S9251279900057</t>
  </si>
  <si>
    <t>S9251280000055</t>
  </si>
  <si>
    <t>S9251280000054</t>
  </si>
  <si>
    <t>S9550002847395</t>
  </si>
  <si>
    <t>S9251280000051</t>
  </si>
  <si>
    <t>S9251280000052</t>
  </si>
  <si>
    <t>S9251280100055</t>
  </si>
  <si>
    <t>S9251280100054</t>
  </si>
  <si>
    <t>S9251280100000</t>
  </si>
  <si>
    <t>S9251280100051</t>
  </si>
  <si>
    <t>S9251280100052</t>
  </si>
  <si>
    <t>D9251606900000</t>
  </si>
  <si>
    <t>S9251280200055</t>
  </si>
  <si>
    <t>S9251280200054</t>
  </si>
  <si>
    <t>S9251280200051</t>
  </si>
  <si>
    <t>S9251280200052</t>
  </si>
  <si>
    <t>S9550003494095</t>
  </si>
  <si>
    <t>S9550003461595</t>
  </si>
  <si>
    <t>S9550003456395</t>
  </si>
  <si>
    <t>D9251537400000</t>
  </si>
  <si>
    <t>D9550004000195</t>
  </si>
  <si>
    <t>D9551004000195</t>
  </si>
  <si>
    <t>D9551004000196</t>
  </si>
  <si>
    <t>D9251519600000</t>
  </si>
  <si>
    <t>D9551004100195</t>
  </si>
  <si>
    <t>D9551004500395</t>
  </si>
  <si>
    <t>D9251513900000</t>
  </si>
  <si>
    <t>D9251514300000</t>
  </si>
  <si>
    <t>D9551005100295</t>
  </si>
  <si>
    <t>D9550005100395</t>
  </si>
  <si>
    <t>D9551005100395</t>
  </si>
  <si>
    <t>D9550005400195</t>
  </si>
  <si>
    <t>D9251514500000</t>
  </si>
  <si>
    <t>D9551005600195</t>
  </si>
  <si>
    <t>D9551005600495</t>
  </si>
  <si>
    <t>D9550005600295</t>
  </si>
  <si>
    <t>D9550006000295</t>
  </si>
  <si>
    <t>D9550006100295</t>
  </si>
  <si>
    <t>D9550006200295</t>
  </si>
  <si>
    <t>S9550006345795</t>
  </si>
  <si>
    <t>S9550006376895</t>
  </si>
  <si>
    <t>A95500076000AA</t>
  </si>
  <si>
    <t>S9251282200056</t>
  </si>
  <si>
    <t>S9251282200054</t>
  </si>
  <si>
    <t>S9251282200055</t>
  </si>
  <si>
    <t>S9251282200052</t>
  </si>
  <si>
    <t>S9251282200051</t>
  </si>
  <si>
    <t>S9251282200053</t>
  </si>
  <si>
    <t>D9550010801096</t>
  </si>
  <si>
    <t>D9550010801295</t>
  </si>
  <si>
    <t>D9550010802195</t>
  </si>
  <si>
    <t>D9550010802095</t>
  </si>
  <si>
    <t>D9550010800996</t>
  </si>
  <si>
    <t>A9551010800195</t>
  </si>
  <si>
    <t>D9550010801495</t>
  </si>
  <si>
    <t>D9251504300000</t>
  </si>
  <si>
    <t>D9551010800195</t>
  </si>
  <si>
    <t>D9251524300000</t>
  </si>
  <si>
    <t>D9550010802795</t>
  </si>
  <si>
    <t>D9550010802895</t>
  </si>
  <si>
    <t>A95500110000AB</t>
  </si>
  <si>
    <t>S9251282400051</t>
  </si>
  <si>
    <t>S9550011049395</t>
  </si>
  <si>
    <t>S9110011049395</t>
  </si>
  <si>
    <t>D9550011100195</t>
  </si>
  <si>
    <t>S9251282700051</t>
  </si>
  <si>
    <t>D9551011600195</t>
  </si>
  <si>
    <t>D9550011700295</t>
  </si>
  <si>
    <t>D9551011700195</t>
  </si>
  <si>
    <t>D9551060000195</t>
  </si>
  <si>
    <t>D9551011700196</t>
  </si>
  <si>
    <t>D9550011900195</t>
  </si>
  <si>
    <t>D9550011900295</t>
  </si>
  <si>
    <t>D9551011900195</t>
  </si>
  <si>
    <t>D9551013000195</t>
  </si>
  <si>
    <t>D9251505100000</t>
  </si>
  <si>
    <t>D9551013100295</t>
  </si>
  <si>
    <t>D9551030100195</t>
  </si>
  <si>
    <t>D9551030100295</t>
  </si>
  <si>
    <t>D9551030100296</t>
  </si>
  <si>
    <t>D9550040300395</t>
  </si>
  <si>
    <t>A95500408000AA</t>
  </si>
  <si>
    <t>A9550041272695</t>
  </si>
  <si>
    <t>A95500412000AA</t>
  </si>
  <si>
    <t>A95500413000AA</t>
  </si>
  <si>
    <t>A95500420000AA</t>
  </si>
  <si>
    <t>A95500423000AA</t>
  </si>
  <si>
    <t>A95500425000AA</t>
  </si>
  <si>
    <t>A95500426000AB</t>
  </si>
  <si>
    <t>A95500429000AA</t>
  </si>
  <si>
    <t>A95500430000AA</t>
  </si>
  <si>
    <t>A9550043077195</t>
  </si>
  <si>
    <t>A95500436000AA</t>
  </si>
  <si>
    <t>A95500437000AA</t>
  </si>
  <si>
    <t>D9551045200195</t>
  </si>
  <si>
    <t>D9550045300195</t>
  </si>
  <si>
    <t>A9551046300195</t>
  </si>
  <si>
    <t>A9551046300196</t>
  </si>
  <si>
    <t>D9551050000195</t>
  </si>
  <si>
    <t>D9551050000295</t>
  </si>
  <si>
    <t>D9551050000296</t>
  </si>
  <si>
    <t>A9550051000296</t>
  </si>
  <si>
    <t>A9550051000196</t>
  </si>
  <si>
    <t>A9550051100197</t>
  </si>
  <si>
    <t>A9550051100395</t>
  </si>
  <si>
    <t>A9551051200195</t>
  </si>
  <si>
    <t>S9251023300100</t>
  </si>
  <si>
    <t>S9252309900051</t>
  </si>
  <si>
    <t>S9252309900055</t>
  </si>
  <si>
    <t>S9252309900054</t>
  </si>
  <si>
    <t>S9252309900053</t>
  </si>
  <si>
    <t>S9550081192795</t>
  </si>
  <si>
    <t>S9251285300000</t>
  </si>
  <si>
    <t>S9291306500000</t>
  </si>
  <si>
    <t>S9110139700195</t>
  </si>
  <si>
    <t>S9291302300100</t>
  </si>
  <si>
    <t>S9110118700395</t>
  </si>
  <si>
    <t>S9110118700295</t>
  </si>
  <si>
    <t>S9110157200196</t>
  </si>
  <si>
    <t>S9110125900195</t>
  </si>
  <si>
    <t>S9110126000195</t>
  </si>
  <si>
    <t>B2352101700200</t>
  </si>
  <si>
    <t>A0041114100095</t>
  </si>
  <si>
    <t>B23521038000D00</t>
  </si>
  <si>
    <t>D9551004000295</t>
  </si>
  <si>
    <t>D9550013000195</t>
  </si>
  <si>
    <t xml:space="preserve">A27912401006C10 </t>
  </si>
  <si>
    <t>A27912401006C11</t>
  </si>
  <si>
    <t>A27912401007C10</t>
  </si>
  <si>
    <t>A27912401007C11</t>
  </si>
  <si>
    <t>A92529726000D00</t>
  </si>
  <si>
    <t xml:space="preserve">D9000095028495 </t>
  </si>
  <si>
    <t xml:space="preserve">D9000095028595 </t>
  </si>
  <si>
    <t>D9100095010095</t>
  </si>
  <si>
    <t>D9100095010295</t>
  </si>
  <si>
    <t>D9100095010395</t>
  </si>
  <si>
    <t>D9100095010495</t>
  </si>
  <si>
    <t>D9100095010595</t>
  </si>
  <si>
    <t>D9100095010695</t>
  </si>
  <si>
    <t>D9100095010795</t>
  </si>
  <si>
    <t>D9100095010895</t>
  </si>
  <si>
    <t>F0003003000000</t>
  </si>
  <si>
    <t>F0003008100000</t>
  </si>
  <si>
    <t>F0003008101000</t>
  </si>
  <si>
    <t>F7161001100001</t>
  </si>
  <si>
    <t>F7161001200001</t>
  </si>
  <si>
    <t>F7161001300001</t>
  </si>
  <si>
    <t>F9000095023795</t>
  </si>
  <si>
    <t>F9000095023895</t>
  </si>
  <si>
    <t>F9252020200000</t>
  </si>
  <si>
    <t>V9251207600295</t>
  </si>
  <si>
    <t>L9297725700000</t>
  </si>
  <si>
    <t>M1133301800000</t>
  </si>
  <si>
    <t>M1133306800000</t>
  </si>
  <si>
    <t>S9110104500195</t>
  </si>
  <si>
    <t xml:space="preserve">S9110104500195 </t>
  </si>
  <si>
    <t>S9110104500295</t>
  </si>
  <si>
    <t>S9110129300295</t>
  </si>
  <si>
    <t>S9110169500395</t>
  </si>
  <si>
    <t>S9110187500195</t>
  </si>
  <si>
    <t>S9251486100052</t>
  </si>
  <si>
    <t>S9251585900000</t>
  </si>
  <si>
    <t>S9252326800051</t>
  </si>
  <si>
    <t>S9252336100051</t>
  </si>
  <si>
    <t>S9550061144495</t>
  </si>
  <si>
    <t>S9550096235395</t>
  </si>
  <si>
    <t>A9550413000AA</t>
  </si>
  <si>
    <t xml:space="preserve">D9251588600000 </t>
  </si>
  <si>
    <t>A0041114100000</t>
  </si>
  <si>
    <t>D9551027200695</t>
  </si>
  <si>
    <t>D9551006000295</t>
  </si>
  <si>
    <t>D9551006100295</t>
  </si>
  <si>
    <t>D9551006200295</t>
  </si>
  <si>
    <t>CLIENT</t>
  </si>
  <si>
    <t>AIRBUS</t>
  </si>
  <si>
    <t>Client</t>
  </si>
  <si>
    <t>LATECOERE</t>
  </si>
  <si>
    <t>STELIA</t>
  </si>
  <si>
    <t>AIS</t>
  </si>
  <si>
    <t>AKKA</t>
  </si>
  <si>
    <t>PO-S070-000007007-1</t>
  </si>
  <si>
    <t>2B</t>
  </si>
  <si>
    <t>D9251719400095</t>
  </si>
  <si>
    <t>D9251588600000</t>
  </si>
  <si>
    <t>A9000095408295</t>
  </si>
  <si>
    <t>A9000095408895</t>
  </si>
  <si>
    <t>A9000095408395</t>
  </si>
  <si>
    <t>A9000095408195</t>
  </si>
  <si>
    <t>PLATE</t>
  </si>
  <si>
    <t xml:space="preserve">ACHE88498 </t>
  </si>
  <si>
    <t>ACHE92327</t>
  </si>
  <si>
    <t>ACHE75822</t>
  </si>
  <si>
    <t>ACHE92309</t>
  </si>
  <si>
    <t>ACHE96720</t>
  </si>
  <si>
    <t>6925002700</t>
  </si>
  <si>
    <t>Qté 2</t>
  </si>
  <si>
    <t>Harnais Qté 3 déjà fabriqués (En stock PHS) - KITS Qté 2 déjà livrés - Attente appro AEC</t>
  </si>
  <si>
    <t>Attente AR Zodiac</t>
  </si>
  <si>
    <t>CORE 881 - Attente 1COL*18345 en contrôle réception</t>
  </si>
  <si>
    <t>DSHP + CORE1598 + DS351393</t>
  </si>
  <si>
    <t>Site de poruction</t>
  </si>
  <si>
    <t>Site de prod</t>
  </si>
  <si>
    <t>LAB</t>
  </si>
  <si>
    <t>COL</t>
  </si>
  <si>
    <t>CORE</t>
  </si>
  <si>
    <t>CRES</t>
  </si>
  <si>
    <t>ASC/COL</t>
  </si>
  <si>
    <t>ACH</t>
  </si>
  <si>
    <t>124657-1</t>
  </si>
  <si>
    <t>075463-1
=&gt;
075463-5</t>
  </si>
  <si>
    <t>108050-1
=&gt;
108050-5</t>
  </si>
  <si>
    <t>Z72227-1
=&gt;
Z72227-2</t>
  </si>
  <si>
    <t>Z73695-1
=&gt;
Z73695-2</t>
  </si>
  <si>
    <t>Z73698-1
=&gt;
Z73698-2</t>
  </si>
  <si>
    <t>075872-1
=&gt;
075872-8</t>
  </si>
  <si>
    <t>034708-1
=&gt;
034708-2</t>
  </si>
  <si>
    <t>LCT108050</t>
  </si>
  <si>
    <t>À imprimer COL
À imprimer LAB</t>
  </si>
  <si>
    <t>20</t>
  </si>
  <si>
    <t>30</t>
  </si>
  <si>
    <t>PO-S070-000007343-1</t>
  </si>
  <si>
    <t>HNC2000235194</t>
  </si>
  <si>
    <t xml:space="preserve">HNC2000237496 </t>
  </si>
  <si>
    <t>ACHE63946</t>
  </si>
  <si>
    <t>ACHE61364</t>
  </si>
  <si>
    <t>ACHE70922</t>
  </si>
  <si>
    <t>ACHE57530</t>
  </si>
  <si>
    <t>ACHE67961</t>
  </si>
  <si>
    <t>ACHE66015</t>
  </si>
  <si>
    <t>ACHE75823</t>
  </si>
  <si>
    <t>ACHE76673</t>
  </si>
  <si>
    <t>ACHE76741</t>
  </si>
  <si>
    <t>ACHE75821</t>
  </si>
  <si>
    <t>ACHE82727</t>
  </si>
  <si>
    <t>ACHE92488</t>
  </si>
  <si>
    <t>W97347-1 =&gt; W97347-6</t>
  </si>
  <si>
    <t>W86891-1 =&gt; W86891-6</t>
  </si>
  <si>
    <t>Z55870-1 =&gt; Z55870-5</t>
  </si>
  <si>
    <t>W86501-1 =&gt; W86501-6</t>
  </si>
  <si>
    <t>Harnais: 001/Z68932 à 004/Z68932 ; KITS: 001/Z68931 à 002/Z68931</t>
  </si>
  <si>
    <t>EFD990004 = &gt; EFD990009</t>
  </si>
  <si>
    <t>Z73332-1 =&gt; Z73332-25</t>
  </si>
  <si>
    <t>Z53151-1 =&gt; Z53151-6</t>
  </si>
  <si>
    <t>EFD990010 = &gt; EFD990011</t>
  </si>
  <si>
    <t>LOT HARNAIS: 001/Z82939-=&gt; 008/Z82939et 010/Z82939 à 011/Z82939 ; LOT KITS: 001/Z82938 =&gt; 005/Z82938</t>
  </si>
  <si>
    <t>Z35553-1 =&gt; Z35553-5</t>
  </si>
  <si>
    <t>W97353-1 =&gt; W97353-6</t>
  </si>
  <si>
    <t>Z35551-1 =&gt; Z35551-7</t>
  </si>
  <si>
    <t>EFD990012 = &gt; EFD990015</t>
  </si>
  <si>
    <t>001/009189</t>
  </si>
  <si>
    <t>Z90409-1 =&gt; Z90409-8</t>
  </si>
  <si>
    <t>Z69574-1</t>
  </si>
  <si>
    <t>LTE990005 =&gt; LTE990006</t>
  </si>
  <si>
    <t>LTE990007 =&gt; LTE990013</t>
  </si>
  <si>
    <t>019775-1</t>
  </si>
  <si>
    <t>004486 -1 =&gt; 004486-2</t>
  </si>
  <si>
    <t>Z73655-1 =&gt; Z73655-2</t>
  </si>
  <si>
    <t>036179-1</t>
  </si>
  <si>
    <t>Z73657-1</t>
  </si>
  <si>
    <t>022196-1</t>
  </si>
  <si>
    <t>Z72243-1 =&gt; Z72243-2</t>
  </si>
  <si>
    <t>055528-1 =&gt; 055528-15</t>
  </si>
  <si>
    <t>033841-1 =&gt; 033841-5</t>
  </si>
  <si>
    <t>Z93524-1 =&gt; Z93524-2</t>
  </si>
  <si>
    <t>040471-1 =&gt; 040471-5</t>
  </si>
  <si>
    <t>077075-1 =&gt; 077075-5</t>
  </si>
  <si>
    <t>036578-1 =&gt; 036578-3</t>
  </si>
  <si>
    <t>108049-1 =&gt; 108049-5</t>
  </si>
  <si>
    <t>051890-1 =&gt; 051890-2</t>
  </si>
  <si>
    <t>053722-1 =&gt; 053722-4</t>
  </si>
  <si>
    <t>075883-1 =&gt; 075883-2</t>
  </si>
  <si>
    <t>W97347 - W97348</t>
  </si>
  <si>
    <t>W86891 - W86892</t>
  </si>
  <si>
    <t>Z55870</t>
  </si>
  <si>
    <t>W86501 - W86502</t>
  </si>
  <si>
    <t>Z19308 - Z19309</t>
  </si>
  <si>
    <t>Z73332</t>
  </si>
  <si>
    <t>Z53151 - Z53152</t>
  </si>
  <si>
    <t>Z65949-Z65950</t>
  </si>
  <si>
    <t>Z82938 - Z82939</t>
  </si>
  <si>
    <t>Z35553 - Z35554</t>
  </si>
  <si>
    <t>W97353 - W97354</t>
  </si>
  <si>
    <t>Z35551 - Z35552</t>
  </si>
  <si>
    <t>Z84463 - Z84464</t>
  </si>
  <si>
    <t>Z95497 - Z95498 - Z95499</t>
  </si>
  <si>
    <t>009189</t>
  </si>
  <si>
    <t>Z90409 - Z90410</t>
  </si>
  <si>
    <t>Z69574 - Z69575</t>
  </si>
  <si>
    <t>006559 - 006560 - 006561</t>
  </si>
  <si>
    <t>019775</t>
  </si>
  <si>
    <t>004486 - 004487</t>
  </si>
  <si>
    <t>Z73655 - Z73656</t>
  </si>
  <si>
    <t>LCT036179 - LCT036180</t>
  </si>
  <si>
    <t>LCTZ73657 - LCTZ73658</t>
  </si>
  <si>
    <t>LCT022196 - LCT022197</t>
  </si>
  <si>
    <t>LCT069969</t>
  </si>
  <si>
    <t>LCTZ72243 - LCTZ72244</t>
  </si>
  <si>
    <t>LCT055528</t>
  </si>
  <si>
    <t>LCT033841</t>
  </si>
  <si>
    <t>LCTZ93524 - LCTZ93525</t>
  </si>
  <si>
    <t>LCT040471</t>
  </si>
  <si>
    <t>LCT077075 - LCT077076</t>
  </si>
  <si>
    <t>LCT036578 - LCT036579</t>
  </si>
  <si>
    <t>LCT108049</t>
  </si>
  <si>
    <t>LCT051890 - LCT051891</t>
  </si>
  <si>
    <t>LCT053722 - LCT053723</t>
  </si>
  <si>
    <t>LCT075883 - LCT075884</t>
  </si>
  <si>
    <t>À envoyer chez ROSSI le 19/01/2018 - Réception structures le 08/01/2018</t>
  </si>
  <si>
    <t>Livraison partielle (sans DR24 rouge, sans étiquette supplied by AEC)</t>
  </si>
  <si>
    <t>En prod.</t>
  </si>
  <si>
    <t>Attente retour France SSD pour création de FI.</t>
  </si>
  <si>
    <t>Réception structure le 28/12/2017</t>
  </si>
  <si>
    <t>Réception des confiés au 03/04/2018</t>
  </si>
  <si>
    <t>STAND-BY - 1CON*05501 (dépannage ATR si LT trop long) - En prod.</t>
  </si>
  <si>
    <t>En prod. - DS 340288 pour remplacer le plateau non conforme.</t>
  </si>
  <si>
    <t>En stock LAB</t>
  </si>
  <si>
    <t>Réception 1STR*10678 le 02/05/2018</t>
  </si>
  <si>
    <t>En stock PHS - Enlèvement express</t>
  </si>
  <si>
    <t>En stock LAB - CORE 480 - En stock PHS</t>
  </si>
  <si>
    <t>En stock PHS - Attente retour TGE (EASA F1)</t>
  </si>
  <si>
    <t>En stock LAB - CORE 878 - En prod.</t>
  </si>
  <si>
    <t>En stock LAB - CORE 1011 - En stock PHS</t>
  </si>
  <si>
    <t>En stock LAB - CORE 1171 - FAB OK - reçu le 16/08/2018 - attente BL</t>
  </si>
  <si>
    <t>En stock LAB - CORE 1112 FAB OK- reçu le 16/08/2018 - attente BL</t>
  </si>
  <si>
    <t>En stock LAB - CORE 880 - En stock PHS - Introuvable</t>
  </si>
  <si>
    <t>Réception le 05/09/2018 - CORE 1245</t>
  </si>
  <si>
    <t>Stock PHS</t>
  </si>
  <si>
    <t>En stock LAB
CORE relancé le 12/09/2018</t>
  </si>
  <si>
    <t>À collab AS - Réception 1STR*10678 le 14/09/2018</t>
  </si>
  <si>
    <t>Matière en stock</t>
  </si>
  <si>
    <t>Réception 4STR*00998 le 20/07/2018 (ACHE88897)</t>
  </si>
  <si>
    <t>Servitude complète</t>
  </si>
  <si>
    <t>Structures servies le 13/08</t>
  </si>
  <si>
    <t>ACHE98185</t>
  </si>
  <si>
    <t>LTE990013
=&gt;
LTE990014</t>
  </si>
  <si>
    <t>LCT125928
LCT125929</t>
  </si>
  <si>
    <t>NB01424P</t>
  </si>
  <si>
    <t>6963455500
6963455400</t>
  </si>
  <si>
    <t>6963455500
6963455400
6963403400</t>
  </si>
  <si>
    <t>PHS</t>
  </si>
  <si>
    <t>LCT129318
LCT129319</t>
  </si>
  <si>
    <t>LCT129320
LCT129321</t>
  </si>
  <si>
    <t>Mail envoyé à Jan ENGEL pour annulation commande - Attente réponse
Le PN n'existe pas</t>
  </si>
  <si>
    <t>GLA</t>
  </si>
  <si>
    <t>LTE990006</t>
  </si>
  <si>
    <t>LCT131571
LCT131572</t>
  </si>
  <si>
    <t>LCT131573
LCT131574</t>
  </si>
  <si>
    <t>LTE990052
à
LTE990054</t>
  </si>
  <si>
    <t>LCT131575
LCT131576
LCT131577</t>
  </si>
  <si>
    <t>LCT132147
LCT132148</t>
  </si>
  <si>
    <t>A95500419000AA</t>
  </si>
  <si>
    <t>LTE990001 
=&gt; 
LTE990005</t>
  </si>
  <si>
    <t>LTE990001
=&gt;
LTE990005</t>
  </si>
  <si>
    <t>FIP</t>
  </si>
  <si>
    <t>Priority</t>
  </si>
  <si>
    <t>NB6251P</t>
  </si>
  <si>
    <t>LCT133235
LCT133236
LCT133237</t>
  </si>
  <si>
    <t>LCT133294
LCT133295
LCT133296</t>
  </si>
  <si>
    <t>LCT133297
LCT133298
LCT133299</t>
  </si>
  <si>
    <t>LCT133532</t>
  </si>
  <si>
    <t>LCT133533</t>
  </si>
  <si>
    <t>LCT133534</t>
  </si>
  <si>
    <t>LTE990013
=&gt;
LTE990018</t>
  </si>
  <si>
    <t>LTE99005</t>
  </si>
  <si>
    <t>LTE99006</t>
  </si>
  <si>
    <t>LTE99007</t>
  </si>
  <si>
    <t>LCT133537
LCT133538</t>
  </si>
  <si>
    <t>LCT133555</t>
  </si>
  <si>
    <t>LCT133557</t>
  </si>
  <si>
    <t>133555-1 =&gt; 133555-10</t>
  </si>
  <si>
    <t>133557-1 =&gt; 133557-7</t>
  </si>
  <si>
    <t>commande pas rentré</t>
  </si>
  <si>
    <t>LCT133608</t>
  </si>
  <si>
    <t>133608-1 
=&gt; 
133608-10</t>
  </si>
  <si>
    <t>LCT133717
LCT133718</t>
  </si>
  <si>
    <t>133717-1 =&gt; 133717-2</t>
  </si>
  <si>
    <t>ACHF01110</t>
  </si>
  <si>
    <t>LCT138963</t>
  </si>
  <si>
    <t>138963-1
=&gt;
138963-20</t>
  </si>
  <si>
    <t>LCT138967</t>
  </si>
  <si>
    <t>138967-1
=&gt;
138967-10</t>
  </si>
  <si>
    <t>LCT138968
LCT138969</t>
  </si>
  <si>
    <t>LCT138978
LCT138979</t>
  </si>
  <si>
    <t>LCT138980
LCT138981</t>
  </si>
  <si>
    <t>LCT138982
LCT138983</t>
  </si>
  <si>
    <t>LCT138984
LCT138985</t>
  </si>
  <si>
    <t>LCT138986
LCT138987</t>
  </si>
  <si>
    <t>LCT138988
LCT138989</t>
  </si>
  <si>
    <t>LCT138993
LCT138994</t>
  </si>
  <si>
    <t>LCT138995
LCT138996</t>
  </si>
  <si>
    <t>LCT138997
LCT138998</t>
  </si>
  <si>
    <t>LCT138999
LCT139000</t>
  </si>
  <si>
    <t>LCT139001
LCT139002</t>
  </si>
  <si>
    <t>LCT139004
LCT139005</t>
  </si>
  <si>
    <t>LCT139006
LCT139007</t>
  </si>
  <si>
    <t>ACHF00866</t>
  </si>
  <si>
    <t>DS
N°355240</t>
  </si>
  <si>
    <t>AZA 26/09: matière KLS =&gt; Pas de DA</t>
  </si>
  <si>
    <t>ACHF01643</t>
  </si>
  <si>
    <t>6586901700 6504421000 6586901800 6504420500 6574907800</t>
  </si>
  <si>
    <t>LCT140903
LCT140904</t>
  </si>
  <si>
    <t>140903-1
=&gt;
140903-2</t>
  </si>
  <si>
    <t xml:space="preserve">À prélever sur stock série (VU complet terminé)
</t>
  </si>
  <si>
    <t>MB041ACAAAAE</t>
  </si>
  <si>
    <t>ACHF01619</t>
  </si>
  <si>
    <t>Rqst Qty</t>
  </si>
  <si>
    <t>Line</t>
  </si>
  <si>
    <t xml:space="preserve">ACHE95924 </t>
  </si>
  <si>
    <t>6M90080000</t>
  </si>
  <si>
    <t>ACHF02475</t>
  </si>
  <si>
    <t>MB2052D</t>
  </si>
  <si>
    <t>LCT143866
LCT146867
LCT143868</t>
  </si>
  <si>
    <t>LCT143895
LCT143896</t>
  </si>
  <si>
    <t>ok</t>
  </si>
  <si>
    <t>Colonnettes servies + relances le 30/08 pour platine AR
Relancer CORE
LG: Relance par mail au magasin le 04/10/2018</t>
  </si>
  <si>
    <t>LCT060510</t>
  </si>
  <si>
    <t>060510-1
=&gt;
060510-10</t>
  </si>
  <si>
    <t xml:space="preserve">ACHF01619 </t>
  </si>
  <si>
    <t xml:space="preserve">ACHF02458 </t>
  </si>
  <si>
    <t>ACHF02458</t>
  </si>
  <si>
    <t>LCT144220</t>
  </si>
  <si>
    <t>AF</t>
  </si>
  <si>
    <t>LCT144542
=&gt;
LCT144543</t>
  </si>
  <si>
    <t>LCT144544
=&gt;
LCT144545</t>
  </si>
  <si>
    <t>NA</t>
  </si>
  <si>
    <t>D9551004000395</t>
  </si>
  <si>
    <t>ACHF02689</t>
  </si>
  <si>
    <t xml:space="preserve">TLB79227867050 </t>
  </si>
  <si>
    <t>MFO25530233</t>
  </si>
  <si>
    <t>FAL A400M</t>
  </si>
  <si>
    <t>LCT144968</t>
  </si>
  <si>
    <t>LTE990076</t>
  </si>
  <si>
    <t>LTE990077</t>
  </si>
  <si>
    <t>LTE990079</t>
  </si>
  <si>
    <t>LTE990080</t>
  </si>
  <si>
    <t>LTE990081</t>
  </si>
  <si>
    <t>LTE990082</t>
  </si>
  <si>
    <t>LTE990083</t>
  </si>
  <si>
    <t>LTE990084</t>
  </si>
  <si>
    <t>LTE990085</t>
  </si>
  <si>
    <t>LTE990086</t>
  </si>
  <si>
    <t>LTE990087</t>
  </si>
  <si>
    <t>LCT144984
LCT144985
LCT144986</t>
  </si>
  <si>
    <t>LCT144987
LCT144988
LCT144989</t>
  </si>
  <si>
    <t>LCT144990
LCT144991
LCT144992</t>
  </si>
  <si>
    <t>LCT144993
LCT144994
LCT144995</t>
  </si>
  <si>
    <t>LCT144996
LCT144997
LCT144998</t>
  </si>
  <si>
    <t>LCT144999
LCT145000
LCT145001</t>
  </si>
  <si>
    <t>LCT145002
LCT145003
LCT145004</t>
  </si>
  <si>
    <t>LCT145005
LCT145006
LCT145007</t>
  </si>
  <si>
    <t>LCT145008
LCT145009
LCT145010</t>
  </si>
  <si>
    <t>LCT145011
LCT145012
LCT145013</t>
  </si>
  <si>
    <t>LCT145014
LCT145015
LCT145016</t>
  </si>
  <si>
    <t>LCT145017
LCT145018
LCT145019</t>
  </si>
  <si>
    <t>LCT145020
LCT145021
LCT145022</t>
  </si>
  <si>
    <t>LCT145023
LCT145024
LCT145025</t>
  </si>
  <si>
    <t>Collaboré en avance de phase par TGE au 14/07
DS Urgente faite le 08/10/2018: DS N°357290</t>
  </si>
  <si>
    <t>Collaboré en avance de phase par TGE au 14/07
DS Urgente faite le 08/10/2018: DS N°357291</t>
  </si>
  <si>
    <t>144968-1</t>
  </si>
  <si>
    <t>LCT145591
LCT145592
LCT145593</t>
  </si>
  <si>
    <t>LCT145727
LCT145728</t>
  </si>
  <si>
    <t>LCT145729
LCT145730</t>
  </si>
  <si>
    <t>LCT145731
LCT145732</t>
  </si>
  <si>
    <t>LCT145733
LCT145734</t>
  </si>
  <si>
    <t>LCT145735
LCT145736</t>
  </si>
  <si>
    <t>LCT145847
LCT145848</t>
  </si>
  <si>
    <t>LCT146046
LCT146047</t>
  </si>
  <si>
    <t>LCT146056
LCT146057</t>
  </si>
  <si>
    <t>LCT146106
LCT146107</t>
  </si>
  <si>
    <t>LCT146116
LCT146117</t>
  </si>
  <si>
    <t>LCT146126
LCT146127</t>
  </si>
  <si>
    <t>LCT146134
LCT146136</t>
  </si>
  <si>
    <t>LCT146243
LCT146244</t>
  </si>
  <si>
    <t>LCT146254
LCT146255</t>
  </si>
  <si>
    <t>LCT146263
LCT146264</t>
  </si>
  <si>
    <t>LCT146271
LCT146272</t>
  </si>
  <si>
    <t>LCT146280
LCT146281</t>
  </si>
  <si>
    <t>EFD990206
 =&gt;
 EFD990221</t>
  </si>
  <si>
    <t>ACHF03413</t>
  </si>
  <si>
    <t>LCT156790
LCT156791
LCT156792</t>
  </si>
  <si>
    <t>LTE990022
=&gt;
LTE990023</t>
  </si>
  <si>
    <t>NB4112</t>
  </si>
  <si>
    <t>LCT157611
LCT157612
LCT157613</t>
  </si>
  <si>
    <t>LCT157614
LCT157615
LCT157616</t>
  </si>
  <si>
    <t>LCT157617
LCT157618</t>
  </si>
  <si>
    <t>LCT157620
LCT157621</t>
  </si>
  <si>
    <t>LCT157622
LCT157623</t>
  </si>
  <si>
    <t>LCT157624
LCT157625</t>
  </si>
  <si>
    <t>LCT157640</t>
  </si>
  <si>
    <t>73220081
 =&gt;
 73220090</t>
  </si>
  <si>
    <t>Départ Qté 2 le 25/10/2018</t>
  </si>
  <si>
    <t>LCT164069
LCT164070</t>
  </si>
  <si>
    <t>LCT164073
LCT164074</t>
  </si>
  <si>
    <t>164073-1</t>
  </si>
  <si>
    <t>ACHF03691</t>
  </si>
  <si>
    <t>Order</t>
  </si>
  <si>
    <t>ACHF03981</t>
  </si>
  <si>
    <t>ACHE99851</t>
  </si>
  <si>
    <t>LCT055748 -&gt; LCT055753</t>
  </si>
  <si>
    <t>LCT055754 -&gt; LCT055759</t>
  </si>
  <si>
    <t>LCT055760 -&gt; LCT055765</t>
  </si>
  <si>
    <t>LTE3624</t>
  </si>
  <si>
    <t>LTE3625</t>
  </si>
  <si>
    <t>LTE3626</t>
  </si>
  <si>
    <t>954
1579
2851</t>
  </si>
  <si>
    <t>954
1579</t>
  </si>
  <si>
    <t>LCT055767 -&gt; LCT055772</t>
  </si>
  <si>
    <t>LCT055773 -&gt; LCT055778</t>
  </si>
  <si>
    <t>LCT055779 -&gt; LCT055784</t>
  </si>
  <si>
    <t>LCT055785 -&gt; LCT055790</t>
  </si>
  <si>
    <t>LTE3627</t>
  </si>
  <si>
    <t>LTE3628</t>
  </si>
  <si>
    <t>LTE3629</t>
  </si>
  <si>
    <t>LTE3630</t>
  </si>
  <si>
    <t>LTE3631</t>
  </si>
  <si>
    <t>LTE3632</t>
  </si>
  <si>
    <t>LTE3633</t>
  </si>
  <si>
    <t>LTE3634 
-&gt;
LTE3658</t>
  </si>
  <si>
    <t>LTE3659 
-&gt; 
LTE3683</t>
  </si>
  <si>
    <t>En stock COL</t>
  </si>
  <si>
    <t>TGE</t>
  </si>
  <si>
    <t>LTE3683</t>
  </si>
  <si>
    <t>LTE3684 
-&gt; 
LTE3687</t>
  </si>
  <si>
    <t>LTE3688
-&gt; 
LTE3691</t>
  </si>
  <si>
    <t>LTE3692
-&gt; 
LTE3693</t>
  </si>
  <si>
    <t>LTE3694
-&gt; 
LTE3695</t>
  </si>
  <si>
    <t>LTE3696</t>
  </si>
  <si>
    <t>LTE3697
-&gt; 
LTE3698</t>
  </si>
  <si>
    <t>ACHE92295</t>
  </si>
  <si>
    <t>ACHF04992</t>
  </si>
  <si>
    <t>Collaboration AIRSUPPLY</t>
  </si>
  <si>
    <t>ACHF05083</t>
  </si>
  <si>
    <t>Relance étiquettes structure le 30/08 
Faire point le 27/09/2018 avec JMA
GLA le 19/10/2018: ok</t>
  </si>
  <si>
    <t>71140027
=&gt;
71140028</t>
  </si>
  <si>
    <t>00010</t>
  </si>
  <si>
    <t>Faisceau 600VU</t>
  </si>
  <si>
    <t>ACHF05130</t>
  </si>
  <si>
    <t>Réception 4STR*01124 le 02/10/2018
GLA le 22/10/2018: DS n°359650</t>
  </si>
  <si>
    <t>D9551004500495</t>
  </si>
  <si>
    <t>D9100095600395</t>
  </si>
  <si>
    <t>144542-1
=&gt;
144542-4</t>
  </si>
  <si>
    <t>LCT168256
LCT168257</t>
  </si>
  <si>
    <t>168256-1
168256-7</t>
  </si>
  <si>
    <t>DS
N°359882</t>
  </si>
  <si>
    <t>LCT168314</t>
  </si>
  <si>
    <t>LCT168315</t>
  </si>
  <si>
    <t>168314-1 =&gt;
168314-10</t>
  </si>
  <si>
    <t>168315-1 =&gt;
168315-10</t>
  </si>
  <si>
    <t>V9251241700095</t>
  </si>
  <si>
    <t>V9251243600095</t>
  </si>
  <si>
    <t>LCT168321
LCT168322</t>
  </si>
  <si>
    <t>168321-1
=&gt;
168321-34</t>
  </si>
  <si>
    <t>DS
N° 359973</t>
  </si>
  <si>
    <t>LTE990004
=&gt;
LTE990005</t>
  </si>
  <si>
    <t>LCT168525
LCT168526</t>
  </si>
  <si>
    <t>LCT168534
LCT168535</t>
  </si>
  <si>
    <t>LTE990001
=&gt; 
LTE990002</t>
  </si>
  <si>
    <t>NB07663</t>
  </si>
  <si>
    <t>ACHE88498</t>
  </si>
  <si>
    <t xml:space="preserve">ACHF06127 </t>
  </si>
  <si>
    <t>ACHE91513</t>
  </si>
  <si>
    <t>LCT169000
LCT169001</t>
  </si>
  <si>
    <t>MFO43810604</t>
  </si>
  <si>
    <t>A40-FAL_SEVILLE_2018_T4
(HNC2000241563)</t>
  </si>
  <si>
    <t>15</t>
  </si>
  <si>
    <t>LCT169128</t>
  </si>
  <si>
    <t>169128-1</t>
  </si>
  <si>
    <t>DS
N°360518</t>
  </si>
  <si>
    <t>D9551005600695</t>
  </si>
  <si>
    <t>1</t>
  </si>
  <si>
    <t>5</t>
  </si>
  <si>
    <t>4</t>
  </si>
  <si>
    <t>3</t>
  </si>
  <si>
    <t>LCT169832
LCT169833</t>
  </si>
  <si>
    <t>LCT169834
LCT169835</t>
  </si>
  <si>
    <t>LCT169836
LCT169837</t>
  </si>
  <si>
    <t>LCT169838
LCT169839</t>
  </si>
  <si>
    <t>LCT169840
LCT169841</t>
  </si>
  <si>
    <t>LCT169842
LCT169843</t>
  </si>
  <si>
    <t>LCT169844
LCT169845</t>
  </si>
  <si>
    <t>LCT169846
LCT169847</t>
  </si>
  <si>
    <t>LCT169848
LCT169849</t>
  </si>
  <si>
    <t>LCT169850
LCT169851</t>
  </si>
  <si>
    <t>LCT169852
LCT169853</t>
  </si>
  <si>
    <t>LCT169854
LCT169855</t>
  </si>
  <si>
    <t>LCT169856
LCT169857</t>
  </si>
  <si>
    <t>LCT169858
LCT169859</t>
  </si>
  <si>
    <t>LCT169860
LCT169861</t>
  </si>
  <si>
    <t>GLA le 30/10/2018: Attente retour de rossi</t>
  </si>
  <si>
    <t>GLA le 30/10/2018: En cours fab COL</t>
  </si>
  <si>
    <t>GLA LE 19/10/2018:  matière KLS =&gt; Pas de DA (derniere analyse 30/10/2018)</t>
  </si>
  <si>
    <t>GLA le 18/10/2018: Attente servitude magasin COL
GLA le 23/10: OK (derniere analyse 30/10/2018)</t>
  </si>
  <si>
    <t>DS 358895</t>
  </si>
  <si>
    <t>GLA le 18/10/2018: En cours de production (derniere analyse 30/10/2018)</t>
  </si>
  <si>
    <t>GLA le 18/10/2018: DS
GLA le 30/10/2018: En cours production (derniere analyse 30/10/2018)</t>
  </si>
  <si>
    <t>6 STRUCTURES servies
Collaborer en avance de phase.
GLA le 22/10/2018: Prelever la STR DU 510VU commande 27784139 le tps de recevoir la DS N°358755 (derniere analyse 30/10/2018)</t>
  </si>
  <si>
    <t>D9000095478695</t>
  </si>
  <si>
    <t>Réception structure le 09/10/2018
AZA le 22/10: checker structures
GLA le 05/11/2018: OK</t>
  </si>
  <si>
    <t>GLA le 18/10/2018: Manque une  structure  (4STR*00609), possibilté d'en faire deux sur trois
AZA le 22/10: Collaborer date pour Qté 2 pour le 30/10
GLA LE 05/11/2018: OK</t>
  </si>
  <si>
    <t>GLA LE 19/10/2018: Manque 1 STR (4STR*01123) sur deux =&gt; réception 31/10/2018
GLA le 22/10/2018: DS n°359652 (derniere analyse 30/10/2018)
GLA le 05/11/2018: OK</t>
  </si>
  <si>
    <t>Devise</t>
  </si>
  <si>
    <t>EUR</t>
  </si>
  <si>
    <t>USD</t>
  </si>
  <si>
    <t>LCT181818
LCT181820</t>
  </si>
  <si>
    <t>NB02155</t>
  </si>
  <si>
    <t>LCT182759
LCT182760</t>
  </si>
  <si>
    <t>LCT182761
LCT182762</t>
  </si>
  <si>
    <t>LCT182763
LCT182764</t>
  </si>
  <si>
    <t>LTE990006
=&gt;
LTE990009</t>
  </si>
  <si>
    <t>LTE9900010
=&gt;
LTE990012</t>
  </si>
  <si>
    <t>LCT182820
LCT182821</t>
  </si>
  <si>
    <t xml:space="preserve">182820-1 =&gt;
182820-6 </t>
  </si>
  <si>
    <t>DS N°362248</t>
  </si>
  <si>
    <t>BUNDLE</t>
  </si>
  <si>
    <t>Attente délai d'appro - Qté 8 devient Qté 2
GLA: Mqt: 1CON*01637 Derniere relance DA le 25/10/2018 (derniere analyse 30/10/2018)
GLA LE 08/11/2018: OK</t>
  </si>
  <si>
    <t>12</t>
  </si>
  <si>
    <t>ACHF08239</t>
  </si>
  <si>
    <t>ACHF07383</t>
  </si>
  <si>
    <t>A9550042972695</t>
  </si>
  <si>
    <t>Réception structure le 09/10/2018
AZA le 22/10: checker structures
GLA le 05/11/2018: OK (derniere analyse 12/11/2018)</t>
  </si>
  <si>
    <t>AZA : STR en stock
GLA le 18/10/2018: Attente servitude  Derniere relance  magasin le 05/11/2018
GLA le 07/11/2018: ok (Derniere Anayse 12/11/2018)</t>
  </si>
  <si>
    <t>73220007à13220014
73220023</t>
  </si>
  <si>
    <t>LCT183537
LCT183538</t>
  </si>
  <si>
    <t>LCT183539
LCT183540</t>
  </si>
  <si>
    <t>LCT183549
LCT183550</t>
  </si>
  <si>
    <t>LCT183552
LCT183553</t>
  </si>
  <si>
    <t>LTE990003  =&gt;  LTE990005</t>
  </si>
  <si>
    <t>LCT184676
=&gt;
LCT184681</t>
  </si>
  <si>
    <t>LCT184682
=&gt;
LCT184687</t>
  </si>
  <si>
    <t>LCT184688
=&gt;
LCT184693</t>
  </si>
  <si>
    <t>LCT184694
=&gt;
LCT184699</t>
  </si>
  <si>
    <t>LCT184700
=&gt;
LCT184705</t>
  </si>
  <si>
    <t>LCT184706
=&gt;
LCT184711</t>
  </si>
  <si>
    <t>LCT184712
=&gt;
LCT184717</t>
  </si>
  <si>
    <t>LCT183541
LCT183542</t>
  </si>
  <si>
    <t>LCT184810
LCT184811</t>
  </si>
  <si>
    <t>A9551060000095</t>
  </si>
  <si>
    <t>D9000095029495</t>
  </si>
  <si>
    <t>LCT185595</t>
  </si>
  <si>
    <t>71140029
=&gt;
71140032</t>
  </si>
  <si>
    <t>LCT185575
LCT185576</t>
  </si>
  <si>
    <t>185575-1
185575-2</t>
  </si>
  <si>
    <t>LCT185577
LCT185578</t>
  </si>
  <si>
    <t>185577-1
185577-2</t>
  </si>
  <si>
    <t>LCT185628
LCT185629</t>
  </si>
  <si>
    <t>185628-1
185628-2</t>
  </si>
  <si>
    <t>0866-01-A-5403-EPA</t>
  </si>
  <si>
    <t>ADKS HARNESS</t>
  </si>
  <si>
    <t>C19978AA</t>
  </si>
  <si>
    <t>PO-S070-000008279</t>
  </si>
  <si>
    <t>2</t>
  </si>
  <si>
    <t>0866-01-A-5202-HAL-R00</t>
  </si>
  <si>
    <t>ADKS KIT</t>
  </si>
  <si>
    <t>LCT185809</t>
  </si>
  <si>
    <t>LCT185810</t>
  </si>
  <si>
    <t>001/185810 =&gt; 012/185810</t>
  </si>
  <si>
    <t>001/185809 =&gt; 004/185809</t>
  </si>
  <si>
    <t>LCT185893</t>
  </si>
  <si>
    <t>185893-1</t>
  </si>
  <si>
    <t>DS</t>
  </si>
  <si>
    <t>LCT185900
LCT185901</t>
  </si>
  <si>
    <t>HNC2000242402</t>
  </si>
  <si>
    <t>MFO43810625</t>
  </si>
  <si>
    <t>LCT186209</t>
  </si>
  <si>
    <t>186209-1</t>
  </si>
  <si>
    <t>HARNESS 5R-6R 1000VU</t>
  </si>
  <si>
    <t>LCT186211</t>
  </si>
  <si>
    <t>186211-1</t>
  </si>
  <si>
    <t>LCT186203</t>
  </si>
  <si>
    <t>186203-1</t>
  </si>
  <si>
    <t>Réception 4CPR*00239 le 03/09/2018 (ACHE88521)
GLA le 22/10/2018: Manque structure DS N°358755 (derniere analyse 30/10/2018)
GLA le 05/11/2018: OK (derniere analyse 20/11/2018)</t>
  </si>
  <si>
    <t>GLA le 18/10/2018: Attente STR (4STR*00009) prévu 05/11/2018 + Confiés pour planification (derniere analyse 30/10/2018)
GLA le 08/11/2018: Attente  Confiés pour planification (derniere analyse 08/11/2018)
GLA le 13/11/2018: OK (derniere analyse 20/11/2018</t>
  </si>
  <si>
    <t>GLA le 18/10/2018: Attente STR (4STR*00009) prévu 29/10/2018 + Confiés pour planification (derniere analyse 30/10/2018)
GLA le 08/11/2018: Attente  Confiés pour planification (derniere analyse 08/11/2018)
GLA le 13/11/2018: OK (derniere analyse 20/11/2018</t>
  </si>
  <si>
    <t>F9252008100000</t>
  </si>
  <si>
    <t>Relancer CORE le 27/09/2018
GLA LE 19/10/2018: OK
GLA le 12/11/2018: Manque STR  DS N°358755 (derniere relance le 12/11/2018)
GLA le 20/11/2018 OK (derniere analyse 20/11/2018)</t>
  </si>
  <si>
    <t>GLA le 18/10/2018: Attente STR (4STR*00009) prévu 05/11/2018 + Confiés pour planification (derniere analyse 30/10/2018)
GLA le 08/11/2018: Attente  Confiés pour planification (derniere analyse 08/11/2018)
GLA le 13/11/2018: OK  (derniere analyse 20/11/2018)</t>
  </si>
  <si>
    <t>GLA le 30/10/2018: Matiere en stock attente confié pour planification
GLA LE 12/11/2018: Manque serviture COL (Derniere relance 20/11/2018)</t>
  </si>
  <si>
    <t>LCT196920
LCT196921</t>
  </si>
  <si>
    <t>196920-1
=&gt; 
196920-8</t>
  </si>
  <si>
    <t>144544-1
=&gt;
144544-4</t>
  </si>
  <si>
    <t>LCT197840
LCT197841
LCT197842</t>
  </si>
  <si>
    <t>ACHF10287</t>
  </si>
  <si>
    <t>ACHF01908</t>
  </si>
  <si>
    <t>ACHF09723</t>
  </si>
  <si>
    <t>Statut P/N</t>
  </si>
  <si>
    <t>Servitude magasin</t>
  </si>
  <si>
    <t>Qté</t>
  </si>
  <si>
    <t>Statut</t>
  </si>
  <si>
    <t>AZA le 22/11/2018: Attente DR 24 bleu et rouge</t>
  </si>
  <si>
    <t>Attente servitude LAB</t>
  </si>
  <si>
    <t>ACHF07217</t>
  </si>
  <si>
    <t>RR0726Z</t>
  </si>
  <si>
    <t>GLA LE 19/10/2018: OK (derniere analyse 26/11/2018)</t>
  </si>
  <si>
    <t>GLA le 23/10: OK (derniere analyse 26/11/2018)</t>
  </si>
  <si>
    <t>AZA le 06/11: Commande acceptée car délai au 06/12/2018 et matière en stock (derniere analyse 26/11/2018)</t>
  </si>
  <si>
    <t>GLA le 18/10/2018: Attente  STR pour planif (derniere analyse 30/10/2018)
GLA LE 12/11/2018: Manque servitude LAB (Derniere relance 20/11/2018)
GLA le 23/11/2018: OK  (Derniere relance 26/11/2018)</t>
  </si>
  <si>
    <t>GLA LE 24/10/2018:  Manque Confié pour planification (derniere relance 20/11/2018)
GLA LE 20/11/2018: OK 26/11/2018)</t>
  </si>
  <si>
    <t>GLA le 18/10/2018: Attente STR (4STR*00009) prévu 29/10/2018 + Confiés pour planification (derniere analyse 30/10/2018)
GLA le 08/11/2018: Attente  Confiés pour planification (derniere analyse 08/11/2018)
GLA le 13/11/2018: OK (derniere analyse 26/11/2018)</t>
  </si>
  <si>
    <t>GLA le 15/11/2018: Attente DS 1CAB*1884 (Derniere analyse le 26/11/2018)
GLA le 26/11/2018: OK</t>
  </si>
  <si>
    <t>LCT200532
LCT200533</t>
  </si>
  <si>
    <t>LTE990001 =&gt;
LTE990007</t>
  </si>
  <si>
    <t>GLA LE 19/10/2018: Reception prévu le 03/12/18 (derniere analyse 26/11/2018)
GLA le 27/11/2018: ok</t>
  </si>
  <si>
    <t>LCT201514
LCT201515</t>
  </si>
  <si>
    <t>201514-1 =&gt;
201514-2</t>
  </si>
  <si>
    <t>GLA LE 28/11/2018: OK</t>
  </si>
  <si>
    <t>LCT201548</t>
  </si>
  <si>
    <t>71140033
=&gt;
71140034</t>
  </si>
  <si>
    <t>GLA LE 30/10/2018:   Attente Confié pour planification derniere analyse 12/11/2018)
GLA le 30/11/2018: Prelever sur la série</t>
  </si>
  <si>
    <t>AZA: Qté 2 devient Qté 1
GLA le 12/11/2018: Attente servitude (Derniere Analyse 12/11/2018)
GLA le 20/11/2018 Manque confiés =&gt; Faire DS sur la série le tps de les retrouvés
GLA le 26/11/2018:OK
GLA le 03/12/2018: VU bloqué au controle</t>
  </si>
  <si>
    <t>GLA LE 30/10/2018:   Attente Confié pour planification derniere analyse 12/11/2018)
GLA le 30/11/2018: OK (derniere analyse 03/12/2018)</t>
  </si>
  <si>
    <t>GLA le 18/10/2018: Délai d'appro 4CON*00616 prévu 27/12 (derniere analyse 03/12/2018)</t>
  </si>
  <si>
    <t>GLA le 06/11/2018: Attente STR, prévue pour le 05/12/2018 (Derniere AnalYse 12/11/2018)
GLA le 03/12/2018: OK</t>
  </si>
  <si>
    <t>GLA LE 19/10/2018:  matière KLS =&gt; Pas de DA (derniere analyse 03/12/2018)</t>
  </si>
  <si>
    <t>GLA: le 19/10/2018 Attente confié pour planif et collab
AZA le 22/10: Fabriqué: attente confié
GLA le 03/12/2018: ok</t>
  </si>
  <si>
    <t>Received</t>
  </si>
  <si>
    <t>AZA le 04/12/2019: En prod.</t>
  </si>
  <si>
    <t>LCT203324</t>
  </si>
  <si>
    <t xml:space="preserve">D9550303100195 </t>
  </si>
  <si>
    <t>040</t>
  </si>
  <si>
    <t>GLA le 21/11/2018: Attente reponse DA pour planification
GLA le 04/12/2018: OK</t>
  </si>
  <si>
    <t>WF418AFACAAE</t>
  </si>
  <si>
    <t>LCT203598
LCT203599</t>
  </si>
  <si>
    <t>055538-1   
 =&gt;       055538-3</t>
  </si>
  <si>
    <t>203598-1
=&gt;
203598-4</t>
  </si>
  <si>
    <t>GLA LE 05/12/2018: KLS</t>
  </si>
  <si>
    <t>GLA LE 29/10/2018: Attente STR prevue 10/12/2018 + Confiés pour planification (derniere analyse 29/11/2018)
GLA LE 06/12/2018 Attente Confiés pour planification (derniere analyse 29/11/2018)</t>
  </si>
  <si>
    <t>VB0204D</t>
  </si>
  <si>
    <t>LCT205377
LCT205378
LCT205379</t>
  </si>
  <si>
    <t>LTE990006
=&gt;
LTE990007</t>
  </si>
  <si>
    <t>LCT205381</t>
  </si>
  <si>
    <t>205381-1</t>
  </si>
  <si>
    <t>A PLANIFIER</t>
  </si>
  <si>
    <t>GLA le 18/10/2018: Attente STR (4STR*00009) prévu 05/11/2018 + Confiés pour planification (derniere analyse 30/10/2018)
GLA le 08/11/2018: Attente  Confiés pour expédition, Manque 4CPR*0043 =&gt; Faire DS (derniere analyse 10/12/2018)</t>
  </si>
  <si>
    <t>GLA LE 30/10/2018:   Attente Confié pour planification
GLA le 13/11/2018: OK (derniere analyse 20/11/2018)
GLA le 20/11/2018: DS 364535 pour 4STR*00817
GLA le 20/11/2018: OK ( (Mail envoyé au contrôle le 10/12/2018))</t>
  </si>
  <si>
    <t>Attente FIP (prélevé sur stock série)
GLA le 22/10/2018: checker 4CON*00075 =&gt; DS N°359696 =&gt; 09/01/2019  (derniere analyse 26/11/2018)
GLA LE 30/11/2018/ OK  (derniere analyse 10/12/2018)</t>
  </si>
  <si>
    <t>Attente FIP (prélevé sur stock série)
GLA le 22/10/2018: checker 4CON*00075 =&gt; DS N°359696 =&gt; 09/01/2019  (derniere analyse 26/11/2018)
GLA LE 30/11/2018/ OK  (derniere analyse10/12/2018)</t>
  </si>
  <si>
    <t>GLA LE 30/10/2018:   Attente Confié pour planification derniere analyse 12/11/2018)
GLA le 30/11/2018: Attente servitude magasin LAB (derniere analyse 10/12/2018)</t>
  </si>
  <si>
    <t>GLA le 06/11/2018: Attente STR, prévue pour le 19/11/2018 (Derniere Analyse 12/11/2018)
GLA le 22/11/2018: Attente servitude COL de la 4STR*00878 (derniere analyse 26/11/2018)
GLA le 02/12/2018: Anomalie de servitude Leny
GLA le 10/12/2018: OK</t>
  </si>
  <si>
    <t>GLA LE 10/12/2018 OK</t>
  </si>
  <si>
    <t>Validité Prix</t>
  </si>
  <si>
    <t>Validité devise</t>
  </si>
  <si>
    <t>Devise vendue</t>
  </si>
  <si>
    <t>Devise Airsupply</t>
  </si>
  <si>
    <t>LCT217286
LCT219287</t>
  </si>
  <si>
    <t>DS 367908</t>
  </si>
  <si>
    <t>150</t>
  </si>
  <si>
    <t>GLA LE 05/12/2018: attente DA + Confié pour planification
GLA LE 10/12/2018: OK</t>
  </si>
  <si>
    <t>Réception le 15/10/2018
GLA: Mqt: 1CON*01637 bloqué chez Gefco  Derniere relance DA le 20/11/2018 (derniere analyse 26/11/2018)
GLA LE 17/12/2018 ok</t>
  </si>
  <si>
    <t>AZA le 09/10: pas de servitude en salle
GLA le 22/10/2018: Relance mail magasin LAB
GLA LE 30/10/2018: OK
GLA LE 27/11/2018: PB VU non expedié
GLA le 03/12/2018: VU bloqué au contrôle (Mail envoyé au contrôle le 17/12/2018)</t>
  </si>
  <si>
    <t>GLA le 25/10/2018: Attente 4STR*01325 prévu pour le 26/11/2018  (derniere analyse 26/11/2018)
GLA le 27/11/2018:Attente servitude COL / LAB (Derniere relance 10/12/2018)
GLA LE 17/12/2018 OK</t>
  </si>
  <si>
    <t>LCT222367
LCT222368</t>
  </si>
  <si>
    <t>222367-1
=&gt;
222367-6</t>
  </si>
  <si>
    <t>N</t>
  </si>
  <si>
    <t>LTE990090</t>
  </si>
  <si>
    <t>LCT222700
LCT222701</t>
  </si>
  <si>
    <t>222700-1
=&gt;
222700-5</t>
  </si>
  <si>
    <t>LCT222718</t>
  </si>
  <si>
    <t>222718-1
=&gt;
222718-15</t>
  </si>
  <si>
    <t xml:space="preserve">GLA le 19/12/2018: OK </t>
  </si>
  <si>
    <t>LCT222761
LCT222762</t>
  </si>
  <si>
    <t>LTE990016
LTE990017</t>
  </si>
  <si>
    <t>GLA LE 19/12/2018 Attente reponse DA + Prod</t>
  </si>
  <si>
    <t xml:space="preserve">LCT021810  </t>
  </si>
  <si>
    <t>LCT146221
LCT146223</t>
  </si>
  <si>
    <t>LCT203811</t>
  </si>
  <si>
    <t>LCT203812</t>
  </si>
  <si>
    <t>73220091
=&gt;
73220099</t>
  </si>
  <si>
    <t>CDE_STA_VENTCTRLPANEL</t>
  </si>
  <si>
    <t>D925R445000200</t>
  </si>
  <si>
    <t>D925R445120200</t>
  </si>
  <si>
    <t>ST Engineering</t>
  </si>
  <si>
    <t>1254019-4450002</t>
  </si>
  <si>
    <t>LTE990001
LTE990002</t>
  </si>
  <si>
    <t>40</t>
  </si>
  <si>
    <t>LCT223412
LCT223413
LCT223414</t>
  </si>
  <si>
    <t>LTE990055
à
LTE990058</t>
  </si>
  <si>
    <t>GLA LE 30/10/2018:   Attente Confié pour planification derniere analyse 12/11/2018)
GLA le 30/11/2018: Attente servitude magasin LAB (derniere analyse 17/12/2018)
GLA 20/12/2018: OK</t>
  </si>
  <si>
    <t>LCT223521
LCT223522</t>
  </si>
  <si>
    <t>LCT223523
LCT223524</t>
  </si>
  <si>
    <t>223521-1
=&gt; 
223521-4</t>
  </si>
  <si>
    <t>223523-1</t>
  </si>
  <si>
    <t>D9550002100195</t>
  </si>
  <si>
    <t>MB031ADAEAAC</t>
  </si>
  <si>
    <t>D9551045300195</t>
  </si>
  <si>
    <t>GLA le 02/01/2019: ok</t>
  </si>
  <si>
    <t>MB041ACAAAAB</t>
  </si>
  <si>
    <t>AZA le 03/01: Commande de réparation || EASA à rééditier</t>
  </si>
  <si>
    <t>LTE990004 =&gt; LTE990005</t>
  </si>
  <si>
    <t>LTE990008 =&gt; LTE990009</t>
  </si>
  <si>
    <t>LTE990010 =&gt; LTE990012</t>
  </si>
  <si>
    <t>LTE990013 =&gt; LTE990015</t>
  </si>
  <si>
    <t>LTE990016 =&gt; LTE990017</t>
  </si>
  <si>
    <t>LCT226817
LCT226818</t>
  </si>
  <si>
    <t>LCT226814
LCT226815</t>
  </si>
  <si>
    <t>LCT226819
LCT226820</t>
  </si>
  <si>
    <t>LCT226822
LCT226823</t>
  </si>
  <si>
    <t>LCT226824
LCT226825</t>
  </si>
  <si>
    <t>LCT226826
LCT226827</t>
  </si>
  <si>
    <t>LCT226828
LCT226829</t>
  </si>
  <si>
    <t>LCT226834
LCT226835</t>
  </si>
  <si>
    <t>226834-1
=&gt;
226834-4</t>
  </si>
  <si>
    <t>GLA LE 03/01/2019:  matière KLS =&gt; Pas de DA (derniere analyse 03/12/2018)</t>
  </si>
  <si>
    <t>LCT226840
LCT226841</t>
  </si>
  <si>
    <t>LCT226846
LCT226847</t>
  </si>
  <si>
    <t>PU Airsupply</t>
  </si>
  <si>
    <t>LCT227005</t>
  </si>
  <si>
    <t>227005-1
=&gt;
227005-5</t>
  </si>
  <si>
    <t>LCT227006
LCT227007</t>
  </si>
  <si>
    <t>LG le 07/01/2019: Attente rep DA + Confié pour planification</t>
  </si>
  <si>
    <t>Réception structure le 09/10/2018
GLA le 30/10/2018: Manque 4STR*00821 en stock magasin (Mail envoyé) 
GLA le 12/11/2018: Manque servitude 4STR*00821 (Derniere relance 17/12/2018) =&gt; achat en cours reception le 21/12/2018
GLA LE 07/01/2019: OK</t>
  </si>
  <si>
    <t>Réception structures le 26/10/2018
GLA le 30/10/2018: Attente Servitude (Derniere relance mag 05/11/2018)
GLA le 12/11/2018: Manque servitude 4STR*00821+ Collonette 4QME*001731 (Derniere relance 17/12/2018) =&gt; achat en cours reception le 21/12/2018
GLA LE 07/01/2019: OK</t>
  </si>
  <si>
    <t>GLA le 21/11/2018: Attente 4CAB*00013 prévu 03/12 + 4STR*00609 prévu 04/12/2018 (derniere analyse le 29/11/2018)
GLA LE 03/12/2018: ok (derniere analyse le 07/01/2019)</t>
  </si>
  <si>
    <t>AZA : Réception 4STR*00973 le 09/08/2018
GLA le 18/10/2018: OK attente nouvelle date Leny (derniere analyse 07/01/2019)</t>
  </si>
  <si>
    <t xml:space="preserve">GLA LE 19/10/2018:  matière KLS =&gt; Pas de DA (derniere analyse 03/12/2018)
</t>
  </si>
  <si>
    <t>LCT235357</t>
  </si>
  <si>
    <t>A3111220800000</t>
  </si>
  <si>
    <t>GLA le 20/11/2018:  1STR*10547 :  11/01/2019   (Derniere analyse le 08/01/2019)</t>
  </si>
  <si>
    <t>LCT237332
LCT237333
LCT237334</t>
  </si>
  <si>
    <t>50</t>
  </si>
  <si>
    <t>LCT021746</t>
  </si>
  <si>
    <t>LCT021737</t>
  </si>
  <si>
    <t>LTE990075</t>
  </si>
  <si>
    <t>LCTV31147</t>
  </si>
  <si>
    <t>LCT021761</t>
  </si>
  <si>
    <t>LCT021764</t>
  </si>
  <si>
    <t>LCT021773</t>
  </si>
  <si>
    <t>LCT144969</t>
  </si>
  <si>
    <t>LTE990074</t>
  </si>
  <si>
    <t>D5211034722800</t>
  </si>
  <si>
    <t>LCT238947
LCT238948</t>
  </si>
  <si>
    <t>GLA LE 09/01/2019: Attente rep DA ( Possibilité de prendre les deux STR disponible a partir du 11/01/2018)</t>
  </si>
  <si>
    <t>LCT239050
LCT239051
LCT239052</t>
  </si>
  <si>
    <t>LCT239053
LCT239054
LCT239055</t>
  </si>
  <si>
    <t>LTE990010
=&gt;
LTE990011</t>
  </si>
  <si>
    <t>LTE990012
=&gt;
LTE990016</t>
  </si>
  <si>
    <t>Label Placard</t>
  </si>
  <si>
    <t>LCT239241</t>
  </si>
  <si>
    <t>239241-1</t>
  </si>
  <si>
    <t>6M90110600
6M00635400
6M00660400</t>
  </si>
  <si>
    <t>QTE 1</t>
  </si>
  <si>
    <t>LCT239675
LCT239676</t>
  </si>
  <si>
    <t>6539607700
6539603600
6574907200</t>
  </si>
  <si>
    <t>D5211034722900</t>
  </si>
  <si>
    <t>SN 71, 72, 75 et 76 expédiés
4 FDCP de plus livrables le 09/01
Expédition 2 dernier FDCP le 16/01</t>
  </si>
  <si>
    <t>HARNAIS 1 P2T2</t>
  </si>
  <si>
    <t>GLA LE 09/01/2019: Attente rep DA pour planification
GLA le 14/01/2019 OK</t>
  </si>
  <si>
    <t>LCT241804</t>
  </si>
  <si>
    <t>241804-1</t>
  </si>
  <si>
    <t>LCT241811
LCT241812</t>
  </si>
  <si>
    <t>GLA LE 14/01/2019:  matière KLS =&gt; Pas de DA (derniere analyse 14/01/2019)</t>
  </si>
  <si>
    <t>LCT241816
LCT241817</t>
  </si>
  <si>
    <t>241816-1
=&gt;
241816-2</t>
  </si>
  <si>
    <t>241818-1
=&gt;
241818-8</t>
  </si>
  <si>
    <t>LCT242971
LCT242972
LCT242973</t>
  </si>
  <si>
    <t>LCT242983
LCT242984</t>
  </si>
  <si>
    <t>LCT242985
LCT242986</t>
  </si>
  <si>
    <t>GLA LE 15/01/2019:  Att retour DA + confié pour planif</t>
  </si>
  <si>
    <t>LCT243066
LCT243067
LCT243068</t>
  </si>
  <si>
    <t>LTE990100</t>
  </si>
  <si>
    <t>GLA le 15/01/2019: Attente 4CPR*00277 dépannage Airbus   + confiés pour planification</t>
  </si>
  <si>
    <t>LCT243633
LCT243634
LCT243635</t>
  </si>
  <si>
    <t>Qté 1
Qté 1
Qté 1
Qté 1
Qté 1</t>
  </si>
  <si>
    <t>Qté 1 
Qté 1 
Qté 1</t>
  </si>
  <si>
    <t>GLA LE 15/01/2019:  Att retour DA + confié pour planif
GLA: Prélever confié de la série</t>
  </si>
  <si>
    <t>GLA LE 15/01/2019:  Att retour DA + confié pour planif
GLA: Prélever confié de la série attente structure DA</t>
  </si>
  <si>
    <t>A Verifier</t>
  </si>
  <si>
    <t>LTE990001
LTE990002
LTE990003</t>
  </si>
  <si>
    <t xml:space="preserve">GLA le 23/10: Attente 1REL*06130  (Derniere Analyse 21/01/2019) </t>
  </si>
  <si>
    <t>LTE990101</t>
  </si>
  <si>
    <t>LTE990102</t>
  </si>
  <si>
    <t>LTE990103</t>
  </si>
  <si>
    <t>LTE990104</t>
  </si>
  <si>
    <t>LTE990105</t>
  </si>
  <si>
    <t>GLA LE 21/01/2019:  Att retour DA + confié pour planif</t>
  </si>
  <si>
    <t>LCT244965
LCT244966
LCT244967</t>
  </si>
  <si>
    <t>LCT244968
LCT244969
LCT244970</t>
  </si>
  <si>
    <t>LCT244971
LCT244972
LCT244973</t>
  </si>
  <si>
    <t>LCT244978
LCT244979
LCT244980</t>
  </si>
  <si>
    <t>LCT244982
LCT244983
LCT244984</t>
  </si>
  <si>
    <t>GLA le 21/11/2018 : 4CPR*00166 : prévu 28/02/2019 + 4CPR*00149 : prévu 20/02  (derniere analyse 22/01/2019)</t>
  </si>
  <si>
    <t>60</t>
  </si>
  <si>
    <t>AZA le 24/01: Kitting en cours par Sylvain</t>
  </si>
  <si>
    <t>LCT251462</t>
  </si>
  <si>
    <t>LCT251463</t>
  </si>
  <si>
    <t>LCT251464</t>
  </si>
  <si>
    <t>LCT251465</t>
  </si>
  <si>
    <t>F0003008100200</t>
  </si>
  <si>
    <t>F0003008100300</t>
  </si>
  <si>
    <t>OET père 2019</t>
  </si>
  <si>
    <t>LCT252282
LCT252283</t>
  </si>
  <si>
    <t>LCT252284
LCT252285</t>
  </si>
  <si>
    <t>LCT252286
LCT252287</t>
  </si>
  <si>
    <t>252282-1 =&gt; 252282-2</t>
  </si>
  <si>
    <t>252284-1</t>
  </si>
  <si>
    <t>252286-1</t>
  </si>
  <si>
    <t>LEAD-BONDING</t>
  </si>
  <si>
    <t>GLA le 18/10/2018: Attente STR  4CPR*00079 prévu 28/01/2018   + Confiés pour planification (derniere analyse 12/12/2018)
GLA le 28/01/2019:  faire VU en avance, puis le bloquer en attendant le confié d'AIRBUS</t>
  </si>
  <si>
    <t>LCT253995
LCT253996</t>
  </si>
  <si>
    <t>253995-1</t>
  </si>
  <si>
    <t>CONTROL UNIT-HP FUEL</t>
  </si>
  <si>
    <t>LTE990018
LTE990019</t>
  </si>
  <si>
    <t>LCT261769</t>
  </si>
  <si>
    <t>AZA le 01/02: Attente manquants</t>
  </si>
  <si>
    <t>D9000095029695</t>
  </si>
  <si>
    <t>LCT262043
LCT262044</t>
  </si>
  <si>
    <t>S9110302500195</t>
  </si>
  <si>
    <t>Waiting</t>
  </si>
  <si>
    <t>LCT262345
LCT262346</t>
  </si>
  <si>
    <t>LCT262431
LCT262432</t>
  </si>
  <si>
    <t>262431-1</t>
  </si>
  <si>
    <t>DS_375595</t>
  </si>
  <si>
    <t>WF413SBAAAAA</t>
  </si>
  <si>
    <t>Prix vendu RTN</t>
  </si>
  <si>
    <t>Prix vendu AOG</t>
  </si>
  <si>
    <t>PU vendu RTN</t>
  </si>
  <si>
    <t>PU vendu AOG</t>
  </si>
  <si>
    <t xml:space="preserve">GLA le 23/10: Attente 1REL*06130  prévu pour le 24/09/2019  (Derniere Analyse 06/02/2019) </t>
  </si>
  <si>
    <t xml:space="preserve">GLA le 23/10: Attente 1REL*06130  prévu pour le 01/10/2019  (Derniere Analyse 06/02/2019) </t>
  </si>
  <si>
    <t>LCT263854</t>
  </si>
  <si>
    <t>263854-1</t>
  </si>
  <si>
    <t>DS 376211</t>
  </si>
  <si>
    <t>WF409ACABAAB</t>
  </si>
  <si>
    <t>LCT263855
LCT263856</t>
  </si>
  <si>
    <t>263855-1
=&gt;
263855-6</t>
  </si>
  <si>
    <t>LCT263958</t>
  </si>
  <si>
    <t>LCT263959</t>
  </si>
  <si>
    <t>261769-1
=&gt;
261769-2</t>
  </si>
  <si>
    <t>263958-1</t>
  </si>
  <si>
    <t>263959-1</t>
  </si>
  <si>
    <t>LCT264177
LCT264178</t>
  </si>
  <si>
    <t>LCT264179
LCT264180</t>
  </si>
  <si>
    <t>264177-1
=&gt;
264177-4</t>
  </si>
  <si>
    <t>264179-1
=&gt;
264179-30</t>
  </si>
  <si>
    <t>6V01448300</t>
  </si>
  <si>
    <t>GLA LE 30/10/2018:   Attente Confié pour planification derniere analyse 12/11/2018)
GLA le 30/11/2018: OK (derniere analyse 11/02/2019)</t>
  </si>
  <si>
    <t>Réception 4STR*01149 et 4STR*01150 le 25/05/2018
GLA le 11/02/2019: OK (derniere analyse 11/02/2019)</t>
  </si>
  <si>
    <t>GLA le 18/10/2018: Délai d'appro 4CON*00616 prévu 27/12 (derniere analyse 03/12/2018)
GLA le 14/01/2019 Attente matiere LAB
GLA le 11/02/2019: OK (derniere analyse 11/02/2019)</t>
  </si>
  <si>
    <t>GLA LE 30/10/2018:   Attente Confié pour planification derniere analyse 12/11/2018)
GLA le 30/11/2018: OK (derniere analyse GLA le 11/02/2019)</t>
  </si>
  <si>
    <t>GLA LE 30/10/2018:   Attente Confié pour planification derniere analyse 12/11/2018)
GLA le 30/11/2018: OK (derniere analyse GLA le 11/02/2019</t>
  </si>
  <si>
    <t>GLA LE 19/10/2018:  matière KLS =&gt; Pas de DA (derniere analyse 03/12/2018)
GLA le 30/11/2018: PB Machine à claquer en panne attente remise en conformité  (derniere analyse 11/02/2019)</t>
  </si>
  <si>
    <t>GLA: le 30/10/2018 Attente confié pour planif et collab
GLA LE 14/01/2019 faire VU en avance, puis le bloquer en attendant le confié d'AIRBUS
LG LE11/02/2019: OK (derniere analyse 11/02/2019)</t>
  </si>
  <si>
    <t>GLA le 21/11/2018: Attente Ci-joint le cumul à jour. 4CPR*00079: LT 28/01/2019   + Confié pour planification (Derniere analyse le 29/11/2018)
GLA LE 11/02/2019: Prelever le VU en trop en contrôle / test</t>
  </si>
  <si>
    <t>GLA le 21/11/2018: Attente Ci-joint le cumul à jour. 4CPR*00079: LT 28/01/2019  + Confié pour planification (Derniere analyse le 29/11/2018)
LG LE11/02/2019: OK (derniere analyse 11/02/2019)</t>
  </si>
  <si>
    <t>GLA le 07/02/2019: ok (derniere analyse 11/02/2019)</t>
  </si>
  <si>
    <t>AZA le 01/02: Attente manquants (4STR*00970 + 4CPR*00243 + 4QME*01759)</t>
  </si>
  <si>
    <t>AZA le 01/02: Attente manquants (4STR*00970 + 4CPR*00243 + 4QME*01759 + 4ACC*00580 x1)</t>
  </si>
  <si>
    <t>AZA le 01/02: Attente manquants (4STR*00970 + 4CPR*00243 + 4QME*01759 + 4ACC*00580 x2)</t>
  </si>
  <si>
    <t>LCT267754
LCT267755</t>
  </si>
  <si>
    <t>DS_376837</t>
  </si>
  <si>
    <t>GLA le 07/02/2019: Attente DA pour planification
GLA LE 12/02/2019: ok</t>
  </si>
  <si>
    <t>GLA le 23/10: Attente 1REL*06130  prévu pour le 08/10/2019  (Derniere Analyse 06/02/2019) 
GLA LE 12/02/2019 apparament le client aurait recu cette commande. De notre coté rien envoyer</t>
  </si>
  <si>
    <t>GLA le 11/02/2019 ok
GLA LE 12/02/2019 Stand by (Demande client)</t>
  </si>
  <si>
    <t>MFO43810373</t>
  </si>
  <si>
    <t>MFO43810583</t>
  </si>
  <si>
    <t>Fibre optique A400M 4381-0583</t>
  </si>
  <si>
    <t>Fibre optique A400M 4381-0373</t>
  </si>
  <si>
    <t>HNC2000245616</t>
  </si>
  <si>
    <t>OPTCICAL FIBER</t>
  </si>
  <si>
    <t>11</t>
  </si>
  <si>
    <t>LCT268116</t>
  </si>
  <si>
    <t>LCT268117</t>
  </si>
  <si>
    <t>6V90079500</t>
  </si>
  <si>
    <t>LTE990106</t>
  </si>
  <si>
    <t>LCT268634
LCT268635
LCT268636</t>
  </si>
  <si>
    <t>LCT268641
LCT268642
LCT268643</t>
  </si>
  <si>
    <t>LCT268644
LCT268645
LCT268646</t>
  </si>
  <si>
    <t>LCT268647
LCT268648
LCT268649</t>
  </si>
  <si>
    <t>LCT268650
LCT268651
LCT268652</t>
  </si>
  <si>
    <t>LCT268653
LCT268654
LCT268655</t>
  </si>
  <si>
    <t>LCT268713
LCT268714
LCT268715</t>
  </si>
  <si>
    <t>001</t>
  </si>
  <si>
    <t>LTE990001 
=&gt; 
LTE990002</t>
  </si>
  <si>
    <t>LCT269111
LCT269112</t>
  </si>
  <si>
    <t>LCT269600
LCT269601
LCT269602</t>
  </si>
  <si>
    <t>LCT269603
LCT269604</t>
  </si>
  <si>
    <t>LCT269605
LCT269606
LCT269607</t>
  </si>
  <si>
    <t>LCT269608
LCT269609
LCT269610</t>
  </si>
  <si>
    <t>AZA le 21/12: Attente servitude
AZA le 14/02: Reception 4QME*01759 le 26/02
AZA le 18/02: En salle</t>
  </si>
  <si>
    <t>AZA le 21/12: Attente servitude
AZA le 18/02: En salle</t>
  </si>
  <si>
    <t>GLA LE 04/02/2019: Reception structure le 19/02 (derniere analyse 11/02/2019)
GLA LE 18/02/2019: OK</t>
  </si>
  <si>
    <t xml:space="preserve">GLA le 25/10/2018: Att  Confiés pour planif (derniere analyse 30/10/2018)
GLA LE 19/02/2019: A commencer en avance de phase et mettre de coté le temps de recevoir le confié </t>
  </si>
  <si>
    <t>GLA le 30/10/2018: Attente  Confiés pour planification (Deniere analyse 21/11/2018) Attente STR (Mail envoyé le 10/12/2018)
GLA LE 14/01/2019 A commencer en avance de phase et mettre de coté le temps de recevoir le confié (derniere analyse le 19/02/2019)</t>
  </si>
  <si>
    <t>GLA le 18/10/2018: Attente STR (4STR*00009) prévu 29/10/2018 + Confiés pour planification (derniere analyse 30/10/2018)
GLA LE 19/02/2019: A commencer en avance de phase et mettre de coté le temps de recevoir le confié</t>
  </si>
  <si>
    <t>GLA le 30/10/2018: Attente delai d'appro + Confié pour planification
GLA le 17/12/2018 4CPR*00387 prévu le 08/03/2019 + attente 4STR*01323 + Confié pour planification
GLA LE 19/02/2019 A commencer en avance de phase et mettre de coté le temps de recevoir le confié (derniere analyse le 19/02/2019)</t>
  </si>
  <si>
    <t>GLA le 18/10/2018: Att structure (4STR*00038) prévu le 08/11/2018 + Confié pour planif (derniere analyse 30/10/2018)
GLA LE 19/02/2019: A commencer en avance de phase et mettre de coté le temps de recevoir le confié</t>
  </si>
  <si>
    <t>GLA le 12/11/2018: Attente confié pour planification (derniere analyse le 07/01/2019)
GLA LE 19/02/2019: A commencer en avance de phase et mettre de coté le temps de recevoir le confié</t>
  </si>
  <si>
    <t>GLA le 12/11/2018: Attente 4CPR*00091 : 25/02.  + Confié pour planification  (derniere analyse le 07/01/2019)
GLA LE 19/02/2019: A commencer en avance de phase et mettre de coté le temps de recevoir le confié</t>
  </si>
  <si>
    <t>GLA LE 07/12/2018: Attente DA + Confies pour planification
GLA LE 19/02/2019: A commencer en avance de phase et mettre de coté le temps de recevoir le confié</t>
  </si>
  <si>
    <t>GLA LE 24/10/2018:  Att retour DA + confié pour planif (derniere analyse 30/10/2018)
GLA LE 24/10/2018:  Att Confié pour planif (derniere analyse 14/12/2018)
GLA LE 19/02/2019: A commencer en avance de phase et mettre de coté le temps de recevoir le confié</t>
  </si>
  <si>
    <t>GLA le 03/01/2019: Attente retour DA + Confié pour planification
GLA le 08/01/2019: Attente Ci-joint le cumul à jour. 4CPR*00079: LT 28/01/2019  + Confié pour planification 
GLA LE 19/02/2019: A commencer en avance de phase et mettre de coté le temps de recevoir le confié</t>
  </si>
  <si>
    <t>AZA le 03/01: MSN 9
GLA le 09/01/2019 Attente rep DA + Confiés + Strcture pour planification
GLA le 09/01/2019 Matiere OK  +  Attente Confiés + Strcture pour planification (Derniere analyse le 19/02/2019)</t>
  </si>
  <si>
    <t>GLA LE 04/02/2019: Attente structure 4STR*01322 accusée au 24/06 + Confié pour planification (derniere analyse le 19/02/2019)</t>
  </si>
  <si>
    <t>GLA LE 18/02/2019: Attente 3CPR*00464 prévu pour le 26/07/2019  + Confié pour planification
(derniere analyse le 19/02/2019)</t>
  </si>
  <si>
    <t>GLA LE 31/01/2019: Attente reponse DA + Confié pour planification
GLA LE 14/02/2019: Attente 4CNT*00004 prévu pour le 25/02  + Confié pour planification
GLA LE 15/02/2019: Attente STR prévu le 22/02  + Attente Confié pour planification (derniere analyse le 19/02/2019)</t>
  </si>
  <si>
    <t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</t>
  </si>
  <si>
    <t>GLA LE 04/02/2019: Attente prise 1CON*23480 prévu le 05/02/2019 pour planification
GLA LE 12/02/2019 Stand by (Demande client)
GLA LE 19/02/2019 Attente aprobation client</t>
  </si>
  <si>
    <t>FDVESS-L3</t>
  </si>
  <si>
    <t>FDVESS-L4</t>
  </si>
  <si>
    <t>FDCP-L1</t>
  </si>
  <si>
    <t>1323L1000010</t>
  </si>
  <si>
    <t>1288L4000010</t>
  </si>
  <si>
    <t>1288L3000010</t>
  </si>
  <si>
    <t>GLA le 13/02/2019: Attente 1STR*11099  prévue 01/03/2019 + Confié pour planification GLA LE 15/02/2019:  (derniere analyse le 20/02/2019)</t>
  </si>
  <si>
    <t>LCT279629</t>
  </si>
  <si>
    <t>LTE990022 
=&gt; 
LTE990027</t>
  </si>
  <si>
    <t>V9297470400000</t>
  </si>
  <si>
    <t>LCT279848
LCT279849
LCT279850</t>
  </si>
  <si>
    <t>LCT279853
LCT279854
LCT279855</t>
  </si>
  <si>
    <t>LCT279856
LCT279857
LCT279858</t>
  </si>
  <si>
    <t>LCT279860
LCT279861
LCT279862</t>
  </si>
  <si>
    <t>LCT279864
LCT279865
LCT279866</t>
  </si>
  <si>
    <t>LCT279868
LCT279869
LCT279870</t>
  </si>
  <si>
    <t>LCT279876
LCT279877</t>
  </si>
  <si>
    <t>LTE990107</t>
  </si>
  <si>
    <t>LTE990108</t>
  </si>
  <si>
    <t>LTE990109</t>
  </si>
  <si>
    <t>LTE990110</t>
  </si>
  <si>
    <t>LTE990111</t>
  </si>
  <si>
    <t>LTE990112</t>
  </si>
  <si>
    <t>279876-1
=&gt;
279876-4</t>
  </si>
  <si>
    <t>GLA LE 22/02/2019: KLS</t>
  </si>
  <si>
    <t>GLA LE 12/02/2019: Attente 4STR*01329 prévu le 01/03/2019</t>
  </si>
  <si>
    <t>LCT282708
LCT282709</t>
  </si>
  <si>
    <t>LG le 03/01/2019: Attente retour DA
LG LE 31/01/2019: OK (derniere analyse 11/02/2019) =&gt; En attente programme de test</t>
  </si>
  <si>
    <t>V9251243600096</t>
  </si>
  <si>
    <t xml:space="preserve">GLA le 23/10: Attente 1REL*06130 prévu le 08/10/2019 (Derniere Analyse 21/01/2019) </t>
  </si>
  <si>
    <t>LG le 03/01/2019: Attente retour DA
LG LE 31/01/2019: OK =&gt; En attente programme de test
GLA LE 28/02/2019 OK</t>
  </si>
  <si>
    <t>LG le 03/01/2019: Attente retour DA
LG LE 31/01/2019: OK (derniere analyse 11/02/2019) =&gt; En attente programme de test
GLA LE 28/02/2019 OK</t>
  </si>
  <si>
    <t>GLA LE 15/01/2019: Derniere reception 4STR*01327 le 03/06/2019 + Confiés pour planification (Derniere analyse 28/02/2019)</t>
  </si>
  <si>
    <t>GLA LE 14/01/2019: ATTENTE REP DA + Confiés pour planification (Derniere analyse 19/02/2019)
GLA LE 28/02/2019: Derniere reception 4STR*01327 le 03/06/2019 + Confiés pour planification (Derniere analyse 28/02/2019)</t>
  </si>
  <si>
    <t>LTE990113</t>
  </si>
  <si>
    <t>LTE990114</t>
  </si>
  <si>
    <t>LTE990115</t>
  </si>
  <si>
    <t>LTE990116</t>
  </si>
  <si>
    <t>LTE990117</t>
  </si>
  <si>
    <t>LCT283872
LCT283873
LCT283874</t>
  </si>
  <si>
    <t>LCT283875
LCT283876
LCT283877</t>
  </si>
  <si>
    <t>LCT283878
LCT283879
LCT283880</t>
  </si>
  <si>
    <t>LCT283892
LCT283893</t>
  </si>
  <si>
    <t>283892-1
=&gt;
283892-35</t>
  </si>
  <si>
    <t>LCT283905
LCT283906</t>
  </si>
  <si>
    <t>V00043D</t>
  </si>
  <si>
    <t>LCT289398</t>
  </si>
  <si>
    <t>LCT289399</t>
  </si>
  <si>
    <t>LCT289400</t>
  </si>
  <si>
    <t>LCT289401</t>
  </si>
  <si>
    <t>LCT289402</t>
  </si>
  <si>
    <t>LCT289403</t>
  </si>
  <si>
    <t>LCT289404</t>
  </si>
  <si>
    <t>LCT289405</t>
  </si>
  <si>
    <t>D9551004000495</t>
  </si>
  <si>
    <t>D9551006000195</t>
  </si>
  <si>
    <t>D9551006200195</t>
  </si>
  <si>
    <t>LCT289740</t>
  </si>
  <si>
    <t>LCT289741</t>
  </si>
  <si>
    <t>LCT289742</t>
  </si>
  <si>
    <t>LCT289743</t>
  </si>
  <si>
    <t>LCT289744</t>
  </si>
  <si>
    <t>LCT289745</t>
  </si>
  <si>
    <t>LCT289746</t>
  </si>
  <si>
    <t>LCT289747</t>
  </si>
  <si>
    <t>LCT289748</t>
  </si>
  <si>
    <t>LCT289749</t>
  </si>
  <si>
    <t>LCT289750</t>
  </si>
  <si>
    <t>LCT289751</t>
  </si>
  <si>
    <t>LCT289752</t>
  </si>
  <si>
    <t>LCT289753</t>
  </si>
  <si>
    <t>LCT289754</t>
  </si>
  <si>
    <t>LCT289755</t>
  </si>
  <si>
    <t>LCT290124
LCT290125</t>
  </si>
  <si>
    <t>290124-1
290124-2</t>
  </si>
  <si>
    <t>DS N°380802
DS N°380832</t>
  </si>
  <si>
    <t>F9252030900000</t>
  </si>
  <si>
    <t>SHEET FOMAX SHEET EQUIP</t>
  </si>
  <si>
    <t>DS N°380965</t>
  </si>
  <si>
    <t>AZA le 08/03 =&gt; FI récupérée sur SAP + Mail BDO + DI envoyés (DI N°375670)</t>
  </si>
  <si>
    <t>AZA le 07/03 =&gt; Demande BDO lancée + DA + LDF + Dossier de prod + Project à jour
Reste à générer fichier via GIDT + ajouter lien TMS à la LdF/lancement</t>
  </si>
  <si>
    <t>GLA le 20/12/2018: Attente reponse DA + Confié pour planification (derniere analyse le 19/02/2019)
GLA le 27/02/2019: Attente Structure 1STR*11041 - LT 29/03/2019 + Confié pour planification (derniere analyse le 11/03/2019)</t>
  </si>
  <si>
    <t>GLA le 18/02/2019: Attente reponse DA + Confiés pour planification (derniere analyse 19/02/2019)
GLA le 25/02/2019: Reception STR le 14/03/2019 + Attente Confiés pour planification (derniere analyse 11/03/2019)</t>
  </si>
  <si>
    <t>GLA le 12/02/2019: Attente Structure prévu pour le 04/03/19  + 4QEL*00089 LE 12/03/19 ( Vu avec le client, pas de confié)
GLA le 12/02/2019: Attente 4QEL*00089 LE 12/03/19 ( Vu avec le client, pas de confié)  (derniere analyse le 11/03/2019)</t>
  </si>
  <si>
    <t>GLA le 18/02/2019: Attente reponse DA + Confiés pour planification 
GLA le 11/03/2019: Attente 4STR*00016 prévu le 15/03/2018  + Confiés pour planification  (derniere analyse le 11/03/2019)</t>
  </si>
  <si>
    <t xml:space="preserve">GLA le 25/02/2019: Attente rep DA =&gt; En attente programme de test 
GLA le 26/02/2019: Attente AR Article =&gt; En attente programme de test 
GLA le 11/03/2019: Attente 4STR*00729 prévu le  18/06/2019 </t>
  </si>
  <si>
    <t>LCT241818
LCT241819</t>
  </si>
  <si>
    <t>GLA LE 01/03/2019: Attente rep DA + Confié + STR pour planification
GLA LE 11/03/2019: Attente  Confié + STR pour planification</t>
  </si>
  <si>
    <t>GLA LE 12/03/2019 OK</t>
  </si>
  <si>
    <t>LCT299144
LCT299145</t>
  </si>
  <si>
    <t>LCT299148
LCT299149</t>
  </si>
  <si>
    <t>LCT299150
LCT299151
LCT299152</t>
  </si>
  <si>
    <t>LCT299153
LCT299154
LCT299155</t>
  </si>
  <si>
    <t>LCT299156
LCT299157
LCT299158</t>
  </si>
  <si>
    <t>LCT299159
LCT299160</t>
  </si>
  <si>
    <t>299159-1
=&gt;
299159-6</t>
  </si>
  <si>
    <t>299148-1
=&gt;
299148-6</t>
  </si>
  <si>
    <t>LCT299165
LCT299166</t>
  </si>
  <si>
    <t>299165-1</t>
  </si>
  <si>
    <t>AZA le 08/03 =&gt; DS N°380965</t>
  </si>
  <si>
    <t>299144-1
=&gt;
299144-4</t>
  </si>
  <si>
    <t>299146-1
=&gt;
299146-6</t>
  </si>
  <si>
    <t>GLA LE 12/03/2019 Attente 1CON*20384 le 27/05/2019</t>
  </si>
  <si>
    <t>LCT302271
LCT302272
LCT302273</t>
  </si>
  <si>
    <t>NB07003P</t>
  </si>
  <si>
    <t>NB01707P</t>
  </si>
  <si>
    <t>GLA le 14/02/2019: Attente 4STR*00817 prévu le 07/03/2019 + confiés pour planification  (derniere analyse le 25/02/2019)
GLA le 11/03/2019: Confiés pour planification  (derniere analyse le 11/03/2019)</t>
  </si>
  <si>
    <t>WF408ACABAAB</t>
  </si>
  <si>
    <t>6963402800
6963403000
6963403400</t>
  </si>
  <si>
    <t>6963402800
6963403000</t>
  </si>
  <si>
    <t>LCT302495
LCT302496</t>
  </si>
  <si>
    <t>LCT302498
LCT302499</t>
  </si>
  <si>
    <t>LCT302501
LCT302502</t>
  </si>
  <si>
    <t>LCT302504
LCT302505</t>
  </si>
  <si>
    <t>LCT302508
LCT302509</t>
  </si>
  <si>
    <t>LCT302511
LCT302512</t>
  </si>
  <si>
    <t>LCT302513
LCT302514</t>
  </si>
  <si>
    <t>LCT302515
LCT302516</t>
  </si>
  <si>
    <t>GLA LE 14/03/2019 Attente rep DA + Confiés pour planification</t>
  </si>
  <si>
    <t>LCT302523
LCT302524</t>
  </si>
  <si>
    <t>302523-1
=&gt;
302523-2</t>
  </si>
  <si>
    <t>LCT302525
LCT302526</t>
  </si>
  <si>
    <t>LCT302528
LCT302529</t>
  </si>
  <si>
    <t>302525-1</t>
  </si>
  <si>
    <t>302528-1</t>
  </si>
  <si>
    <t>LCT302641</t>
  </si>
  <si>
    <t>LTE990028
=&gt; 
LTE990029</t>
  </si>
  <si>
    <t>LCT302642
LCT302643
LCT302644</t>
  </si>
  <si>
    <t>Gla le 14/03/2019 Attente rep Client pour prep</t>
  </si>
  <si>
    <t>GLA LE 03/01/2019 Attente 4STR*01320 Prévue pour 27/02/2019 + Confiés pour planification (Derniere analyse le 19/02/2019)
GLA LE 14/03/2019 OK</t>
  </si>
  <si>
    <t>LCT261757
LCT261758</t>
  </si>
  <si>
    <t>LCT261767
LCT261768</t>
  </si>
  <si>
    <t>LCT261763
LCT261764</t>
  </si>
  <si>
    <t>LCT261765
LCT261766</t>
  </si>
  <si>
    <t>WF413SBAAAAB</t>
  </si>
  <si>
    <t>A9550051000195</t>
  </si>
  <si>
    <t>D9000095493095</t>
  </si>
  <si>
    <t>LCT302949
=&gt;
LCT302951</t>
  </si>
  <si>
    <t>LCT302952
LCT302953</t>
  </si>
  <si>
    <t>LTE990118</t>
  </si>
  <si>
    <t>GLA le 05/11/2018: Attente Article 4QEL*01046 : 26/11 + 
4QME*00346: 19/11 + Confié pour planification
GLA le21/11/2018: Attente  Confié + STR pour planification (Derniere Analyse 21/11/2018)</t>
  </si>
  <si>
    <t>AZA le 05/03 =&gt; Réception 4QME*01759 26/04
A servir en atelier le 06/05/2019</t>
  </si>
  <si>
    <t>GLA LE 31/01/2019: Attente reponse DA + Confié pour planification
GLA LE 18/02/2019: Attente 3CPR*00464 prévu pour le 02/04/2019  + Confié pour planification (derniere analyse le 19/03/2019)</t>
  </si>
  <si>
    <t>GLA LE 18/03/2019: Attente rep DA  + confié pour planif
GLA LE 19/03/2019: 4CPR*00239  dispo au 29/04 + confié pour planif</t>
  </si>
  <si>
    <t>GLA LE 13/03/2019: Attente AR 4STR*00973 prévu le 26/03/2019</t>
  </si>
  <si>
    <t>GLA le 01/03/2019: Attente Rep DA + Confié pour planification
GLA le 20/03/2019: Attente 4STR*00038 28/03/19 prévu le + 4QEL*00034 prévu le 24/04/19 +  Confié pour planification</t>
  </si>
  <si>
    <t>304849-1
=&gt;
304849-8</t>
  </si>
  <si>
    <t>GLA LE 20/03/2019 Attente Rep pour planification (Attention, Prestation chez Rossi)</t>
  </si>
  <si>
    <t>LTE990030
=&gt; 
LTE990031</t>
  </si>
  <si>
    <t xml:space="preserve">GLA le 11/02/2019 ok
GLA LE 12/02/2019 Stand by
</t>
  </si>
  <si>
    <t>Gla le 14/03/2019 Attente rep Client pour prep
AZA le 22/03: Commande annulée</t>
  </si>
  <si>
    <t>LCT305380
LCT305381
LCT305382</t>
  </si>
  <si>
    <t>VB0043D</t>
  </si>
  <si>
    <t>D9551006100195</t>
  </si>
  <si>
    <t>LCT302954
LCT302955
LCT302956</t>
  </si>
  <si>
    <t>GLA LE 25/03/2019: Attente AR 4QME*01731 pour planification</t>
  </si>
  <si>
    <t>Supression INTRANET</t>
  </si>
  <si>
    <t>GLA LE 14/03/2019: Attente rep DA pour planification
GLA LE 25/03/2019: Attente  4STR*00821 4STR*00822 4QME*01731   prévu le 03/04/2019</t>
  </si>
  <si>
    <t>GLA LE 21/01/2019:  Attente rep DA pour planif (derniere analyse le 25/02/2019)
GLA LE 20/03/2019:  Attente  4STR*01149 4STR*01150 prévu le 07/05/2019
GLA LE 27/03/2019: OK</t>
  </si>
  <si>
    <t>GLA le 13/02/2019: Attente rep DA pour planif (derniere analyse le 25/02/2019)
GLA LE 20/03/2019: Attente  4STR*01149 + 4STR*01150 prévu pour le 10/05/2019</t>
  </si>
  <si>
    <t>LCT307414
=&gt;
LCT307449</t>
  </si>
  <si>
    <t>LCT307450
=&gt;
LCT307473</t>
  </si>
  <si>
    <t>LCT307474
=&gt;
LCT307501</t>
  </si>
  <si>
    <t>LCT307501</t>
  </si>
  <si>
    <t>LCT307502
=&gt;
LCT307533</t>
  </si>
  <si>
    <t>307414-1
307418-1
307422-1
307426-1
307430-1
307434-1
307438-1
307442-1
307446-1</t>
  </si>
  <si>
    <t>307474-1
307478-1
307482-1
307486-1
307490-1
307494-1
307498-1</t>
  </si>
  <si>
    <t>307502-1
307506-1
307510-1
307514-1
307518-1
307522-1
307526-1
307530-1</t>
  </si>
  <si>
    <t>GLA le 21/03/2019 Attente rep Client pour prep
GLA LE 27/03/2019: Voir Benoit pour avancement</t>
  </si>
  <si>
    <t>4STR*01126/4STR*01128 =&gt; Délai début Avril TBC par LPA; 4CPR*00375 =&gt; 17/05
AZA le 27/03 =&gt; OK
A servir en atelier le 13/05/2019</t>
  </si>
  <si>
    <t>AZA le 05/03 =&gt; 4STR*01128 =&gt; Délai début Avril TBC par LPA; 
AZA le 27/03 =&gt; OK
A servir en atelier le 06/05/2019</t>
  </si>
  <si>
    <t>4STR*01129/4STR*01128/4STR*01126 =&gt; Délai début Avril TBC par LPA; 4CPR*00375 =&gt; 17/05 
AZA le 27/03 =&gt; OK
A servir en atelier le 13/05/2019</t>
  </si>
  <si>
    <t>LCT308134
LCT308135</t>
  </si>
  <si>
    <t>LCT308136
LCT308137</t>
  </si>
  <si>
    <t>LCT308138
LCT308139</t>
  </si>
  <si>
    <t>LCT308141
LCT308142</t>
  </si>
  <si>
    <t>GLA le 22/02/2019: Attente rep DA pour planif
GLA LE 28/03/2019 Attente  4STR*01149 + 4STR*01150 prévu pour le 10/05/2019</t>
  </si>
  <si>
    <t xml:space="preserve">Gla le 14/03/2019 Attente rep Client pour prep
Gla le 22/03/2019 Attente AR 4STR*01029 prévu le 12/04/2019  + Confié pour planification
Gla le 03/04/2019 Attente AR 4STR*01029 prévu le 12/04/2019 </t>
  </si>
  <si>
    <t>GLA le 18/03/2019: Attente rep DA pour planif
GLA LE 28/03/2019 Attente  4STR*01149 + 4STR*01150 prévu pour le 10/05/2019</t>
  </si>
  <si>
    <t xml:space="preserve">GLA le 21/03/2019 Attente rep Client pour prep
</t>
  </si>
  <si>
    <t>LCT304849
=&gt;
LCT304850</t>
  </si>
  <si>
    <t xml:space="preserve">GLA LE 18/03/2019: Attente rep DA pour planification
GLA LE 21/03/2019 Attente 4QEL*00089 prévu pour le 30/04/2019 </t>
  </si>
  <si>
    <t>GLA le 15/02/2019: Attente reponse DA + Confiés + STR pour planification 
GLA le 25/02/2019: Attente 4ACC*00550 prévu le 13/03/2019 + Confiés + STR pour planification  (derniere analyse le 25/02/2019)
GLA le 11/03/2019: Attente Confiés + pour planification  (derniere analyse le 11/03/2019)</t>
  </si>
  <si>
    <t>Partial receipt</t>
  </si>
  <si>
    <t>LCT320729</t>
  </si>
  <si>
    <t>320729-1
=&gt;
320729-8</t>
  </si>
  <si>
    <t>LCT320740</t>
  </si>
  <si>
    <t>320740-1
=&gt;
320740-2</t>
  </si>
  <si>
    <t>Gla le 04/04/2019: Attente rep DA + Confiés pour planification</t>
  </si>
  <si>
    <t>307450-1
307454-1
307458-1
307462-1
307466-1
307470-1</t>
  </si>
  <si>
    <t>LCT pour mise à la MAD</t>
  </si>
  <si>
    <t>Date MAD demandée</t>
  </si>
  <si>
    <t>Indicateur</t>
  </si>
  <si>
    <t>Date MAD réelle</t>
  </si>
  <si>
    <t>Date expédition réelle</t>
  </si>
  <si>
    <t>LCT PROD
LCT LUV
LCT STR</t>
  </si>
  <si>
    <t>Livraison bloquée =&gt; Modification du PN en S925.12795.000.55</t>
  </si>
  <si>
    <t>En attente délai d'appro                                                                          DA à annuler le 07/04/2017 si pas de commande AIRBUS (voir Étienne) =&gt; OK ANNULATION</t>
  </si>
  <si>
    <t>LCT021722
LCT021723
LCT021724</t>
  </si>
  <si>
    <t>LCT021725
LCT021726
LCT021727</t>
  </si>
  <si>
    <t>LCT021728
LCT021729
LCT021730</t>
  </si>
  <si>
    <t>LCT021731
LCT021732
LCT021733</t>
  </si>
  <si>
    <t>V74208 V74209</t>
  </si>
  <si>
    <t>V83549
V83550
V83551</t>
  </si>
  <si>
    <t>V82172
V82173
V82174</t>
  </si>
  <si>
    <t>V16056
V16057</t>
  </si>
  <si>
    <t>V16053
V16054</t>
  </si>
  <si>
    <t>W18729 W18730</t>
  </si>
  <si>
    <t>LCT021743
LCT021744
LCT021745</t>
  </si>
  <si>
    <t>W88855
W88856
W88857</t>
  </si>
  <si>
    <t>W36370 W36371 W36372</t>
  </si>
  <si>
    <t>W36525 W36526 W36527</t>
  </si>
  <si>
    <t>W11934
W11935
W11936</t>
  </si>
  <si>
    <t>Z35923
Z35924
Z35925</t>
  </si>
  <si>
    <t>W18616
W18617
W18618</t>
  </si>
  <si>
    <t>V03441
V03442</t>
  </si>
  <si>
    <t>V03445
V03446</t>
  </si>
  <si>
    <t>V03447
V03448</t>
  </si>
  <si>
    <t>W70050
W70051
W70052</t>
  </si>
  <si>
    <t>W70056
W70057
W70058</t>
  </si>
  <si>
    <t>W70053
W70054
W70055</t>
  </si>
  <si>
    <t>W70059
W70060
W70061</t>
  </si>
  <si>
    <t>W36373 W36374 W36375</t>
  </si>
  <si>
    <t>Z38927
Z38928
Z38929</t>
  </si>
  <si>
    <t>Z55135
Z55136
Z55137</t>
  </si>
  <si>
    <t>Z48623
Z48624
Z48625</t>
  </si>
  <si>
    <t>Z18635
Z18636
Z18637</t>
  </si>
  <si>
    <t>LCTZ18635
LCTZ18636
LCTZ18637</t>
  </si>
  <si>
    <t>Z34631
Z34632
Z34633</t>
  </si>
  <si>
    <t>Z34638
Z34639
Z34640</t>
  </si>
  <si>
    <t>Z12612
Z12613
Z12614</t>
  </si>
  <si>
    <t>Z51425
Z51426
Z51427</t>
  </si>
  <si>
    <t>Z34702
Z34703</t>
  </si>
  <si>
    <t>Z69324
Z69325
Z69326</t>
  </si>
  <si>
    <t>Z70052
Z70053</t>
  </si>
  <si>
    <t>Z53169
Z53170
Z53171</t>
  </si>
  <si>
    <t>Z51578
Z51579
Z51580</t>
  </si>
  <si>
    <t>Z34724
Z34725
Z34726</t>
  </si>
  <si>
    <t>Z34727
Z34728
Z34729</t>
  </si>
  <si>
    <t>W21623
W21624
W21625</t>
  </si>
  <si>
    <t>W67963
W67964
W67965</t>
  </si>
  <si>
    <t>Z11268
Z11269
Z11270</t>
  </si>
  <si>
    <t>Z70007
Z70008
Z70009</t>
  </si>
  <si>
    <t>W96675
W96676
W86677</t>
  </si>
  <si>
    <t>W85356
W85357
W85358</t>
  </si>
  <si>
    <t>Z87825
Z87826
Z87827</t>
  </si>
  <si>
    <t>W59611
W59612
W59613</t>
  </si>
  <si>
    <t>Z83772
Z83773
Z83774</t>
  </si>
  <si>
    <t>W16027
W16028
W16029</t>
  </si>
  <si>
    <t>Z19336
Z19337
Z19338</t>
  </si>
  <si>
    <t>Z34689
Z34690
Z34691</t>
  </si>
  <si>
    <t>Z53172
Z53173
Z53174</t>
  </si>
  <si>
    <t>Z69599
Z69600
Z69601</t>
  </si>
  <si>
    <t>Z69602
Z69603
Z69604</t>
  </si>
  <si>
    <t>Z83775
Z83776
Z83777</t>
  </si>
  <si>
    <t>Z21533
Z21534
Z21535</t>
  </si>
  <si>
    <t>Z83778
Z83779
Z83780</t>
  </si>
  <si>
    <t>Z90428
Z90429
Z90430</t>
  </si>
  <si>
    <t>Z72221
Z72222
Z72223</t>
  </si>
  <si>
    <t>Z84228
Z84229</t>
  </si>
  <si>
    <t>006689
006690</t>
  </si>
  <si>
    <t>LCTZ53014
LCTZ53015
LCTZ53016</t>
  </si>
  <si>
    <t>013039
013040</t>
  </si>
  <si>
    <t>Z39388
Z39389
Z39390</t>
  </si>
  <si>
    <t>LCT012143
LCT012144</t>
  </si>
  <si>
    <t xml:space="preserve">LCT022877
LCT022878
LCT022879 </t>
  </si>
  <si>
    <t>LCT013037
LCT013038</t>
  </si>
  <si>
    <t>LCT013041
LCT013042</t>
  </si>
  <si>
    <t>LCT013043
LCT013044</t>
  </si>
  <si>
    <t>LCT013045
LCT013046</t>
  </si>
  <si>
    <t>LCT013047
LCT013048</t>
  </si>
  <si>
    <t>LCT013049
LCT013050</t>
  </si>
  <si>
    <t>LCT020388
LCT020389</t>
  </si>
  <si>
    <t xml:space="preserve">LCT022873
LCT022874
LCT022875 </t>
  </si>
  <si>
    <t>LCT034689
LCT034690
LCT034691</t>
  </si>
  <si>
    <t>LCT058546
LCT058547</t>
  </si>
  <si>
    <t>LCTZ70024
LCTZ70025
LCTZ70026</t>
  </si>
  <si>
    <t>LCT036192
LCT036193</t>
  </si>
  <si>
    <t>LCT053475
LCT053476</t>
  </si>
  <si>
    <t>LCT059221
LCT059222
LCT059223</t>
  </si>
  <si>
    <t>LCT053399
LCT053401</t>
  </si>
  <si>
    <t>LCT036186
LCT036187
LCT036188</t>
  </si>
  <si>
    <t>LCT053182
LCT053183</t>
  </si>
  <si>
    <t>LCTZ16526
LCTZ16527
LCTZ16528</t>
  </si>
  <si>
    <t>LCT074835
LCT074836
LCT074837</t>
  </si>
  <si>
    <t>LCT074945
LCT074946
LCT074947</t>
  </si>
  <si>
    <t>LCT060862
LCT060863</t>
  </si>
  <si>
    <t>LCT060864
LCT060865</t>
  </si>
  <si>
    <t>LCT060866
LCT060867</t>
  </si>
  <si>
    <t>LCT055538
LCT055539</t>
  </si>
  <si>
    <t>LCT071074
LCT071075</t>
  </si>
  <si>
    <t>LCT071076
LCT071077</t>
  </si>
  <si>
    <t>LCT069970
LCT069971</t>
  </si>
  <si>
    <t>LCT069972
LCT069973</t>
  </si>
  <si>
    <t>LCT069974
LCT069975</t>
  </si>
  <si>
    <t>LCT069976
LCT069977</t>
  </si>
  <si>
    <t>LCT069978
LCT069979</t>
  </si>
  <si>
    <t>LCT074940
LCT074941</t>
  </si>
  <si>
    <t>LCT077780
LCT077781
LCT077782</t>
  </si>
  <si>
    <t>LCT060825
LCT060826
LCT060827</t>
  </si>
  <si>
    <t>LCT073428
LCT073429</t>
  </si>
  <si>
    <t>LCT107850
LCT107851</t>
  </si>
  <si>
    <t>LCT107852
LCT107853</t>
  </si>
  <si>
    <t>LCT107854
LCT107855</t>
  </si>
  <si>
    <t>LCT077414
LCT077415</t>
  </si>
  <si>
    <t>LCT036580
LCT036581
LCT036582</t>
  </si>
  <si>
    <t>LCT075463
LCT075464</t>
  </si>
  <si>
    <t>LCT074903
LCT074904
LCT074905</t>
  </si>
  <si>
    <t>LCT072749
LCT072750
LCT072751</t>
  </si>
  <si>
    <t>LCT108990
LCT108991</t>
  </si>
  <si>
    <t>LCT124657
LCT124658</t>
  </si>
  <si>
    <t>LCT060513
LCT060514
LCT060515</t>
  </si>
  <si>
    <t>LCT060516
LCT060517
LCT060518</t>
  </si>
  <si>
    <t>LCT124354
LCT124355</t>
  </si>
  <si>
    <t>LCT004686
LCT004687
LCT004688</t>
  </si>
  <si>
    <t>LCT036189
LCT036190
LCT036191</t>
  </si>
  <si>
    <t>LCT021689
LCT021690
LCT021691</t>
  </si>
  <si>
    <t>LCT021656
LCT021657
LCT021658</t>
  </si>
  <si>
    <t>LCT021659
LCT021660
LCT021661</t>
  </si>
  <si>
    <t>LCT021662
LCT021663
LCT021664</t>
  </si>
  <si>
    <t>LCT021671
LCT021672
LCT021673</t>
  </si>
  <si>
    <t>LCT021665
LCT021666
LCT021667</t>
  </si>
  <si>
    <t>LCT021674
LCT021675
LCT021676</t>
  </si>
  <si>
    <t>LCT021677
LCT021678
LCT021679</t>
  </si>
  <si>
    <t>LCT021680
LCT021681
LCT021682</t>
  </si>
  <si>
    <t>LCT021683
LCT021684
LCT021685</t>
  </si>
  <si>
    <t>LCT021686
LCT021687
LCT021688</t>
  </si>
  <si>
    <t>LCT021692
LCT021693
LCT021694</t>
  </si>
  <si>
    <t>LCT021695
LCT021696
LCT021697</t>
  </si>
  <si>
    <t>LCT021698
LCT021699
LCT021700</t>
  </si>
  <si>
    <t>LCT021701
LCT021702
LCT021703</t>
  </si>
  <si>
    <t>LCT021704
LCT021705
LCT021706</t>
  </si>
  <si>
    <t>LCT021707
LCT021708
LCT021709</t>
  </si>
  <si>
    <t>LCT021710
LCT021711
LCT021712</t>
  </si>
  <si>
    <t>LCT021713
LCT021714
LCT021715</t>
  </si>
  <si>
    <t>LCT021716
LCT021717
LCT021718</t>
  </si>
  <si>
    <t>LCT021719
LCT021720
LCT021721</t>
  </si>
  <si>
    <t>LCT021734
LCT021735
LCT021736</t>
  </si>
  <si>
    <t>LCT021740
LCT021741
LCT021742</t>
  </si>
  <si>
    <t>LCTZ38263
LCTZ38264
LCTZ38265</t>
  </si>
  <si>
    <t>LCTZ37860
LCTZ37861
LCTZ37862</t>
  </si>
  <si>
    <t>LCT036583
LCT036584
LCT036585</t>
  </si>
  <si>
    <t>LCTZ38640
LCTZ38641</t>
  </si>
  <si>
    <t>LCT120302
LCT120303</t>
  </si>
  <si>
    <t>LCTZ34624
LCTZ34625
LCTZ34626</t>
  </si>
  <si>
    <t>LCT125378
LCT125379</t>
  </si>
  <si>
    <t>LCT075872
LCT075873</t>
  </si>
  <si>
    <t>LCTZ72227
LCTZ72228</t>
  </si>
  <si>
    <t>LCTZ73695
LCTZ73696</t>
  </si>
  <si>
    <t>LCTZ73698
LCTZ73699</t>
  </si>
  <si>
    <t>LCT034708
LCT034709</t>
  </si>
  <si>
    <t>LCTV03439
LCTV03440</t>
  </si>
  <si>
    <t>LCT021755
LCT021756
LCT021757</t>
  </si>
  <si>
    <t>LCT021770
LCT021771
LCT021772</t>
  </si>
  <si>
    <t>LCT021767
LCT021768
LCT021769</t>
  </si>
  <si>
    <t>LCT021776
LCT021777
LCT021778</t>
  </si>
  <si>
    <t>LCT021785
LCT021786
LCT021787</t>
  </si>
  <si>
    <t>LCT021800
LCT021801
LCT021802</t>
  </si>
  <si>
    <t>LCT021791
LCT021792
LCT021793</t>
  </si>
  <si>
    <t>LCT021810
LCT021811
LCT021812</t>
  </si>
  <si>
    <t>LCT021807
LCT021808
LCT021809</t>
  </si>
  <si>
    <t>LCT036587
LCT036588</t>
  </si>
  <si>
    <t>LCT087488
LCT087489
LCT087490</t>
  </si>
  <si>
    <t>27859375
27939943</t>
  </si>
  <si>
    <t>LCT105657
LCT105658
LCT105659</t>
  </si>
  <si>
    <t>27879924
27940120</t>
  </si>
  <si>
    <t>LCT120309
LCT120310</t>
  </si>
  <si>
    <t>27896375
27940129</t>
  </si>
  <si>
    <t>LCT036589
LCT036590</t>
  </si>
  <si>
    <t>LCT076823
LCT076824
LCT076825</t>
  </si>
  <si>
    <t>LCTV03443
LCTV03444</t>
  </si>
  <si>
    <t>LCTV03449
LCTV03450</t>
  </si>
  <si>
    <t>LCTV03451
LCTV03452</t>
  </si>
  <si>
    <t>LCTV03453
LCTV03454</t>
  </si>
  <si>
    <t>LCTV31149
LCTV31150</t>
  </si>
  <si>
    <t>LCT021813
LCT021814
LCT021815</t>
  </si>
  <si>
    <t>27737148
27741737</t>
  </si>
  <si>
    <t>LCT004709
LCT004710
LCT004711</t>
  </si>
  <si>
    <t>Missing CMS 2 Qty 3 (13 Received) ; Missing CMS 1 Qty 2 (14 Received) 
A livrer en 16 BL Qté 1 - /10, /20 =&gt; /160
Postes /10 =&gt; /120 livrés le 10/03 ; Poste /130 livré le 27/03</t>
  </si>
  <si>
    <t>LCTV03455
LCTV03456</t>
  </si>
  <si>
    <t>LCTV31147
LCTV31148</t>
  </si>
  <si>
    <t>LCT021737
LCT021738
LCT021739</t>
  </si>
  <si>
    <t>LCT021746
LCT021747
LCT021748</t>
  </si>
  <si>
    <t>27988635
27999039</t>
  </si>
  <si>
    <t>LCT125920
LCT125921</t>
  </si>
  <si>
    <t>Missing CMS 2 Qty 2 (11 Received) ; Missing CMS 1 Qté 10 (3 Received)
A livrer en 13 BL Qté 1 - /10, /20 =&gt; /130
2 postes livrés le 06/02/2017</t>
  </si>
  <si>
    <t>LCT075983
LCT075984
LCT075985</t>
  </si>
  <si>
    <t>LCT077060
LCT077061
LCT077062</t>
  </si>
  <si>
    <t>LCT021803
LCT021804
LCT021805</t>
  </si>
  <si>
    <t>LCT021816
LCT021817
LCT021818</t>
  </si>
  <si>
    <t>LCT021819
LCT021820
LCT021821</t>
  </si>
  <si>
    <t>LCT021761
LCT021762
LCT021763</t>
  </si>
  <si>
    <t>LCT021782
LCT021783
LCT021784</t>
  </si>
  <si>
    <t>LCT021764
LCT021765
LCT021766</t>
  </si>
  <si>
    <t>LCT021773
LCT021774
LCT021775</t>
  </si>
  <si>
    <t>LCT021779
LCT021780
LCT021781</t>
  </si>
  <si>
    <t xml:space="preserve">LCT021822
LCT021823
LCT021824 
</t>
  </si>
  <si>
    <t>LCT021794
LCT021795
LCT021796</t>
  </si>
  <si>
    <t>27847916
27961836</t>
  </si>
  <si>
    <t>LCT087477
LCT087478
LCT087479</t>
  </si>
  <si>
    <t>LCT216506
LCT216507
LCT216508</t>
  </si>
  <si>
    <t>27908564
27961460</t>
  </si>
  <si>
    <t>27916104
27950023</t>
  </si>
  <si>
    <t>27961447
27968912</t>
  </si>
  <si>
    <t>LCT289330
LCT021788
LCT021789
LCT021790</t>
  </si>
  <si>
    <t>Délai client</t>
  </si>
  <si>
    <t>MAD engagement prod.</t>
  </si>
  <si>
    <r>
      <rPr>
        <strike/>
        <sz val="10"/>
        <rFont val="Calibri"/>
        <family val="2"/>
      </rPr>
      <t>28098884</t>
    </r>
    <r>
      <rPr>
        <sz val="10"/>
        <rFont val="Calibri"/>
        <family val="2"/>
      </rPr>
      <t xml:space="preserve">
28118025</t>
    </r>
  </si>
  <si>
    <r>
      <rPr>
        <strike/>
        <sz val="10"/>
        <rFont val="Calibri"/>
        <family val="2"/>
      </rPr>
      <t>28052925</t>
    </r>
    <r>
      <rPr>
        <sz val="10"/>
        <rFont val="Calibri"/>
        <family val="2"/>
      </rPr>
      <t xml:space="preserve">
28118023</t>
    </r>
  </si>
  <si>
    <t>D9000095477995</t>
  </si>
  <si>
    <t>GLA LE 21/02/2019 Attenete rep DA
GLA LE 26/02/2019 Attente 4QME*01731, 4STR*00821, 4STR*00822 prévu le 15/03/2019
GLA le 08/04/2019 PB structure en cours Qualité</t>
  </si>
  <si>
    <t>AZA le 05/03/2019 =&gt; À expédier sous N° commande 27530119
LCT manuel LCT289330 - Voir Greg si PLACARD en stock
GLA le 08/04/2019 Toujours pas servi magasin</t>
  </si>
  <si>
    <t xml:space="preserve">
GLA LE 21/03/2019 Attente 4QEL*00089 prévu pour le 30/04/2019 </t>
  </si>
  <si>
    <t xml:space="preserve">GLA LE 21/03/2019 Attente 4QEL*00089 prévu pour le 30/04/2019 </t>
  </si>
  <si>
    <t>LTE990001
 =&gt; 
LTE990006</t>
  </si>
  <si>
    <t>LTE990007
 =&gt; 
LTE990008</t>
  </si>
  <si>
    <t>LTE990009
 =&gt; 
LTE990010</t>
  </si>
  <si>
    <t>LTE990011
 =&gt; 
LTE990012</t>
  </si>
  <si>
    <t>LCT322834
LCT322835
LCT322836</t>
  </si>
  <si>
    <t>LCT322837
LCT322838
LCT322839</t>
  </si>
  <si>
    <t>GLA LE 14/03/2019 Attente AR 4STR*01318, 4STR*01320 +  + Confiés pour planification
GLA LE 25/03/2019 Attente 4STR*00879, 4STR*00881 prévu le 17/04/2019 + Confiés pour planification (derniere analyse le 09/04/2019)</t>
  </si>
  <si>
    <t>GLA LE 20/03/2019: Attente AR 4STR*01150 prévu pour le 10/05/2019
GLA LE 09/04/2019: Attente AR 4STR*01150 prévu pour le 18/04/2019</t>
  </si>
  <si>
    <t>GLA LE 28/03/2019 Attente Rep DA + Confiés pour planification
GLA LE 01/04/2019 Attente 4STR*00880 le 17/04/2019 le + Confie pour planification (derniere analyse le 09/04/2019)</t>
  </si>
  <si>
    <t>LCT324915
LCT324916
LCT324917</t>
  </si>
  <si>
    <t>LTE990059
à
LTE990061</t>
  </si>
  <si>
    <t xml:space="preserve">GLA LE 09/04/2019:  matière KLS =&gt; Pas de DA </t>
  </si>
  <si>
    <t>LCT324919
LCT324920</t>
  </si>
  <si>
    <t>GLA LE 09/04/2019 Attente rep DA + Confi2 pour planification</t>
  </si>
  <si>
    <t>LCT324922
LCT324923</t>
  </si>
  <si>
    <t>324922-1</t>
  </si>
  <si>
    <t>LCT324925
LCT324925</t>
  </si>
  <si>
    <t>GLA LE 10/04/2019 Attente rep DA</t>
  </si>
  <si>
    <t>LCT325035
LCT325036
LCT325037
LCT325038
LCT325039
LCT325040
LCT325041
LCT325042
LCT325043
LCT325044</t>
  </si>
  <si>
    <t>325035-1</t>
  </si>
  <si>
    <t>LTE990120</t>
  </si>
  <si>
    <t>LTE990121</t>
  </si>
  <si>
    <t>LTE990119</t>
  </si>
  <si>
    <t>LCT325055
LCT325056
LCT325057</t>
  </si>
  <si>
    <t>LCT325058
LCT325059
LCT325060</t>
  </si>
  <si>
    <t>LCT325062
LCT325063</t>
  </si>
  <si>
    <t>LTE990020
=&gt;
LTE990024</t>
  </si>
  <si>
    <t>OK 11/03/2019</t>
  </si>
  <si>
    <t>OK 08/04/2019</t>
  </si>
  <si>
    <t>F9295002200400</t>
  </si>
  <si>
    <t>HARNESS</t>
  </si>
  <si>
    <t>HBG</t>
  </si>
  <si>
    <t>F9295002400000</t>
  </si>
  <si>
    <t>F9295002500200</t>
  </si>
  <si>
    <t>F9249260410800</t>
  </si>
  <si>
    <t>CONDUIT</t>
  </si>
  <si>
    <t>F9249270401700</t>
  </si>
  <si>
    <t>CONDUIT ASSY</t>
  </si>
  <si>
    <t>F9249265310100</t>
  </si>
  <si>
    <t>F9249265410400</t>
  </si>
  <si>
    <t>F9249260501800</t>
  </si>
  <si>
    <t>F9249271110500</t>
  </si>
  <si>
    <t>F9249263004500</t>
  </si>
  <si>
    <t>F9249265710700</t>
  </si>
  <si>
    <t>Expédiée</t>
  </si>
  <si>
    <t>GLA le 01/03/2019: Attente rep DA pour planification
GLA le 19/03/2019 Attente  reste de la matiere 1CON*23480 qte 11</t>
  </si>
  <si>
    <t>LCT261759
LCT261762</t>
  </si>
  <si>
    <r>
      <rPr>
        <strike/>
        <sz val="10"/>
        <rFont val="Calibri"/>
        <family val="2"/>
      </rPr>
      <t>27905624</t>
    </r>
    <r>
      <rPr>
        <sz val="10"/>
        <rFont val="Calibri"/>
        <family val="2"/>
      </rPr>
      <t xml:space="preserve">
27940130</t>
    </r>
  </si>
  <si>
    <t>LCT262043
LCT261760</t>
  </si>
  <si>
    <t>GLA LE 09/04/2019: Attente reponse DA pour planification
GLA LE 12/04/2019 OK</t>
  </si>
  <si>
    <t>GLA LE 09/04/2019 Attente rep DA  pour planification
GLA LE 12/04/2019 OK</t>
  </si>
  <si>
    <t>AZA le 05/03 =&gt; Réception 4QME*01759 26/04
En prod.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</si>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</sst>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-* #,##0.00\ [$€-1]_-;\-* #,##0.00\ [$€-1]_-;_-* &quot;-&quot;??\ [$€-1]_-"/>
    <numFmt numFmtId="166" formatCode="0000"/>
    <numFmt numFmtId="167" formatCode="#,##0.00\ &quot;€&quot;"/>
    <numFmt numFmtId="168" formatCode="#,##0.00\ _€"/>
    <numFmt numFmtId="169" formatCode="dd/mm/yyyy;;"/>
    <numFmt numFmtId="170" formatCode="dd/mm/yy;;"/>
    <numFmt numFmtId="171" formatCode="dd/mm/yyyy;;;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b/>
      <sz val="12"/>
      <color indexed="10"/>
      <name val="Arial"/>
      <family val="2"/>
    </font>
    <font>
      <b/>
      <sz val="12"/>
      <name val="Cambria"/>
      <family val="1"/>
    </font>
    <font>
      <b/>
      <sz val="12"/>
      <color indexed="57"/>
      <name val="Arial"/>
      <family val="2"/>
    </font>
    <font>
      <sz val="12"/>
      <name val="Cambria"/>
      <family val="1"/>
    </font>
    <font>
      <sz val="16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Calibri"/>
      <family val="2"/>
    </font>
    <font>
      <i/>
      <sz val="10"/>
      <name val="Calibri"/>
      <family val="2"/>
    </font>
    <font>
      <strike/>
      <sz val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ck">
        <color indexed="64"/>
      </left>
      <right/>
      <top style="medium">
        <color theme="1"/>
      </top>
      <bottom/>
      <diagonal/>
    </border>
    <border>
      <left style="thick">
        <color indexed="64"/>
      </left>
      <right/>
      <top style="thin">
        <color theme="1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theme="1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thin">
        <color theme="1"/>
      </top>
      <bottom/>
      <diagonal/>
    </border>
    <border>
      <left style="thick">
        <color auto="1"/>
      </left>
      <right style="thin">
        <color theme="1"/>
      </right>
      <top style="thin">
        <color auto="1"/>
      </top>
      <bottom/>
      <diagonal/>
    </border>
    <border>
      <left style="thick">
        <color auto="1"/>
      </left>
      <right style="thin">
        <color theme="1"/>
      </right>
      <top style="thin">
        <color theme="1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14" fillId="0" borderId="0"/>
    <xf numFmtId="0" fontId="2" fillId="0" borderId="0"/>
    <xf numFmtId="0" fontId="1" fillId="0" borderId="0"/>
    <xf numFmtId="43" fontId="17" fillId="0" borderId="0" applyFont="0" applyFill="0" applyBorder="0" applyAlignment="0" applyProtection="0"/>
  </cellStyleXfs>
  <cellXfs count="252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0" xfId="0" applyFont="1"/>
    <xf numFmtId="166" fontId="7" fillId="2" borderId="4" xfId="0" applyNumberFormat="1" applyFont="1" applyFill="1" applyBorder="1" applyAlignment="1">
      <alignment horizontal="center" vertical="center" wrapText="1"/>
    </xf>
    <xf numFmtId="166" fontId="3" fillId="0" borderId="3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3" fillId="0" borderId="0" xfId="0" applyNumberFormat="1" applyFont="1" applyFill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3" fillId="0" borderId="0" xfId="0" applyFont="1" applyFill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0" fillId="5" borderId="1" xfId="0" applyFont="1" applyFill="1" applyBorder="1" applyProtection="1">
      <protection locked="0"/>
    </xf>
    <xf numFmtId="0" fontId="2" fillId="5" borderId="1" xfId="0" applyFont="1" applyFill="1" applyBorder="1" applyProtection="1">
      <protection locked="0"/>
    </xf>
    <xf numFmtId="0" fontId="0" fillId="5" borderId="0" xfId="0" applyFill="1" applyProtection="1">
      <protection locked="0"/>
    </xf>
    <xf numFmtId="0" fontId="2" fillId="0" borderId="1" xfId="0" applyFont="1" applyBorder="1" applyProtection="1"/>
    <xf numFmtId="0" fontId="2" fillId="0" borderId="1" xfId="0" applyFont="1" applyBorder="1" applyAlignment="1" applyProtection="1">
      <alignment horizontal="left"/>
    </xf>
    <xf numFmtId="0" fontId="0" fillId="0" borderId="1" xfId="0" applyBorder="1" applyProtection="1"/>
    <xf numFmtId="0" fontId="0" fillId="0" borderId="1" xfId="0" applyFont="1" applyFill="1" applyBorder="1" applyProtection="1"/>
    <xf numFmtId="0" fontId="0" fillId="0" borderId="5" xfId="0" applyFont="1" applyFill="1" applyBorder="1" applyProtection="1"/>
    <xf numFmtId="0" fontId="0" fillId="0" borderId="1" xfId="0" applyBorder="1" applyAlignment="1" applyProtection="1">
      <alignment horizontal="left"/>
    </xf>
    <xf numFmtId="0" fontId="2" fillId="0" borderId="1" xfId="0" applyFont="1" applyFill="1" applyBorder="1" applyProtection="1"/>
    <xf numFmtId="0" fontId="2" fillId="0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left"/>
    </xf>
    <xf numFmtId="0" fontId="3" fillId="0" borderId="0" xfId="0" applyFont="1" applyAlignment="1">
      <alignment horizontal="center" vertical="center" wrapText="1"/>
    </xf>
    <xf numFmtId="0" fontId="0" fillId="0" borderId="1" xfId="0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18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left" wrapText="1"/>
    </xf>
    <xf numFmtId="49" fontId="2" fillId="0" borderId="1" xfId="13" applyNumberFormat="1" applyFont="1" applyBorder="1" applyAlignment="1" applyProtection="1">
      <alignment horizontal="left" wrapText="1"/>
    </xf>
    <xf numFmtId="0" fontId="0" fillId="0" borderId="1" xfId="0" applyFont="1" applyBorder="1" applyProtection="1"/>
    <xf numFmtId="49" fontId="0" fillId="0" borderId="1" xfId="0" applyNumberFormat="1" applyFont="1" applyFill="1" applyBorder="1" applyProtection="1"/>
    <xf numFmtId="49" fontId="2" fillId="0" borderId="1" xfId="0" applyNumberFormat="1" applyFont="1" applyBorder="1" applyAlignment="1" applyProtection="1">
      <alignment horizontal="left"/>
    </xf>
    <xf numFmtId="49" fontId="0" fillId="0" borderId="1" xfId="0" applyNumberFormat="1" applyBorder="1" applyProtection="1"/>
    <xf numFmtId="49" fontId="2" fillId="0" borderId="1" xfId="0" applyNumberFormat="1" applyFont="1" applyBorder="1" applyAlignment="1" applyProtection="1">
      <alignment wrapText="1"/>
    </xf>
    <xf numFmtId="49" fontId="0" fillId="0" borderId="1" xfId="0" applyNumberFormat="1" applyBorder="1" applyAlignment="1" applyProtection="1">
      <alignment horizontal="left"/>
    </xf>
    <xf numFmtId="49" fontId="2" fillId="0" borderId="1" xfId="0" applyNumberFormat="1" applyFont="1" applyBorder="1" applyProtection="1"/>
    <xf numFmtId="49" fontId="0" fillId="0" borderId="0" xfId="0" applyNumberFormat="1" applyProtection="1"/>
    <xf numFmtId="0" fontId="0" fillId="0" borderId="0" xfId="0" applyBorder="1" applyAlignment="1" applyProtection="1">
      <alignment horizontal="left"/>
    </xf>
    <xf numFmtId="49" fontId="0" fillId="0" borderId="1" xfId="0" applyNumberFormat="1" applyBorder="1" applyAlignment="1">
      <alignment horizontal="left"/>
    </xf>
    <xf numFmtId="0" fontId="0" fillId="0" borderId="0" xfId="0" applyFont="1" applyProtection="1"/>
    <xf numFmtId="49" fontId="2" fillId="0" borderId="1" xfId="0" applyNumberFormat="1" applyFont="1" applyBorder="1" applyAlignment="1">
      <alignment horizontal="left"/>
    </xf>
    <xf numFmtId="49" fontId="0" fillId="0" borderId="1" xfId="0" applyNumberFormat="1" applyBorder="1" applyAlignment="1" applyProtection="1">
      <alignment wrapText="1"/>
    </xf>
    <xf numFmtId="0" fontId="0" fillId="0" borderId="1" xfId="0" applyBorder="1" applyAlignment="1" applyProtection="1">
      <alignment wrapText="1"/>
    </xf>
    <xf numFmtId="0" fontId="0" fillId="0" borderId="0" xfId="0" applyBorder="1" applyProtection="1">
      <protection locked="0"/>
    </xf>
    <xf numFmtId="0" fontId="0" fillId="5" borderId="5" xfId="0" applyFill="1" applyBorder="1" applyProtection="1">
      <protection locked="0"/>
    </xf>
    <xf numFmtId="0" fontId="22" fillId="0" borderId="0" xfId="0" applyFont="1"/>
    <xf numFmtId="0" fontId="2" fillId="0" borderId="0" xfId="0" applyFont="1" applyBorder="1" applyProtection="1">
      <protection locked="0"/>
    </xf>
    <xf numFmtId="0" fontId="0" fillId="0" borderId="3" xfId="0" applyBorder="1" applyProtection="1"/>
    <xf numFmtId="0" fontId="0" fillId="0" borderId="1" xfId="0" applyBorder="1"/>
    <xf numFmtId="43" fontId="2" fillId="0" borderId="1" xfId="0" applyNumberFormat="1" applyFont="1" applyBorder="1" applyProtection="1">
      <protection locked="0"/>
    </xf>
    <xf numFmtId="0" fontId="22" fillId="0" borderId="0" xfId="0" applyFont="1" applyProtection="1"/>
    <xf numFmtId="0" fontId="2" fillId="0" borderId="1" xfId="0" applyFont="1" applyFill="1" applyBorder="1" applyAlignment="1" applyProtection="1"/>
    <xf numFmtId="0" fontId="0" fillId="0" borderId="1" xfId="0" applyBorder="1" applyAlignment="1">
      <alignment horizontal="left"/>
    </xf>
    <xf numFmtId="43" fontId="2" fillId="0" borderId="0" xfId="0" applyNumberFormat="1" applyFont="1" applyBorder="1" applyAlignment="1" applyProtection="1">
      <alignment horizontal="center"/>
      <protection locked="0"/>
    </xf>
    <xf numFmtId="43" fontId="2" fillId="0" borderId="1" xfId="0" applyNumberFormat="1" applyFont="1" applyBorder="1" applyProtection="1">
      <protection locked="0"/>
    </xf>
    <xf numFmtId="43" fontId="2" fillId="0" borderId="1" xfId="0" applyNumberFormat="1" applyFont="1" applyBorder="1" applyAlignment="1" applyProtection="1">
      <alignment horizontal="center"/>
      <protection locked="0"/>
    </xf>
    <xf numFmtId="43" fontId="2" fillId="0" borderId="1" xfId="0" applyNumberFormat="1" applyFont="1" applyBorder="1" applyAlignment="1" applyProtection="1">
      <protection locked="0"/>
    </xf>
    <xf numFmtId="43" fontId="0" fillId="0" borderId="0" xfId="0" applyNumberFormat="1" applyAlignment="1" applyProtection="1">
      <alignment horizontal="center"/>
      <protection locked="0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Protection="1"/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7" borderId="17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wrapText="1"/>
    </xf>
    <xf numFmtId="0" fontId="24" fillId="8" borderId="0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Border="1" applyProtection="1"/>
    <xf numFmtId="0" fontId="0" fillId="0" borderId="18" xfId="0" applyBorder="1" applyAlignment="1" applyProtection="1">
      <alignment horizontal="left"/>
    </xf>
    <xf numFmtId="0" fontId="0" fillId="0" borderId="18" xfId="0" applyBorder="1" applyProtection="1"/>
    <xf numFmtId="0" fontId="2" fillId="5" borderId="18" xfId="0" applyFont="1" applyFill="1" applyBorder="1" applyProtection="1">
      <protection locked="0"/>
    </xf>
    <xf numFmtId="0" fontId="2" fillId="0" borderId="18" xfId="0" applyFont="1" applyBorder="1" applyProtection="1">
      <protection locked="0"/>
    </xf>
    <xf numFmtId="43" fontId="2" fillId="0" borderId="18" xfId="0" applyNumberFormat="1" applyFont="1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43" fontId="0" fillId="0" borderId="1" xfId="0" applyNumberFormat="1" applyBorder="1" applyAlignment="1" applyProtection="1">
      <alignment horizontal="center"/>
      <protection locked="0"/>
    </xf>
    <xf numFmtId="0" fontId="22" fillId="0" borderId="1" xfId="0" applyFont="1" applyBorder="1"/>
    <xf numFmtId="0" fontId="25" fillId="0" borderId="1" xfId="0" applyFont="1" applyBorder="1" applyAlignment="1">
      <alignment vertical="center"/>
    </xf>
    <xf numFmtId="1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22" xfId="0" applyFont="1" applyFill="1" applyBorder="1" applyAlignment="1">
      <alignment horizontal="center" vertical="center" textRotation="90" wrapText="1"/>
    </xf>
    <xf numFmtId="0" fontId="26" fillId="0" borderId="6" xfId="0" applyFont="1" applyFill="1" applyBorder="1" applyAlignment="1">
      <alignment horizontal="center" vertical="center" textRotation="90" wrapText="1"/>
    </xf>
    <xf numFmtId="49" fontId="26" fillId="0" borderId="6" xfId="0" applyNumberFormat="1" applyFont="1" applyFill="1" applyBorder="1" applyAlignment="1">
      <alignment horizontal="center" vertical="center" textRotation="90" wrapText="1"/>
    </xf>
    <xf numFmtId="0" fontId="26" fillId="0" borderId="9" xfId="0" applyFont="1" applyFill="1" applyBorder="1" applyAlignment="1">
      <alignment horizontal="center" vertical="center" textRotation="90" wrapText="1"/>
    </xf>
    <xf numFmtId="0" fontId="26" fillId="0" borderId="6" xfId="0" applyNumberFormat="1" applyFont="1" applyFill="1" applyBorder="1" applyAlignment="1">
      <alignment horizontal="center" vertical="center" textRotation="90" wrapText="1"/>
    </xf>
    <xf numFmtId="49" fontId="26" fillId="0" borderId="23" xfId="0" applyNumberFormat="1" applyFont="1" applyFill="1" applyBorder="1" applyAlignment="1">
      <alignment horizontal="center" vertical="center" textRotation="90" wrapText="1"/>
    </xf>
    <xf numFmtId="14" fontId="26" fillId="0" borderId="6" xfId="0" applyNumberFormat="1" applyFont="1" applyFill="1" applyBorder="1" applyAlignment="1">
      <alignment horizontal="center" vertical="center" textRotation="90" wrapText="1"/>
    </xf>
    <xf numFmtId="49" fontId="26" fillId="0" borderId="11" xfId="4" applyNumberFormat="1" applyFont="1" applyFill="1" applyBorder="1" applyAlignment="1">
      <alignment horizontal="center" vertical="center" textRotation="90" wrapText="1"/>
    </xf>
    <xf numFmtId="49" fontId="26" fillId="0" borderId="6" xfId="4" applyNumberFormat="1" applyFont="1" applyFill="1" applyBorder="1" applyAlignment="1">
      <alignment horizontal="center" vertical="center" textRotation="90" wrapText="1"/>
    </xf>
    <xf numFmtId="0" fontId="26" fillId="0" borderId="11" xfId="0" applyFont="1" applyFill="1" applyBorder="1" applyAlignment="1">
      <alignment horizontal="center" vertical="center" textRotation="90" wrapText="1"/>
    </xf>
    <xf numFmtId="0" fontId="26" fillId="0" borderId="11" xfId="0" applyNumberFormat="1" applyFont="1" applyFill="1" applyBorder="1" applyAlignment="1">
      <alignment horizontal="center" vertical="center" textRotation="90" wrapText="1"/>
    </xf>
    <xf numFmtId="164" fontId="26" fillId="0" borderId="6" xfId="0" applyNumberFormat="1" applyFont="1" applyFill="1" applyBorder="1" applyAlignment="1">
      <alignment horizontal="center" vertical="center" textRotation="90" wrapText="1"/>
    </xf>
    <xf numFmtId="0" fontId="26" fillId="0" borderId="12" xfId="0" applyFont="1" applyFill="1" applyBorder="1" applyAlignment="1">
      <alignment horizontal="center" vertical="center" wrapText="1"/>
    </xf>
    <xf numFmtId="49" fontId="26" fillId="0" borderId="12" xfId="0" applyNumberFormat="1" applyFont="1" applyFill="1" applyBorder="1" applyAlignment="1">
      <alignment horizontal="center" vertical="center" wrapText="1"/>
    </xf>
    <xf numFmtId="166" fontId="26" fillId="0" borderId="12" xfId="0" applyNumberFormat="1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2" xfId="0" applyNumberFormat="1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14" fontId="26" fillId="0" borderId="12" xfId="0" applyNumberFormat="1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center" vertical="center" wrapText="1"/>
    </xf>
    <xf numFmtId="164" fontId="26" fillId="0" borderId="12" xfId="0" applyNumberFormat="1" applyFont="1" applyFill="1" applyBorder="1" applyAlignment="1">
      <alignment horizontal="center" vertical="center" wrapText="1"/>
    </xf>
    <xf numFmtId="164" fontId="26" fillId="0" borderId="22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49" fontId="26" fillId="0" borderId="6" xfId="0" applyNumberFormat="1" applyFont="1" applyFill="1" applyBorder="1" applyAlignment="1">
      <alignment horizontal="center" vertical="center" wrapText="1"/>
    </xf>
    <xf numFmtId="166" fontId="26" fillId="0" borderId="6" xfId="0" applyNumberFormat="1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6" xfId="0" applyNumberFormat="1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14" fontId="26" fillId="0" borderId="6" xfId="0" applyNumberFormat="1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/>
    </xf>
    <xf numFmtId="14" fontId="26" fillId="0" borderId="11" xfId="0" applyNumberFormat="1" applyFont="1" applyFill="1" applyBorder="1" applyAlignment="1">
      <alignment horizontal="center" vertical="center" wrapText="1"/>
    </xf>
    <xf numFmtId="164" fontId="26" fillId="0" borderId="6" xfId="0" applyNumberFormat="1" applyFont="1" applyFill="1" applyBorder="1" applyAlignment="1">
      <alignment horizontal="center" vertical="center" wrapText="1"/>
    </xf>
    <xf numFmtId="169" fontId="26" fillId="0" borderId="6" xfId="0" applyNumberFormat="1" applyFont="1" applyFill="1" applyBorder="1" applyAlignment="1">
      <alignment horizontal="center" vertical="center" wrapText="1"/>
    </xf>
    <xf numFmtId="0" fontId="26" fillId="0" borderId="11" xfId="0" applyNumberFormat="1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 wrapText="1"/>
    </xf>
    <xf numFmtId="49" fontId="26" fillId="0" borderId="11" xfId="4" applyNumberFormat="1" applyFont="1" applyFill="1" applyBorder="1" applyAlignment="1">
      <alignment horizontal="center" vertical="center" wrapText="1"/>
    </xf>
    <xf numFmtId="49" fontId="26" fillId="0" borderId="6" xfId="4" applyNumberFormat="1" applyFont="1" applyFill="1" applyBorder="1" applyAlignment="1">
      <alignment horizontal="center" vertical="center" wrapText="1"/>
    </xf>
    <xf numFmtId="9" fontId="26" fillId="0" borderId="11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/>
    </xf>
    <xf numFmtId="14" fontId="26" fillId="0" borderId="8" xfId="0" applyNumberFormat="1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49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49" fontId="26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>
      <alignment horizontal="center" vertical="center" wrapText="1"/>
    </xf>
    <xf numFmtId="14" fontId="26" fillId="0" borderId="0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9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Alignment="1" applyProtection="1">
      <alignment horizontal="center" vertical="center" wrapText="1"/>
      <protection locked="0"/>
    </xf>
    <xf numFmtId="0" fontId="26" fillId="0" borderId="0" xfId="0" applyFont="1" applyFill="1" applyProtection="1">
      <protection locked="0"/>
    </xf>
    <xf numFmtId="0" fontId="26" fillId="0" borderId="0" xfId="0" applyFont="1" applyFill="1"/>
    <xf numFmtId="0" fontId="26" fillId="0" borderId="0" xfId="0" applyNumberFormat="1" applyFont="1" applyFill="1" applyAlignment="1" applyProtection="1">
      <alignment horizontal="center" vertical="center" wrapText="1"/>
      <protection locked="0"/>
    </xf>
    <xf numFmtId="164" fontId="26" fillId="0" borderId="0" xfId="0" applyNumberFormat="1" applyFont="1" applyFill="1" applyAlignment="1" applyProtection="1">
      <alignment horizontal="center" vertical="center" wrapText="1"/>
      <protection locked="0"/>
    </xf>
    <xf numFmtId="0" fontId="26" fillId="0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0" fontId="23" fillId="6" borderId="26" xfId="0" applyFont="1" applyFill="1" applyBorder="1" applyAlignment="1">
      <alignment horizontal="center" vertical="center" textRotation="90" wrapText="1"/>
    </xf>
    <xf numFmtId="0" fontId="19" fillId="3" borderId="17" xfId="0" applyFont="1" applyFill="1" applyBorder="1" applyAlignment="1">
      <alignment horizontal="center" vertical="center" wrapText="1"/>
    </xf>
    <xf numFmtId="0" fontId="19" fillId="9" borderId="17" xfId="0" applyFont="1" applyFill="1" applyBorder="1" applyAlignment="1">
      <alignment horizontal="center" vertical="center" wrapText="1"/>
    </xf>
    <xf numFmtId="0" fontId="19" fillId="8" borderId="26" xfId="0" applyFont="1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44" fontId="27" fillId="0" borderId="6" xfId="0" applyNumberFormat="1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3" fontId="27" fillId="0" borderId="6" xfId="0" applyNumberFormat="1" applyFont="1" applyFill="1" applyBorder="1" applyAlignment="1">
      <alignment horizontal="center" vertical="center" wrapText="1"/>
    </xf>
    <xf numFmtId="0" fontId="27" fillId="0" borderId="6" xfId="0" applyNumberFormat="1" applyFont="1" applyFill="1" applyBorder="1" applyAlignment="1">
      <alignment horizontal="center" vertical="center" wrapText="1"/>
    </xf>
    <xf numFmtId="168" fontId="27" fillId="0" borderId="11" xfId="0" applyNumberFormat="1" applyFont="1" applyFill="1" applyBorder="1" applyAlignment="1">
      <alignment horizontal="center" vertical="center" wrapText="1"/>
    </xf>
    <xf numFmtId="43" fontId="27" fillId="0" borderId="3" xfId="0" applyNumberFormat="1" applyFont="1" applyFill="1" applyBorder="1" applyAlignment="1">
      <alignment horizontal="center" vertical="center" wrapText="1"/>
    </xf>
    <xf numFmtId="0" fontId="27" fillId="0" borderId="3" xfId="0" applyNumberFormat="1" applyFont="1" applyFill="1" applyBorder="1" applyAlignment="1">
      <alignment horizontal="center" vertical="center" wrapText="1"/>
    </xf>
    <xf numFmtId="168" fontId="27" fillId="0" borderId="0" xfId="0" applyNumberFormat="1" applyFont="1" applyFill="1" applyBorder="1" applyAlignment="1" applyProtection="1">
      <alignment horizontal="center" vertical="center" wrapText="1"/>
      <protection locked="0"/>
    </xf>
    <xf numFmtId="43" fontId="27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2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27" fillId="0" borderId="0" xfId="0" applyNumberFormat="1" applyFont="1" applyFill="1" applyBorder="1" applyAlignment="1" applyProtection="1">
      <alignment horizontal="center" vertical="center" wrapText="1"/>
      <protection locked="0"/>
    </xf>
    <xf numFmtId="168" fontId="27" fillId="0" borderId="0" xfId="0" applyNumberFormat="1" applyFont="1" applyFill="1" applyAlignment="1" applyProtection="1">
      <alignment horizontal="center" vertical="center" wrapText="1"/>
      <protection locked="0"/>
    </xf>
    <xf numFmtId="43" fontId="27" fillId="0" borderId="0" xfId="0" applyNumberFormat="1" applyFont="1" applyFill="1" applyAlignment="1" applyProtection="1">
      <alignment horizontal="center" vertical="center" wrapText="1"/>
      <protection locked="0"/>
    </xf>
    <xf numFmtId="0" fontId="27" fillId="0" borderId="0" xfId="0" applyFont="1" applyFill="1" applyAlignment="1" applyProtection="1">
      <alignment horizontal="center" vertical="center" wrapText="1"/>
      <protection locked="0"/>
    </xf>
    <xf numFmtId="43" fontId="27" fillId="0" borderId="17" xfId="0" applyNumberFormat="1" applyFont="1" applyFill="1" applyBorder="1" applyAlignment="1">
      <alignment horizontal="center" vertical="center" wrapText="1"/>
    </xf>
    <xf numFmtId="0" fontId="27" fillId="0" borderId="17" xfId="0" applyNumberFormat="1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49" fontId="26" fillId="0" borderId="7" xfId="0" applyNumberFormat="1" applyFont="1" applyFill="1" applyBorder="1" applyAlignment="1">
      <alignment horizontal="center" vertical="center" wrapText="1"/>
    </xf>
    <xf numFmtId="166" fontId="26" fillId="0" borderId="7" xfId="0" applyNumberFormat="1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 wrapText="1"/>
    </xf>
    <xf numFmtId="14" fontId="26" fillId="0" borderId="7" xfId="0" applyNumberFormat="1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/>
    </xf>
    <xf numFmtId="49" fontId="26" fillId="0" borderId="10" xfId="4" applyNumberFormat="1" applyFont="1" applyFill="1" applyBorder="1" applyAlignment="1">
      <alignment horizontal="center" vertical="center" wrapText="1"/>
    </xf>
    <xf numFmtId="49" fontId="26" fillId="0" borderId="7" xfId="4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164" fontId="26" fillId="0" borderId="7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Fill="1" applyBorder="1" applyAlignment="1">
      <alignment horizontal="center" vertical="center" wrapText="1"/>
    </xf>
    <xf numFmtId="166" fontId="26" fillId="0" borderId="3" xfId="0" applyNumberFormat="1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49" fontId="26" fillId="0" borderId="25" xfId="0" applyNumberFormat="1" applyFont="1" applyFill="1" applyBorder="1" applyAlignment="1">
      <alignment horizontal="center" vertical="center" wrapText="1"/>
    </xf>
    <xf numFmtId="14" fontId="26" fillId="0" borderId="3" xfId="0" applyNumberFormat="1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/>
    </xf>
    <xf numFmtId="49" fontId="26" fillId="0" borderId="25" xfId="4" applyNumberFormat="1" applyFont="1" applyFill="1" applyBorder="1" applyAlignment="1">
      <alignment horizontal="center" vertical="center" wrapText="1"/>
    </xf>
    <xf numFmtId="49" fontId="26" fillId="0" borderId="3" xfId="4" applyNumberFormat="1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14" fontId="26" fillId="0" borderId="25" xfId="0" applyNumberFormat="1" applyFont="1" applyFill="1" applyBorder="1" applyAlignment="1">
      <alignment horizontal="center" vertical="center" wrapText="1"/>
    </xf>
    <xf numFmtId="164" fontId="26" fillId="0" borderId="3" xfId="0" applyNumberFormat="1" applyFont="1" applyFill="1" applyBorder="1" applyAlignment="1">
      <alignment horizontal="center" vertical="center" wrapText="1"/>
    </xf>
    <xf numFmtId="164" fontId="26" fillId="0" borderId="1" xfId="0" applyNumberFormat="1" applyFont="1" applyFill="1" applyBorder="1" applyAlignment="1">
      <alignment horizontal="center" vertical="center" wrapText="1"/>
    </xf>
    <xf numFmtId="164" fontId="26" fillId="10" borderId="6" xfId="0" applyNumberFormat="1" applyFont="1" applyFill="1" applyBorder="1" applyAlignment="1">
      <alignment horizontal="center" vertical="center" textRotation="90" wrapText="1"/>
    </xf>
    <xf numFmtId="168" fontId="27" fillId="12" borderId="23" xfId="0" applyNumberFormat="1" applyFont="1" applyFill="1" applyBorder="1" applyAlignment="1">
      <alignment horizontal="center" vertical="center" wrapText="1"/>
    </xf>
    <xf numFmtId="43" fontId="27" fillId="12" borderId="22" xfId="0" applyNumberFormat="1" applyFont="1" applyFill="1" applyBorder="1" applyAlignment="1">
      <alignment horizontal="center" vertical="center" wrapText="1"/>
    </xf>
    <xf numFmtId="0" fontId="27" fillId="12" borderId="22" xfId="0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19" fillId="9" borderId="33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 wrapText="1"/>
    </xf>
    <xf numFmtId="164" fontId="26" fillId="10" borderId="19" xfId="0" applyNumberFormat="1" applyFont="1" applyFill="1" applyBorder="1" applyAlignment="1">
      <alignment horizontal="center" vertical="center" textRotation="90" wrapText="1"/>
    </xf>
    <xf numFmtId="164" fontId="26" fillId="0" borderId="34" xfId="0" applyNumberFormat="1" applyFont="1" applyFill="1" applyBorder="1" applyAlignment="1">
      <alignment horizontal="center" vertical="center" wrapText="1"/>
    </xf>
    <xf numFmtId="164" fontId="26" fillId="0" borderId="19" xfId="0" applyNumberFormat="1" applyFont="1" applyFill="1" applyBorder="1" applyAlignment="1">
      <alignment horizontal="center" vertical="center" wrapText="1"/>
    </xf>
    <xf numFmtId="0" fontId="26" fillId="13" borderId="17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1" fontId="19" fillId="0" borderId="20" xfId="0" applyNumberFormat="1" applyFont="1" applyFill="1" applyBorder="1" applyAlignment="1">
      <alignment horizontal="center" vertical="center" wrapText="1"/>
    </xf>
    <xf numFmtId="1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7" xfId="0" applyNumberFormat="1" applyFont="1" applyFill="1" applyBorder="1" applyAlignment="1">
      <alignment horizontal="center" vertical="center" wrapText="1"/>
    </xf>
    <xf numFmtId="164" fontId="26" fillId="0" borderId="36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164" fontId="26" fillId="13" borderId="17" xfId="0" applyNumberFormat="1" applyFont="1" applyFill="1" applyBorder="1" applyAlignment="1">
      <alignment horizontal="center" vertical="center" wrapText="1"/>
    </xf>
    <xf numFmtId="168" fontId="27" fillId="0" borderId="6" xfId="0" applyNumberFormat="1" applyFont="1" applyFill="1" applyBorder="1" applyAlignment="1">
      <alignment horizontal="center" vertical="center" wrapText="1"/>
    </xf>
    <xf numFmtId="168" fontId="27" fillId="0" borderId="25" xfId="0" applyNumberFormat="1" applyFont="1" applyFill="1" applyBorder="1" applyAlignment="1">
      <alignment horizontal="center" vertical="center" wrapText="1"/>
    </xf>
    <xf numFmtId="168" fontId="0" fillId="0" borderId="0" xfId="0" applyNumberFormat="1"/>
    <xf numFmtId="168" fontId="27" fillId="12" borderId="22" xfId="0" applyNumberFormat="1" applyFont="1" applyFill="1" applyBorder="1" applyAlignment="1">
      <alignment horizontal="center" vertical="center" wrapText="1"/>
    </xf>
    <xf numFmtId="0" fontId="26" fillId="14" borderId="12" xfId="0" applyFont="1" applyFill="1" applyBorder="1" applyAlignment="1">
      <alignment horizontal="center" vertical="center" textRotation="90" wrapText="1"/>
    </xf>
    <xf numFmtId="168" fontId="27" fillId="0" borderId="17" xfId="0" applyNumberFormat="1" applyFont="1" applyFill="1" applyBorder="1" applyAlignment="1">
      <alignment horizontal="center" vertical="center" wrapText="1"/>
    </xf>
    <xf numFmtId="1" fontId="19" fillId="0" borderId="37" xfId="0" applyNumberFormat="1" applyFont="1" applyFill="1" applyBorder="1" applyAlignment="1">
      <alignment horizontal="center" vertical="center" wrapText="1"/>
    </xf>
    <xf numFmtId="1" fontId="19" fillId="0" borderId="38" xfId="0" applyNumberFormat="1" applyFont="1" applyFill="1" applyBorder="1" applyAlignment="1">
      <alignment horizontal="center" vertical="center" wrapText="1"/>
    </xf>
    <xf numFmtId="1" fontId="19" fillId="0" borderId="39" xfId="0" applyNumberFormat="1" applyFont="1" applyFill="1" applyBorder="1" applyAlignment="1">
      <alignment horizontal="center" vertical="center" wrapText="1"/>
    </xf>
    <xf numFmtId="1" fontId="23" fillId="0" borderId="37" xfId="0" applyNumberFormat="1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wrapText="1"/>
    </xf>
    <xf numFmtId="14" fontId="26" fillId="0" borderId="0" xfId="0" applyNumberFormat="1" applyFont="1" applyFill="1"/>
    <xf numFmtId="1" fontId="19" fillId="0" borderId="35" xfId="0" applyNumberFormat="1" applyFont="1" applyFill="1" applyBorder="1" applyAlignment="1">
      <alignment horizontal="center" vertical="center" wrapText="1"/>
    </xf>
    <xf numFmtId="0" fontId="26" fillId="0" borderId="41" xfId="0" applyFont="1" applyFill="1" applyBorder="1" applyAlignment="1">
      <alignment horizontal="center" vertical="center" wrapText="1"/>
    </xf>
    <xf numFmtId="0" fontId="26" fillId="0" borderId="40" xfId="0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169" fontId="26" fillId="0" borderId="3" xfId="0" applyNumberFormat="1" applyFont="1" applyFill="1" applyBorder="1" applyAlignment="1">
      <alignment horizontal="center" vertical="center" wrapText="1"/>
    </xf>
    <xf numFmtId="170" fontId="26" fillId="0" borderId="6" xfId="0" applyNumberFormat="1" applyFont="1" applyFill="1" applyBorder="1" applyAlignment="1">
      <alignment horizontal="center" vertical="center" wrapText="1"/>
    </xf>
    <xf numFmtId="171" fontId="26" fillId="0" borderId="6" xfId="0" applyNumberFormat="1" applyFont="1" applyFill="1" applyBorder="1" applyAlignment="1">
      <alignment horizontal="center" vertical="center" wrapText="1"/>
    </xf>
    <xf numFmtId="0" fontId="19" fillId="7" borderId="26" xfId="0" applyFont="1" applyFill="1" applyBorder="1" applyAlignment="1">
      <alignment horizontal="center" vertical="center" wrapText="1"/>
    </xf>
  </cellXfs>
  <cellStyles count="14">
    <cellStyle name="Euro" xfId="1"/>
    <cellStyle name="Euro 2" xfId="2"/>
    <cellStyle name="Euro 3" xfId="3"/>
    <cellStyle name="Milliers" xfId="13" builtinId="3"/>
    <cellStyle name="Monétaire" xfId="4" builtinId="4"/>
    <cellStyle name="Normal" xfId="0" builtinId="0"/>
    <cellStyle name="Normal 2" xfId="5"/>
    <cellStyle name="Normal 2 2" xfId="6"/>
    <cellStyle name="Normal 2 3" xfId="7"/>
    <cellStyle name="Normal 3" xfId="8"/>
    <cellStyle name="Normal 4" xfId="9"/>
    <cellStyle name="Normal 5" xfId="10"/>
    <cellStyle name="Normal 6" xfId="11"/>
    <cellStyle name="Normal 7" xfId="12"/>
  </cellStyles>
  <dxfs count="9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</font>
      <fill>
        <patternFill>
          <bgColor rgb="FF7030A0"/>
        </patternFill>
      </fill>
    </dxf>
    <dxf>
      <font>
        <b/>
        <i val="0"/>
        <color theme="9" tint="-0.24994659260841701"/>
      </font>
      <fill>
        <patternFill>
          <bgColor rgb="FFFF00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8" formatCode="#,##0.0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6" formatCode="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8" tint="-0.24994659260841701"/>
      </font>
      <fill>
        <patternFill patternType="solid">
          <bgColor theme="8" tint="0.59996337778862885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ont>
        <b/>
        <i val="0"/>
        <color theme="8" tint="-0.2499465926084170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ont>
        <b/>
        <i val="0"/>
        <u/>
        <color rgb="FFC00000"/>
      </font>
    </dxf>
    <dxf>
      <font>
        <b/>
        <i val="0"/>
        <u/>
        <color rgb="FFC00000"/>
      </font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  <color rgb="FF00B05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medium">
          <color theme="1"/>
        </bottom>
      </border>
    </dxf>
    <dxf>
      <font>
        <color theme="1"/>
      </font>
      <border>
        <right style="medium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  <dxf>
      <fill>
        <patternFill>
          <bgColor theme="0" tint="-0.14996795556505021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medium">
          <color theme="1"/>
        </bottom>
      </border>
    </dxf>
    <dxf>
      <font>
        <color theme="1"/>
      </font>
      <border>
        <right style="medium">
          <color theme="1"/>
        </right>
        <top style="medium">
          <color theme="1"/>
        </top>
        <bottom style="medium">
          <color theme="1"/>
        </bottom>
      </border>
    </dxf>
  </dxfs>
  <tableStyles count="2" defaultTableStyle="TableStyleMedium16 2 2" defaultPivotStyle="PivotStyleLight16">
    <tableStyle name="TableStyleMedium16 2" pivot="0" count="3">
      <tableStyleElement type="wholeTable" dxfId="94"/>
      <tableStyleElement type="headerRow" dxfId="93"/>
      <tableStyleElement type="secondRowStripe" dxfId="92"/>
    </tableStyle>
    <tableStyle name="TableStyleMedium16 2 2" pivot="0" count="4">
      <tableStyleElement type="wholeTable" dxfId="91"/>
      <tableStyleElement type="headerRow" dxfId="90"/>
      <tableStyleElement type="firstRowStripe" dxfId="89"/>
      <tableStyleElement type="secondRowStripe" dxfId="88"/>
    </tableStyle>
  </tableStyles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-Confi&#233;s/Confi&#233;s%20KITS%20&amp;%20SPAR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lat.latelec.gl.local/services/SupplyChain/LogSite/Labege/08%20Mise%20&#224;%20dispo%20CCP/Mise_&#224;_disp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7-Gestion%20des%20Cmdes/Carnet%20de%20commande%20AIRSUPP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1">
          <cell r="A1" t="str">
            <v>CONCAT</v>
          </cell>
          <cell r="B1" t="str">
            <v>PO TYPE</v>
          </cell>
          <cell r="C1" t="str">
            <v>Priority</v>
          </cell>
          <cell r="D1" t="str">
            <v>Ordering officer</v>
          </cell>
          <cell r="E1" t="str">
            <v>PO number</v>
          </cell>
          <cell r="F1" t="str">
            <v>Item</v>
          </cell>
          <cell r="G1" t="str">
            <v>PN</v>
          </cell>
          <cell r="H1" t="str">
            <v>VU</v>
          </cell>
          <cell r="I1" t="str">
            <v>Qty</v>
          </cell>
          <cell r="J1" t="str">
            <v>Delivery Date</v>
          </cell>
          <cell r="K1" t="str">
            <v>CMS 1</v>
          </cell>
          <cell r="L1" t="str">
            <v>PN 1</v>
          </cell>
          <cell r="M1" t="str">
            <v>Qty</v>
          </cell>
          <cell r="N1" t="str">
            <v>CMS 2</v>
          </cell>
          <cell r="O1" t="str">
            <v>PN 2</v>
          </cell>
          <cell r="P1" t="str">
            <v>Qty</v>
          </cell>
          <cell r="Q1" t="str">
            <v>CMS 3</v>
          </cell>
          <cell r="R1" t="str">
            <v>PN 3</v>
          </cell>
          <cell r="S1" t="str">
            <v>Qty</v>
          </cell>
          <cell r="T1" t="str">
            <v>CMS 4</v>
          </cell>
          <cell r="U1" t="str">
            <v>PN 4</v>
          </cell>
          <cell r="V1" t="str">
            <v>Qty</v>
          </cell>
          <cell r="W1" t="str">
            <v>CMS 5</v>
          </cell>
          <cell r="X1" t="str">
            <v>PN 5</v>
          </cell>
          <cell r="Y1" t="str">
            <v>Qty</v>
          </cell>
          <cell r="Z1" t="str">
            <v>Total Qty needed</v>
          </cell>
          <cell r="AA1" t="str">
            <v>Total Qty Received</v>
          </cell>
          <cell r="AB1" t="str">
            <v>Remain to received</v>
          </cell>
          <cell r="AC1" t="str">
            <v>Delivery date</v>
          </cell>
          <cell r="AD1" t="str">
            <v>Supplier</v>
          </cell>
          <cell r="AE1" t="str">
            <v>Comments</v>
          </cell>
          <cell r="AF1" t="str">
            <v>État</v>
          </cell>
        </row>
        <row r="2">
          <cell r="A2" t="str">
            <v>2711242610</v>
          </cell>
          <cell r="B2" t="str">
            <v>SPARES</v>
          </cell>
          <cell r="C2" t="str">
            <v>CRIT</v>
          </cell>
          <cell r="D2" t="str">
            <v>AOG.Procurment</v>
          </cell>
          <cell r="E2">
            <v>27112426</v>
          </cell>
          <cell r="F2">
            <v>10</v>
          </cell>
          <cell r="G2" t="str">
            <v>A27912401006C11</v>
          </cell>
          <cell r="H2" t="str">
            <v>CTLUNIT  CONTROL UNIT-HP FUEL</v>
          </cell>
          <cell r="I2">
            <v>1</v>
          </cell>
          <cell r="J2">
            <v>42562</v>
          </cell>
          <cell r="K2">
            <v>6595684900</v>
          </cell>
          <cell r="L2" t="str">
            <v>C4E31831-01</v>
          </cell>
          <cell r="M2">
            <v>1</v>
          </cell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>
            <v>1</v>
          </cell>
          <cell r="AA2">
            <v>1</v>
          </cell>
          <cell r="AB2">
            <v>0</v>
          </cell>
          <cell r="AC2"/>
          <cell r="AD2"/>
          <cell r="AE2"/>
          <cell r="AF2" t="str">
            <v>Received</v>
          </cell>
        </row>
        <row r="3">
          <cell r="A3" t="str">
            <v>2710582310</v>
          </cell>
          <cell r="B3" t="str">
            <v>KITS</v>
          </cell>
          <cell r="C3"/>
          <cell r="D3" t="str">
            <v>M.Kanane</v>
          </cell>
          <cell r="E3">
            <v>27105823</v>
          </cell>
          <cell r="F3">
            <v>10</v>
          </cell>
          <cell r="G3" t="str">
            <v>D9551002200595</v>
          </cell>
          <cell r="H3" t="str">
            <v>22VU PANEL</v>
          </cell>
          <cell r="I3">
            <v>1</v>
          </cell>
          <cell r="J3">
            <v>42107</v>
          </cell>
          <cell r="K3">
            <v>6939600100</v>
          </cell>
          <cell r="L3" t="str">
            <v>058-001-00</v>
          </cell>
          <cell r="M3">
            <v>1</v>
          </cell>
          <cell r="N3">
            <v>6944100100</v>
          </cell>
          <cell r="O3" t="str">
            <v>7530334</v>
          </cell>
          <cell r="P3">
            <v>1</v>
          </cell>
          <cell r="Q3"/>
          <cell r="R3"/>
          <cell r="S3"/>
          <cell r="T3"/>
          <cell r="U3"/>
          <cell r="V3"/>
          <cell r="W3"/>
          <cell r="X3"/>
          <cell r="Y3"/>
          <cell r="Z3">
            <v>2</v>
          </cell>
          <cell r="AA3">
            <v>2</v>
          </cell>
          <cell r="AB3">
            <v>0</v>
          </cell>
          <cell r="AC3"/>
          <cell r="AD3"/>
          <cell r="AE3"/>
          <cell r="AF3" t="str">
            <v>Received</v>
          </cell>
        </row>
        <row r="4">
          <cell r="A4" t="str">
            <v>2717218010</v>
          </cell>
          <cell r="B4" t="str">
            <v>SPARES</v>
          </cell>
          <cell r="C4"/>
          <cell r="D4" t="str">
            <v>B.Lachal</v>
          </cell>
          <cell r="E4">
            <v>27172180</v>
          </cell>
          <cell r="F4">
            <v>10</v>
          </cell>
          <cell r="G4" t="str">
            <v>A9550041272695</v>
          </cell>
          <cell r="H4" t="str">
            <v>412VU PANEL</v>
          </cell>
          <cell r="I4">
            <v>1</v>
          </cell>
          <cell r="J4">
            <v>42370</v>
          </cell>
          <cell r="K4">
            <v>6504420600</v>
          </cell>
          <cell r="L4" t="str">
            <v>P11S2VBAPSYT463</v>
          </cell>
          <cell r="M4">
            <v>1</v>
          </cell>
          <cell r="N4">
            <v>6504420800</v>
          </cell>
          <cell r="O4" t="str">
            <v>P11S4VBAPRYT464</v>
          </cell>
          <cell r="P4">
            <v>1</v>
          </cell>
          <cell r="Q4">
            <v>6574819100</v>
          </cell>
          <cell r="R4" t="str">
            <v>C4E32145</v>
          </cell>
          <cell r="S4">
            <v>1</v>
          </cell>
          <cell r="T4"/>
          <cell r="U4"/>
          <cell r="V4"/>
          <cell r="W4"/>
          <cell r="X4"/>
          <cell r="Y4"/>
          <cell r="Z4">
            <v>3</v>
          </cell>
          <cell r="AA4">
            <v>3</v>
          </cell>
          <cell r="AB4">
            <v>0</v>
          </cell>
          <cell r="AC4"/>
          <cell r="AD4"/>
          <cell r="AE4"/>
          <cell r="AF4" t="str">
            <v>Received</v>
          </cell>
        </row>
        <row r="5">
          <cell r="A5" t="str">
            <v>2717843820</v>
          </cell>
          <cell r="B5" t="str">
            <v>SPARES</v>
          </cell>
          <cell r="C5"/>
          <cell r="D5" t="str">
            <v>B.Lachal</v>
          </cell>
          <cell r="E5">
            <v>27178438</v>
          </cell>
          <cell r="F5">
            <v>20</v>
          </cell>
          <cell r="G5" t="str">
            <v>A9550041272695</v>
          </cell>
          <cell r="H5" t="str">
            <v>412VU PANEL</v>
          </cell>
          <cell r="I5">
            <v>2</v>
          </cell>
          <cell r="J5">
            <v>42370</v>
          </cell>
          <cell r="K5">
            <v>6504420600</v>
          </cell>
          <cell r="L5" t="str">
            <v>P11S2VBAPSYT463</v>
          </cell>
          <cell r="M5">
            <v>2</v>
          </cell>
          <cell r="N5">
            <v>6504420800</v>
          </cell>
          <cell r="O5" t="str">
            <v>P11S4VBAPRYT464</v>
          </cell>
          <cell r="P5">
            <v>2</v>
          </cell>
          <cell r="Q5">
            <v>6574819100</v>
          </cell>
          <cell r="R5" t="str">
            <v>C4E32145</v>
          </cell>
          <cell r="S5">
            <v>2</v>
          </cell>
          <cell r="T5"/>
          <cell r="U5"/>
          <cell r="V5"/>
          <cell r="W5"/>
          <cell r="X5"/>
          <cell r="Y5"/>
          <cell r="Z5">
            <v>6</v>
          </cell>
          <cell r="AA5">
            <v>6</v>
          </cell>
          <cell r="AB5">
            <v>0</v>
          </cell>
          <cell r="AC5"/>
          <cell r="AD5"/>
          <cell r="AE5"/>
          <cell r="AF5" t="str">
            <v>Received</v>
          </cell>
        </row>
        <row r="6">
          <cell r="A6" t="str">
            <v>2706850110</v>
          </cell>
          <cell r="B6" t="str">
            <v>KITS</v>
          </cell>
          <cell r="C6"/>
          <cell r="D6" t="str">
            <v>L.Malhome</v>
          </cell>
          <cell r="E6">
            <v>27068501</v>
          </cell>
          <cell r="F6">
            <v>10</v>
          </cell>
          <cell r="G6" t="str">
            <v>D9551002201395</v>
          </cell>
          <cell r="H6" t="str">
            <v>22VU PANEL</v>
          </cell>
          <cell r="I6">
            <v>1</v>
          </cell>
          <cell r="J6">
            <v>42557</v>
          </cell>
          <cell r="K6">
            <v>6939600100</v>
          </cell>
          <cell r="L6" t="str">
            <v>058-001-00</v>
          </cell>
          <cell r="M6">
            <v>1</v>
          </cell>
          <cell r="N6">
            <v>6944100100</v>
          </cell>
          <cell r="O6" t="str">
            <v>7530334</v>
          </cell>
          <cell r="P6">
            <v>1</v>
          </cell>
          <cell r="Q6"/>
          <cell r="R6"/>
          <cell r="S6"/>
          <cell r="T6"/>
          <cell r="U6"/>
          <cell r="V6"/>
          <cell r="W6"/>
          <cell r="X6"/>
          <cell r="Y6"/>
          <cell r="Z6">
            <v>2</v>
          </cell>
          <cell r="AA6">
            <v>2</v>
          </cell>
          <cell r="AB6">
            <v>0</v>
          </cell>
          <cell r="AC6"/>
          <cell r="AD6"/>
          <cell r="AE6"/>
          <cell r="AF6" t="str">
            <v>Received</v>
          </cell>
        </row>
        <row r="7">
          <cell r="A7" t="str">
            <v>2723299010</v>
          </cell>
          <cell r="B7" t="str">
            <v>SPARES</v>
          </cell>
          <cell r="C7"/>
          <cell r="D7" t="str">
            <v>B.Lachal</v>
          </cell>
          <cell r="E7">
            <v>27232990</v>
          </cell>
          <cell r="F7">
            <v>10</v>
          </cell>
          <cell r="G7" t="str">
            <v>A9550041272695</v>
          </cell>
          <cell r="H7" t="str">
            <v>412VU PANEL</v>
          </cell>
          <cell r="I7">
            <v>2</v>
          </cell>
          <cell r="J7">
            <v>42700</v>
          </cell>
          <cell r="K7">
            <v>6504420600</v>
          </cell>
          <cell r="L7" t="str">
            <v>P11S2VBAPSYT463</v>
          </cell>
          <cell r="M7">
            <v>2</v>
          </cell>
          <cell r="N7">
            <v>6504420800</v>
          </cell>
          <cell r="O7" t="str">
            <v>P11S4VBAPRYT464</v>
          </cell>
          <cell r="P7">
            <v>2</v>
          </cell>
          <cell r="Q7">
            <v>6574819100</v>
          </cell>
          <cell r="R7" t="str">
            <v>C4E32145</v>
          </cell>
          <cell r="S7">
            <v>2</v>
          </cell>
          <cell r="T7"/>
          <cell r="U7"/>
          <cell r="V7"/>
          <cell r="W7"/>
          <cell r="X7"/>
          <cell r="Y7"/>
          <cell r="Z7">
            <v>6</v>
          </cell>
          <cell r="AA7">
            <v>6</v>
          </cell>
          <cell r="AB7">
            <v>0</v>
          </cell>
          <cell r="AC7"/>
          <cell r="AD7"/>
          <cell r="AE7"/>
          <cell r="AF7" t="str">
            <v>Received</v>
          </cell>
        </row>
        <row r="8">
          <cell r="A8" t="str">
            <v>2711244010</v>
          </cell>
          <cell r="B8" t="str">
            <v>SPARES</v>
          </cell>
          <cell r="C8" t="str">
            <v>CRIT</v>
          </cell>
          <cell r="D8" t="str">
            <v>AOG.Procurment</v>
          </cell>
          <cell r="E8">
            <v>27112440</v>
          </cell>
          <cell r="F8">
            <v>10</v>
          </cell>
          <cell r="G8" t="str">
            <v>A27912401006C11</v>
          </cell>
          <cell r="H8" t="str">
            <v>CTLUNIT  CONTROL UNIT-HP FUEL</v>
          </cell>
          <cell r="I8">
            <v>1</v>
          </cell>
          <cell r="J8">
            <v>42562</v>
          </cell>
          <cell r="K8">
            <v>6595684900</v>
          </cell>
          <cell r="L8" t="str">
            <v>C4E31831-01</v>
          </cell>
          <cell r="M8">
            <v>1</v>
          </cell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>
            <v>1</v>
          </cell>
          <cell r="AA8">
            <v>1</v>
          </cell>
          <cell r="AB8">
            <v>0</v>
          </cell>
          <cell r="AC8"/>
          <cell r="AD8"/>
          <cell r="AE8"/>
          <cell r="AF8" t="str">
            <v>Received</v>
          </cell>
        </row>
        <row r="9">
          <cell r="A9" t="str">
            <v>2709509510=&gt;160</v>
          </cell>
          <cell r="B9" t="str">
            <v>KITS</v>
          </cell>
          <cell r="C9"/>
          <cell r="D9" t="str">
            <v>J.Crockit</v>
          </cell>
          <cell r="E9">
            <v>27095095</v>
          </cell>
          <cell r="F9" t="str">
            <v>10=&gt;160</v>
          </cell>
          <cell r="G9" t="str">
            <v>D9550011700295</v>
          </cell>
          <cell r="H9" t="str">
            <v>117VU PANEL</v>
          </cell>
          <cell r="I9">
            <v>16</v>
          </cell>
          <cell r="J9">
            <v>42600</v>
          </cell>
          <cell r="K9">
            <v>6963576200</v>
          </cell>
          <cell r="L9" t="str">
            <v>D11312633A00</v>
          </cell>
          <cell r="M9">
            <v>16</v>
          </cell>
          <cell r="N9">
            <v>6963582600</v>
          </cell>
          <cell r="O9" t="str">
            <v>D11312851A00</v>
          </cell>
          <cell r="P9">
            <v>16</v>
          </cell>
          <cell r="Q9"/>
          <cell r="R9"/>
          <cell r="S9"/>
          <cell r="T9"/>
          <cell r="U9"/>
          <cell r="V9"/>
          <cell r="W9"/>
          <cell r="X9"/>
          <cell r="Y9"/>
          <cell r="Z9">
            <v>32</v>
          </cell>
          <cell r="AA9">
            <v>27</v>
          </cell>
          <cell r="AB9">
            <v>5</v>
          </cell>
          <cell r="AC9"/>
          <cell r="AD9" t="str">
            <v>Sirio Panel</v>
          </cell>
          <cell r="AE9" t="str">
            <v xml:space="preserve">Missing CMS 2 Qty 3 (13 Received) ; Missing CMS 1 Qty 2 (14 Received) </v>
          </cell>
          <cell r="AF9" t="str">
            <v>Received</v>
          </cell>
        </row>
        <row r="10">
          <cell r="A10" t="str">
            <v>2717236110=&gt;40</v>
          </cell>
          <cell r="B10" t="str">
            <v>SPARES</v>
          </cell>
          <cell r="C10"/>
          <cell r="D10" t="str">
            <v>B.Lachal</v>
          </cell>
          <cell r="E10">
            <v>27172361</v>
          </cell>
          <cell r="F10" t="str">
            <v>10=&gt;40</v>
          </cell>
          <cell r="G10" t="str">
            <v>D9251719400095</v>
          </cell>
          <cell r="H10" t="str">
            <v>PLATINE LGCIU</v>
          </cell>
          <cell r="I10">
            <v>4</v>
          </cell>
          <cell r="J10">
            <v>42715</v>
          </cell>
          <cell r="K10">
            <v>6925002700</v>
          </cell>
          <cell r="L10" t="str">
            <v>530AL01CN</v>
          </cell>
          <cell r="M10">
            <v>2</v>
          </cell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>
            <v>8</v>
          </cell>
          <cell r="AA10">
            <v>8</v>
          </cell>
          <cell r="AB10">
            <v>0</v>
          </cell>
          <cell r="AC10"/>
          <cell r="AD10"/>
          <cell r="AE10"/>
          <cell r="AF10" t="str">
            <v>Received</v>
          </cell>
        </row>
        <row r="11">
          <cell r="A11" t="str">
            <v>2717238410</v>
          </cell>
          <cell r="B11" t="str">
            <v>SPARES</v>
          </cell>
          <cell r="C11"/>
          <cell r="D11" t="str">
            <v>B.Lachal</v>
          </cell>
          <cell r="E11">
            <v>27172384</v>
          </cell>
          <cell r="F11">
            <v>10</v>
          </cell>
          <cell r="G11" t="str">
            <v>D9251719400095</v>
          </cell>
          <cell r="H11" t="str">
            <v>PLATINE LGCIU</v>
          </cell>
          <cell r="I11">
            <v>1</v>
          </cell>
          <cell r="J11">
            <v>42715</v>
          </cell>
          <cell r="K11">
            <v>6925002700</v>
          </cell>
          <cell r="L11" t="str">
            <v>530AL01CN</v>
          </cell>
          <cell r="M11">
            <v>2</v>
          </cell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>
            <v>2</v>
          </cell>
          <cell r="AA11">
            <v>2</v>
          </cell>
          <cell r="AB11">
            <v>0</v>
          </cell>
          <cell r="AC11"/>
          <cell r="AD11"/>
          <cell r="AE11"/>
          <cell r="AF11" t="str">
            <v>Received</v>
          </cell>
        </row>
        <row r="12">
          <cell r="A12" t="str">
            <v>2718213210=&gt;60</v>
          </cell>
          <cell r="B12" t="str">
            <v>SPARES</v>
          </cell>
          <cell r="C12"/>
          <cell r="D12" t="str">
            <v>B.Lachal</v>
          </cell>
          <cell r="E12">
            <v>27182132</v>
          </cell>
          <cell r="F12" t="str">
            <v>10=&gt;60</v>
          </cell>
          <cell r="G12" t="str">
            <v>D9251719400095</v>
          </cell>
          <cell r="H12" t="str">
            <v>PLATINE LGCIU</v>
          </cell>
          <cell r="I12">
            <v>6</v>
          </cell>
          <cell r="J12">
            <v>42675</v>
          </cell>
          <cell r="K12">
            <v>6925002700</v>
          </cell>
          <cell r="L12" t="str">
            <v>530AL01CN</v>
          </cell>
          <cell r="M12">
            <v>2</v>
          </cell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>
            <v>12</v>
          </cell>
          <cell r="AA12">
            <v>12</v>
          </cell>
          <cell r="AB12">
            <v>0</v>
          </cell>
          <cell r="AC12"/>
          <cell r="AD12"/>
          <cell r="AE12" t="str">
            <v>Partial delivery (ITEM 10=&gt;30) + last delivery on 21st of February</v>
          </cell>
          <cell r="AF12" t="str">
            <v>Received</v>
          </cell>
        </row>
        <row r="13">
          <cell r="A13" t="str">
            <v>2722118410</v>
          </cell>
          <cell r="B13" t="str">
            <v>SPARES</v>
          </cell>
          <cell r="C13"/>
          <cell r="D13" t="str">
            <v>B.Lachal</v>
          </cell>
          <cell r="E13">
            <v>27221184</v>
          </cell>
          <cell r="F13">
            <v>10</v>
          </cell>
          <cell r="G13" t="str">
            <v>D9251719400095</v>
          </cell>
          <cell r="H13" t="str">
            <v>PLATINE LGCIU</v>
          </cell>
          <cell r="I13">
            <v>2</v>
          </cell>
          <cell r="J13">
            <v>42701</v>
          </cell>
          <cell r="K13">
            <v>6925002700</v>
          </cell>
          <cell r="L13" t="str">
            <v>530AL01CN</v>
          </cell>
          <cell r="M13">
            <v>2</v>
          </cell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>
            <v>4</v>
          </cell>
          <cell r="AA13">
            <v>4</v>
          </cell>
          <cell r="AB13">
            <v>0</v>
          </cell>
          <cell r="AC13"/>
          <cell r="AD13"/>
          <cell r="AE13"/>
          <cell r="AF13" t="str">
            <v>Received</v>
          </cell>
        </row>
        <row r="14">
          <cell r="A14" t="str">
            <v>2710100810=&gt;600</v>
          </cell>
          <cell r="B14" t="str">
            <v>KITS</v>
          </cell>
          <cell r="C14"/>
          <cell r="D14" t="str">
            <v>J.Crockit</v>
          </cell>
          <cell r="E14">
            <v>27101008</v>
          </cell>
          <cell r="F14" t="str">
            <v>10=&gt;600</v>
          </cell>
          <cell r="G14" t="str">
            <v>D9251719400095</v>
          </cell>
          <cell r="H14" t="str">
            <v>PLATINE LGCIU</v>
          </cell>
          <cell r="I14">
            <v>60</v>
          </cell>
          <cell r="J14">
            <v>42695</v>
          </cell>
          <cell r="K14">
            <v>6925002700</v>
          </cell>
          <cell r="L14" t="str">
            <v>530AL01CN</v>
          </cell>
          <cell r="M14">
            <v>2</v>
          </cell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>
            <v>120</v>
          </cell>
          <cell r="AA14">
            <v>120</v>
          </cell>
          <cell r="AB14">
            <v>0</v>
          </cell>
          <cell r="AC14"/>
          <cell r="AD14"/>
          <cell r="AE14"/>
          <cell r="AF14" t="str">
            <v>Received</v>
          </cell>
        </row>
        <row r="15">
          <cell r="A15" t="str">
            <v>2709509610=&gt;80</v>
          </cell>
          <cell r="B15" t="str">
            <v>KITS</v>
          </cell>
          <cell r="C15"/>
          <cell r="D15" t="str">
            <v>J.Crockit</v>
          </cell>
          <cell r="E15">
            <v>27095096</v>
          </cell>
          <cell r="F15" t="str">
            <v>10=&gt;80</v>
          </cell>
          <cell r="G15" t="str">
            <v>D9550011700295</v>
          </cell>
          <cell r="H15" t="str">
            <v>117VU PANEL</v>
          </cell>
          <cell r="I15">
            <v>8</v>
          </cell>
          <cell r="J15">
            <v>42600</v>
          </cell>
          <cell r="K15">
            <v>6963576200</v>
          </cell>
          <cell r="L15" t="str">
            <v>D11312633A00</v>
          </cell>
          <cell r="M15">
            <v>8</v>
          </cell>
          <cell r="N15">
            <v>6963582600</v>
          </cell>
          <cell r="O15" t="str">
            <v>D11312851A00</v>
          </cell>
          <cell r="P15">
            <v>8</v>
          </cell>
          <cell r="Q15"/>
          <cell r="R15"/>
          <cell r="S15"/>
          <cell r="T15"/>
          <cell r="U15"/>
          <cell r="V15"/>
          <cell r="W15"/>
          <cell r="X15"/>
          <cell r="Y15"/>
          <cell r="Z15">
            <v>16</v>
          </cell>
          <cell r="AA15">
            <v>16</v>
          </cell>
          <cell r="AB15">
            <v>0</v>
          </cell>
          <cell r="AC15"/>
          <cell r="AD15" t="str">
            <v>Sirio Panel</v>
          </cell>
          <cell r="AE15"/>
          <cell r="AF15" t="str">
            <v>Received</v>
          </cell>
        </row>
        <row r="16">
          <cell r="A16" t="str">
            <v>2709509710=&gt;13</v>
          </cell>
          <cell r="B16" t="str">
            <v>KITS</v>
          </cell>
          <cell r="C16"/>
          <cell r="D16" t="str">
            <v>J.Crockit</v>
          </cell>
          <cell r="E16">
            <v>27095097</v>
          </cell>
          <cell r="F16" t="str">
            <v>10=&gt;13</v>
          </cell>
          <cell r="G16" t="str">
            <v>D9550011700295</v>
          </cell>
          <cell r="H16" t="str">
            <v>117VU PANEL</v>
          </cell>
          <cell r="I16">
            <v>13</v>
          </cell>
          <cell r="J16">
            <v>42600</v>
          </cell>
          <cell r="K16">
            <v>6963576200</v>
          </cell>
          <cell r="L16" t="str">
            <v>D11312633A00</v>
          </cell>
          <cell r="M16">
            <v>13</v>
          </cell>
          <cell r="N16">
            <v>6963582600</v>
          </cell>
          <cell r="O16" t="str">
            <v>D11312851A00</v>
          </cell>
          <cell r="P16">
            <v>13</v>
          </cell>
          <cell r="Q16"/>
          <cell r="R16"/>
          <cell r="S16"/>
          <cell r="T16"/>
          <cell r="U16"/>
          <cell r="V16"/>
          <cell r="W16"/>
          <cell r="X16"/>
          <cell r="Y16"/>
          <cell r="Z16">
            <v>26</v>
          </cell>
          <cell r="AA16">
            <v>14</v>
          </cell>
          <cell r="AB16">
            <v>12</v>
          </cell>
          <cell r="AC16"/>
          <cell r="AD16" t="str">
            <v>Sirio Panel</v>
          </cell>
          <cell r="AE16" t="str">
            <v>Missing CMS 2 Qty 2 (11 Received) ; Missing CMS 1 Qté 10 (3 Received)</v>
          </cell>
          <cell r="AF16" t="str">
            <v>Received</v>
          </cell>
        </row>
        <row r="17">
          <cell r="A17" t="str">
            <v>2707040210</v>
          </cell>
          <cell r="B17" t="str">
            <v>KITS</v>
          </cell>
          <cell r="C17"/>
          <cell r="D17" t="str">
            <v>J.Crockit</v>
          </cell>
          <cell r="E17">
            <v>27070402</v>
          </cell>
          <cell r="F17">
            <v>10</v>
          </cell>
          <cell r="G17" t="str">
            <v>D9550011700295</v>
          </cell>
          <cell r="H17" t="str">
            <v>117VU PANEL</v>
          </cell>
          <cell r="I17">
            <v>9</v>
          </cell>
          <cell r="J17">
            <v>42563</v>
          </cell>
          <cell r="K17">
            <v>6963576200</v>
          </cell>
          <cell r="L17" t="str">
            <v>D11312633A00</v>
          </cell>
          <cell r="M17">
            <v>9</v>
          </cell>
          <cell r="N17">
            <v>6963582600</v>
          </cell>
          <cell r="O17" t="str">
            <v>D11312851A00</v>
          </cell>
          <cell r="P17">
            <v>9</v>
          </cell>
          <cell r="Q17"/>
          <cell r="R17"/>
          <cell r="S17"/>
          <cell r="T17"/>
          <cell r="U17"/>
          <cell r="V17"/>
          <cell r="W17"/>
          <cell r="X17"/>
          <cell r="Y17"/>
          <cell r="Z17">
            <v>18</v>
          </cell>
          <cell r="AA17">
            <v>18</v>
          </cell>
          <cell r="AB17">
            <v>0</v>
          </cell>
          <cell r="AC17"/>
          <cell r="AD17"/>
          <cell r="AE17"/>
          <cell r="AF17" t="str">
            <v>Received</v>
          </cell>
        </row>
        <row r="18">
          <cell r="A18" t="str">
            <v>2707040510</v>
          </cell>
          <cell r="B18" t="str">
            <v>KITS</v>
          </cell>
          <cell r="C18"/>
          <cell r="D18" t="str">
            <v>J.Crockit</v>
          </cell>
          <cell r="E18">
            <v>27070405</v>
          </cell>
          <cell r="F18">
            <v>10</v>
          </cell>
          <cell r="G18" t="str">
            <v>D9550011700295</v>
          </cell>
          <cell r="H18" t="str">
            <v>117VU PANEL</v>
          </cell>
          <cell r="I18">
            <v>1</v>
          </cell>
          <cell r="J18">
            <v>42583</v>
          </cell>
          <cell r="K18">
            <v>6963576200</v>
          </cell>
          <cell r="L18" t="str">
            <v>D11312633A00</v>
          </cell>
          <cell r="M18">
            <v>1</v>
          </cell>
          <cell r="N18">
            <v>6963582600</v>
          </cell>
          <cell r="O18" t="str">
            <v>D11312851A00</v>
          </cell>
          <cell r="P18">
            <v>1</v>
          </cell>
          <cell r="Q18"/>
          <cell r="R18"/>
          <cell r="S18"/>
          <cell r="T18"/>
          <cell r="U18"/>
          <cell r="V18"/>
          <cell r="W18"/>
          <cell r="X18"/>
          <cell r="Y18"/>
          <cell r="Z18">
            <v>2</v>
          </cell>
          <cell r="AA18">
            <v>2</v>
          </cell>
          <cell r="AB18">
            <v>0</v>
          </cell>
          <cell r="AC18"/>
          <cell r="AD18"/>
          <cell r="AE18"/>
          <cell r="AF18" t="str">
            <v>Received</v>
          </cell>
        </row>
        <row r="19">
          <cell r="A19" t="str">
            <v>2709509810</v>
          </cell>
          <cell r="B19" t="str">
            <v>KITS</v>
          </cell>
          <cell r="C19"/>
          <cell r="D19" t="str">
            <v>J.Crockit</v>
          </cell>
          <cell r="E19">
            <v>27095098</v>
          </cell>
          <cell r="F19">
            <v>10</v>
          </cell>
          <cell r="G19" t="str">
            <v>D9550011700295</v>
          </cell>
          <cell r="H19" t="str">
            <v>117VU PANEL</v>
          </cell>
          <cell r="I19">
            <v>1</v>
          </cell>
          <cell r="J19">
            <v>42600</v>
          </cell>
          <cell r="K19">
            <v>6963576200</v>
          </cell>
          <cell r="L19" t="str">
            <v>D11312633A00</v>
          </cell>
          <cell r="M19">
            <v>1</v>
          </cell>
          <cell r="N19">
            <v>6963582600</v>
          </cell>
          <cell r="O19" t="str">
            <v>D11312851A00</v>
          </cell>
          <cell r="P19">
            <v>1</v>
          </cell>
          <cell r="Q19"/>
          <cell r="R19"/>
          <cell r="S19"/>
          <cell r="T19"/>
          <cell r="U19"/>
          <cell r="V19"/>
          <cell r="W19"/>
          <cell r="X19"/>
          <cell r="Y19"/>
          <cell r="Z19">
            <v>2</v>
          </cell>
          <cell r="AA19">
            <v>1</v>
          </cell>
          <cell r="AB19">
            <v>1</v>
          </cell>
          <cell r="AC19"/>
          <cell r="AD19" t="str">
            <v>Sirio Panel</v>
          </cell>
          <cell r="AE19" t="str">
            <v xml:space="preserve">Missing CMS 2 Qty 1 (0 Received) </v>
          </cell>
          <cell r="AF19" t="str">
            <v>Received</v>
          </cell>
        </row>
        <row r="20">
          <cell r="A20" t="str">
            <v>2708435310</v>
          </cell>
          <cell r="B20" t="str">
            <v>KITS</v>
          </cell>
          <cell r="C20"/>
          <cell r="D20" t="str">
            <v>J.Crockit</v>
          </cell>
          <cell r="E20">
            <v>27084353</v>
          </cell>
          <cell r="F20">
            <v>10</v>
          </cell>
          <cell r="G20" t="str">
            <v>D9550011700295</v>
          </cell>
          <cell r="H20" t="str">
            <v>117VU PANEL</v>
          </cell>
          <cell r="I20">
            <v>1</v>
          </cell>
          <cell r="J20">
            <v>42631</v>
          </cell>
          <cell r="K20">
            <v>6963576200</v>
          </cell>
          <cell r="L20" t="str">
            <v>D11312633A00</v>
          </cell>
          <cell r="M20">
            <v>1</v>
          </cell>
          <cell r="N20">
            <v>6963582600</v>
          </cell>
          <cell r="O20" t="str">
            <v>D11312851A00</v>
          </cell>
          <cell r="P20">
            <v>1</v>
          </cell>
          <cell r="Q20"/>
          <cell r="R20"/>
          <cell r="S20"/>
          <cell r="T20"/>
          <cell r="U20"/>
          <cell r="V20"/>
          <cell r="W20"/>
          <cell r="X20"/>
          <cell r="Y20"/>
          <cell r="Z20">
            <v>2</v>
          </cell>
          <cell r="AA20">
            <v>0</v>
          </cell>
          <cell r="AB20">
            <v>2</v>
          </cell>
          <cell r="AC20"/>
          <cell r="AD20" t="str">
            <v>Sirio Panel</v>
          </cell>
          <cell r="AE20"/>
          <cell r="AF20" t="str">
            <v>Received</v>
          </cell>
        </row>
        <row r="21">
          <cell r="A21" t="str">
            <v>2713894010</v>
          </cell>
          <cell r="B21" t="str">
            <v>SPARES</v>
          </cell>
          <cell r="C21"/>
          <cell r="D21" t="str">
            <v>B.Lachal</v>
          </cell>
          <cell r="E21">
            <v>27138940</v>
          </cell>
          <cell r="F21">
            <v>10</v>
          </cell>
          <cell r="G21" t="str">
            <v>B2352101700200</v>
          </cell>
          <cell r="H21" t="str">
            <v>JACK</v>
          </cell>
          <cell r="I21">
            <v>1</v>
          </cell>
          <cell r="J21">
            <v>42646</v>
          </cell>
          <cell r="K21">
            <v>6574872200</v>
          </cell>
          <cell r="L21" t="str">
            <v>C4FP5266A01</v>
          </cell>
          <cell r="M21">
            <v>1</v>
          </cell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>
            <v>1</v>
          </cell>
          <cell r="AA21">
            <v>1</v>
          </cell>
          <cell r="AB21">
            <v>0</v>
          </cell>
          <cell r="AC21"/>
          <cell r="AD21"/>
          <cell r="AE21"/>
          <cell r="AF21" t="str">
            <v>Received</v>
          </cell>
        </row>
        <row r="22">
          <cell r="A22" t="str">
            <v>2717517410=&gt;20</v>
          </cell>
          <cell r="B22" t="str">
            <v>SPARES</v>
          </cell>
          <cell r="C22" t="str">
            <v>AOG</v>
          </cell>
          <cell r="D22" t="str">
            <v>AOG.Procurment</v>
          </cell>
          <cell r="E22">
            <v>27175174</v>
          </cell>
          <cell r="F22" t="str">
            <v>10=&gt;20</v>
          </cell>
          <cell r="G22" t="str">
            <v>B2352101700200</v>
          </cell>
          <cell r="H22" t="str">
            <v>JACK</v>
          </cell>
          <cell r="I22">
            <v>2</v>
          </cell>
          <cell r="J22">
            <v>42727</v>
          </cell>
          <cell r="K22">
            <v>6574872200</v>
          </cell>
          <cell r="L22" t="str">
            <v>C4FP5266A01</v>
          </cell>
          <cell r="M22">
            <v>2</v>
          </cell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>
            <v>2</v>
          </cell>
          <cell r="AA22">
            <v>2</v>
          </cell>
          <cell r="AB22">
            <v>0</v>
          </cell>
          <cell r="AC22"/>
          <cell r="AD22"/>
          <cell r="AE22"/>
          <cell r="AF22" t="str">
            <v>Received</v>
          </cell>
        </row>
        <row r="23">
          <cell r="A23" t="str">
            <v>2708427910==&gt;20</v>
          </cell>
          <cell r="B23" t="str">
            <v>KITS</v>
          </cell>
          <cell r="C23"/>
          <cell r="D23" t="str">
            <v>J.Crockit</v>
          </cell>
          <cell r="E23">
            <v>27084279</v>
          </cell>
          <cell r="F23" t="str">
            <v>10==&gt;20</v>
          </cell>
          <cell r="G23" t="str">
            <v>D9550011700295</v>
          </cell>
          <cell r="H23" t="str">
            <v>117VU PANEL</v>
          </cell>
          <cell r="I23">
            <v>2</v>
          </cell>
          <cell r="J23">
            <v>42612</v>
          </cell>
          <cell r="K23">
            <v>6963576200</v>
          </cell>
          <cell r="L23" t="str">
            <v>D11312633A00</v>
          </cell>
          <cell r="M23">
            <v>2</v>
          </cell>
          <cell r="N23">
            <v>6963582600</v>
          </cell>
          <cell r="O23" t="str">
            <v>D11312851A00</v>
          </cell>
          <cell r="P23">
            <v>2</v>
          </cell>
          <cell r="Q23"/>
          <cell r="R23"/>
          <cell r="S23"/>
          <cell r="T23"/>
          <cell r="U23"/>
          <cell r="V23"/>
          <cell r="W23"/>
          <cell r="X23"/>
          <cell r="Y23"/>
          <cell r="Z23">
            <v>4</v>
          </cell>
          <cell r="AA23">
            <v>4</v>
          </cell>
          <cell r="AB23">
            <v>0</v>
          </cell>
          <cell r="AC23"/>
          <cell r="AD23"/>
          <cell r="AE23"/>
          <cell r="AF23" t="str">
            <v>Received</v>
          </cell>
        </row>
        <row r="24">
          <cell r="A24" t="str">
            <v>2724565410=&gt;500</v>
          </cell>
          <cell r="B24" t="str">
            <v>KITS</v>
          </cell>
          <cell r="C24"/>
          <cell r="D24" t="str">
            <v>J.Crockit</v>
          </cell>
          <cell r="E24">
            <v>27245654</v>
          </cell>
          <cell r="F24" t="str">
            <v>10=&gt;500</v>
          </cell>
          <cell r="G24" t="str">
            <v>D9251719400095</v>
          </cell>
          <cell r="H24" t="str">
            <v>PLATINE LGCIU</v>
          </cell>
          <cell r="I24">
            <v>50</v>
          </cell>
          <cell r="J24">
            <v>42781</v>
          </cell>
          <cell r="K24">
            <v>6925002700</v>
          </cell>
          <cell r="L24" t="str">
            <v>530AL01CN</v>
          </cell>
          <cell r="M24">
            <v>2</v>
          </cell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>
            <v>100</v>
          </cell>
          <cell r="AA24">
            <v>100</v>
          </cell>
          <cell r="AB24">
            <v>0</v>
          </cell>
          <cell r="AC24"/>
          <cell r="AD24" t="str">
            <v>Zodiac</v>
          </cell>
          <cell r="AE24"/>
          <cell r="AF24" t="str">
            <v>Received</v>
          </cell>
        </row>
        <row r="25">
          <cell r="A25" t="str">
            <v>2711899910</v>
          </cell>
          <cell r="B25" t="str">
            <v>KITS</v>
          </cell>
          <cell r="C25"/>
          <cell r="D25" t="str">
            <v>C.Luecke</v>
          </cell>
          <cell r="E25">
            <v>27118999</v>
          </cell>
          <cell r="F25">
            <v>10</v>
          </cell>
          <cell r="G25" t="str">
            <v>D9551002200495</v>
          </cell>
          <cell r="H25" t="str">
            <v>22VU PANEL</v>
          </cell>
          <cell r="I25">
            <v>1</v>
          </cell>
          <cell r="J25">
            <v>42601</v>
          </cell>
          <cell r="K25">
            <v>6939600100</v>
          </cell>
          <cell r="L25" t="str">
            <v>058-001-00</v>
          </cell>
          <cell r="M25">
            <v>1</v>
          </cell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>
            <v>1</v>
          </cell>
          <cell r="AA25">
            <v>1</v>
          </cell>
          <cell r="AB25">
            <v>0</v>
          </cell>
          <cell r="AC25"/>
          <cell r="AD25"/>
          <cell r="AE25"/>
          <cell r="AF25" t="str">
            <v>Received</v>
          </cell>
        </row>
        <row r="26">
          <cell r="A26" t="str">
            <v>2724565610=&gt;600</v>
          </cell>
          <cell r="B26" t="str">
            <v>KITS</v>
          </cell>
          <cell r="C26"/>
          <cell r="D26" t="str">
            <v>J.Crockit</v>
          </cell>
          <cell r="E26">
            <v>27245656</v>
          </cell>
          <cell r="F26" t="str">
            <v>10=&gt;600</v>
          </cell>
          <cell r="G26" t="str">
            <v>D9251719400095</v>
          </cell>
          <cell r="H26" t="str">
            <v>PLATINE LGCIU</v>
          </cell>
          <cell r="I26">
            <v>60</v>
          </cell>
          <cell r="J26">
            <v>43281</v>
          </cell>
          <cell r="K26">
            <v>6925002700</v>
          </cell>
          <cell r="L26" t="str">
            <v>530AL01CN</v>
          </cell>
          <cell r="M26">
            <v>2</v>
          </cell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>
            <v>120</v>
          </cell>
          <cell r="AA26">
            <v>114</v>
          </cell>
          <cell r="AB26">
            <v>6</v>
          </cell>
          <cell r="AC26"/>
          <cell r="AD26" t="str">
            <v>Zodiac</v>
          </cell>
          <cell r="AE26"/>
          <cell r="AF26" t="str">
            <v>Received</v>
          </cell>
        </row>
        <row r="27">
          <cell r="A27" t="str">
            <v>2715680910</v>
          </cell>
          <cell r="B27" t="str">
            <v>KITS</v>
          </cell>
          <cell r="C27"/>
          <cell r="D27" t="str">
            <v>M.Kanane</v>
          </cell>
          <cell r="E27">
            <v>27156809</v>
          </cell>
          <cell r="F27">
            <v>10</v>
          </cell>
          <cell r="G27" t="str">
            <v>D9551002201095</v>
          </cell>
          <cell r="H27" t="str">
            <v>22VU PANEL</v>
          </cell>
          <cell r="I27">
            <v>1</v>
          </cell>
          <cell r="J27">
            <v>42676</v>
          </cell>
          <cell r="K27">
            <v>6939600100</v>
          </cell>
          <cell r="L27" t="str">
            <v>058-001-00</v>
          </cell>
          <cell r="M27">
            <v>1</v>
          </cell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>
            <v>1</v>
          </cell>
          <cell r="AA27">
            <v>1</v>
          </cell>
          <cell r="AB27">
            <v>0</v>
          </cell>
          <cell r="AC27"/>
          <cell r="AD27"/>
          <cell r="AE27"/>
          <cell r="AF27" t="str">
            <v>Received</v>
          </cell>
        </row>
        <row r="28">
          <cell r="A28" t="str">
            <v>2729096710</v>
          </cell>
          <cell r="B28" t="str">
            <v>SPARES</v>
          </cell>
          <cell r="C28"/>
          <cell r="D28" t="str">
            <v>B. Lachal</v>
          </cell>
          <cell r="E28">
            <v>27290967</v>
          </cell>
          <cell r="F28">
            <v>10</v>
          </cell>
          <cell r="G28" t="str">
            <v>D9550011900195</v>
          </cell>
          <cell r="H28" t="str">
            <v>119VU PANEL</v>
          </cell>
          <cell r="I28">
            <v>1</v>
          </cell>
          <cell r="J28">
            <v>42785</v>
          </cell>
          <cell r="K28" t="str">
            <v>6963382700</v>
          </cell>
          <cell r="L28" t="str">
            <v>D33110232A00</v>
          </cell>
          <cell r="M28">
            <v>1</v>
          </cell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>
            <v>1</v>
          </cell>
          <cell r="AA28">
            <v>1</v>
          </cell>
          <cell r="AB28">
            <v>0</v>
          </cell>
          <cell r="AC28"/>
          <cell r="AD28"/>
          <cell r="AE28"/>
          <cell r="AF28" t="str">
            <v>Received</v>
          </cell>
        </row>
        <row r="29">
          <cell r="A29" t="str">
            <v>2717277810</v>
          </cell>
          <cell r="B29" t="str">
            <v>KITS</v>
          </cell>
          <cell r="C29"/>
          <cell r="D29" t="str">
            <v>M.Kanane</v>
          </cell>
          <cell r="E29">
            <v>27172778</v>
          </cell>
          <cell r="F29">
            <v>10</v>
          </cell>
          <cell r="G29" t="str">
            <v>D9551002201495</v>
          </cell>
          <cell r="H29" t="str">
            <v>22VU PANEL</v>
          </cell>
          <cell r="I29">
            <v>1</v>
          </cell>
          <cell r="J29">
            <v>42639</v>
          </cell>
          <cell r="K29">
            <v>6939600100</v>
          </cell>
          <cell r="L29" t="str">
            <v>058-001-00</v>
          </cell>
          <cell r="M29">
            <v>1</v>
          </cell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>
            <v>1</v>
          </cell>
          <cell r="AA29">
            <v>1</v>
          </cell>
          <cell r="AB29">
            <v>0</v>
          </cell>
          <cell r="AC29"/>
          <cell r="AD29"/>
          <cell r="AE29"/>
          <cell r="AF29" t="str">
            <v>Received</v>
          </cell>
        </row>
        <row r="30">
          <cell r="A30" t="str">
            <v>690547220</v>
          </cell>
          <cell r="B30" t="str">
            <v>SPARES</v>
          </cell>
          <cell r="C30"/>
          <cell r="D30" t="str">
            <v>C.Doumayrou</v>
          </cell>
          <cell r="E30">
            <v>6905472</v>
          </cell>
          <cell r="F30">
            <v>20</v>
          </cell>
          <cell r="G30" t="str">
            <v>S9550081192795</v>
          </cell>
          <cell r="H30" t="str">
            <v>811VU PANEL</v>
          </cell>
          <cell r="I30">
            <v>1</v>
          </cell>
          <cell r="J30">
            <v>42720</v>
          </cell>
          <cell r="K30">
            <v>6853820100</v>
          </cell>
          <cell r="L30" t="str">
            <v>SC628ANPR</v>
          </cell>
          <cell r="M30">
            <v>1</v>
          </cell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>
            <v>1</v>
          </cell>
          <cell r="AA30">
            <v>1</v>
          </cell>
          <cell r="AB30">
            <v>0</v>
          </cell>
          <cell r="AC30"/>
          <cell r="AD30"/>
          <cell r="AE30"/>
          <cell r="AF30" t="str">
            <v>Received</v>
          </cell>
        </row>
        <row r="31">
          <cell r="A31" t="str">
            <v>2712024410</v>
          </cell>
          <cell r="B31" t="str">
            <v>SPARES</v>
          </cell>
          <cell r="C31"/>
          <cell r="D31" t="str">
            <v>B.Lachal</v>
          </cell>
          <cell r="E31">
            <v>27120244</v>
          </cell>
          <cell r="F31">
            <v>10</v>
          </cell>
          <cell r="G31" t="str">
            <v>A95500413000AA</v>
          </cell>
          <cell r="H31" t="str">
            <v>413VU PANEL</v>
          </cell>
          <cell r="I31">
            <v>1</v>
          </cell>
          <cell r="J31">
            <v>42642</v>
          </cell>
          <cell r="K31">
            <v>6504420600</v>
          </cell>
          <cell r="L31" t="str">
            <v>P11S2VBAPSYT463</v>
          </cell>
          <cell r="M31">
            <v>1</v>
          </cell>
          <cell r="N31">
            <v>6504420800</v>
          </cell>
          <cell r="O31" t="str">
            <v>P11S4VBAPRYT464</v>
          </cell>
          <cell r="P31">
            <v>1</v>
          </cell>
          <cell r="Q31" t="str">
            <v>6574819600</v>
          </cell>
          <cell r="R31" t="str">
            <v>C4FP32150</v>
          </cell>
          <cell r="S31">
            <v>1</v>
          </cell>
          <cell r="T31"/>
          <cell r="U31"/>
          <cell r="V31"/>
          <cell r="W31"/>
          <cell r="X31"/>
          <cell r="Y31"/>
          <cell r="Z31">
            <v>3</v>
          </cell>
          <cell r="AA31">
            <v>3</v>
          </cell>
          <cell r="AB31">
            <v>0</v>
          </cell>
          <cell r="AC31"/>
          <cell r="AD31"/>
          <cell r="AE31"/>
          <cell r="AF31" t="str">
            <v>Received</v>
          </cell>
        </row>
        <row r="32">
          <cell r="A32" t="str">
            <v>2723680610</v>
          </cell>
          <cell r="B32" t="str">
            <v>SPARES</v>
          </cell>
          <cell r="C32"/>
          <cell r="D32" t="str">
            <v>B.Lachal</v>
          </cell>
          <cell r="E32">
            <v>27236806</v>
          </cell>
          <cell r="F32">
            <v>10</v>
          </cell>
          <cell r="G32" t="str">
            <v>A95500413000AA</v>
          </cell>
          <cell r="H32" t="str">
            <v>413VU PANEL</v>
          </cell>
          <cell r="I32">
            <v>2</v>
          </cell>
          <cell r="J32">
            <v>42780</v>
          </cell>
          <cell r="K32">
            <v>6504420600</v>
          </cell>
          <cell r="L32" t="str">
            <v>P11S2VBAPSYT463</v>
          </cell>
          <cell r="M32">
            <v>2</v>
          </cell>
          <cell r="N32">
            <v>6504420800</v>
          </cell>
          <cell r="O32" t="str">
            <v>P11S4VBAPRYT464</v>
          </cell>
          <cell r="P32">
            <v>2</v>
          </cell>
          <cell r="Q32" t="str">
            <v>6574819600</v>
          </cell>
          <cell r="R32" t="str">
            <v>C4FP32150</v>
          </cell>
          <cell r="S32">
            <v>2</v>
          </cell>
          <cell r="T32"/>
          <cell r="U32"/>
          <cell r="V32"/>
          <cell r="W32"/>
          <cell r="X32"/>
          <cell r="Y32"/>
          <cell r="Z32">
            <v>6</v>
          </cell>
          <cell r="AA32">
            <v>6</v>
          </cell>
          <cell r="AB32">
            <v>0</v>
          </cell>
          <cell r="AC32"/>
          <cell r="AD32"/>
          <cell r="AE32"/>
          <cell r="AF32" t="str">
            <v>Received</v>
          </cell>
        </row>
        <row r="33">
          <cell r="A33" t="str">
            <v>2724018010</v>
          </cell>
          <cell r="B33" t="str">
            <v>SPARES</v>
          </cell>
          <cell r="C33"/>
          <cell r="D33" t="str">
            <v>B.Lachal</v>
          </cell>
          <cell r="E33">
            <v>27240180</v>
          </cell>
          <cell r="F33">
            <v>10</v>
          </cell>
          <cell r="G33" t="str">
            <v>A9550051000196</v>
          </cell>
          <cell r="H33" t="str">
            <v>510VU1 PANEL</v>
          </cell>
          <cell r="I33">
            <v>1</v>
          </cell>
          <cell r="J33">
            <v>42785</v>
          </cell>
          <cell r="K33" t="str">
            <v>6530207600</v>
          </cell>
          <cell r="L33" t="str">
            <v>A31112112B00</v>
          </cell>
          <cell r="M33">
            <v>1</v>
          </cell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>
            <v>1</v>
          </cell>
          <cell r="AA33">
            <v>1</v>
          </cell>
          <cell r="AB33">
            <v>0</v>
          </cell>
          <cell r="AC33"/>
          <cell r="AD33"/>
          <cell r="AE33"/>
          <cell r="AF33" t="str">
            <v>Received</v>
          </cell>
        </row>
        <row r="34">
          <cell r="A34" t="str">
            <v>2724565310</v>
          </cell>
          <cell r="B34" t="str">
            <v>SPARES</v>
          </cell>
          <cell r="C34"/>
          <cell r="D34" t="str">
            <v>B.Lachal</v>
          </cell>
          <cell r="E34">
            <v>27245653</v>
          </cell>
          <cell r="F34">
            <v>10</v>
          </cell>
          <cell r="G34" t="str">
            <v>D9251719400095</v>
          </cell>
          <cell r="H34" t="str">
            <v>PLATINE LGCIU</v>
          </cell>
          <cell r="I34">
            <v>1</v>
          </cell>
          <cell r="J34">
            <v>42713</v>
          </cell>
          <cell r="K34">
            <v>6925002700</v>
          </cell>
          <cell r="L34" t="str">
            <v>530AL01CN</v>
          </cell>
          <cell r="M34">
            <v>2</v>
          </cell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>
            <v>2</v>
          </cell>
          <cell r="AA34">
            <v>2</v>
          </cell>
          <cell r="AB34">
            <v>0</v>
          </cell>
          <cell r="AC34"/>
          <cell r="AD34"/>
          <cell r="AE34"/>
          <cell r="AF34" t="str">
            <v>Received</v>
          </cell>
        </row>
        <row r="35">
          <cell r="A35" t="str">
            <v>2724565510</v>
          </cell>
          <cell r="B35" t="str">
            <v>SPARES</v>
          </cell>
          <cell r="C35"/>
          <cell r="D35" t="str">
            <v>B.Lachal</v>
          </cell>
          <cell r="E35">
            <v>27245655</v>
          </cell>
          <cell r="F35">
            <v>10</v>
          </cell>
          <cell r="G35" t="str">
            <v>D9251719400095</v>
          </cell>
          <cell r="H35" t="str">
            <v>PLATINE LGCIU</v>
          </cell>
          <cell r="I35">
            <v>2</v>
          </cell>
          <cell r="J35">
            <v>42719</v>
          </cell>
          <cell r="K35">
            <v>6925002700</v>
          </cell>
          <cell r="L35" t="str">
            <v>530AL01CN</v>
          </cell>
          <cell r="M35">
            <v>2</v>
          </cell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>
            <v>4</v>
          </cell>
          <cell r="AA35">
            <v>4</v>
          </cell>
          <cell r="AB35">
            <v>0</v>
          </cell>
          <cell r="AC35"/>
          <cell r="AD35"/>
          <cell r="AE35"/>
          <cell r="AF35" t="str">
            <v>Received</v>
          </cell>
        </row>
        <row r="36">
          <cell r="A36" t="str">
            <v>2725148110</v>
          </cell>
          <cell r="B36" t="str">
            <v>SPARES</v>
          </cell>
          <cell r="C36"/>
          <cell r="D36" t="str">
            <v>B.Lachal</v>
          </cell>
          <cell r="E36">
            <v>27251481</v>
          </cell>
          <cell r="F36">
            <v>10</v>
          </cell>
          <cell r="G36" t="str">
            <v>A9550051000296</v>
          </cell>
          <cell r="H36" t="str">
            <v>510VU2 PANEL</v>
          </cell>
          <cell r="I36">
            <v>4</v>
          </cell>
          <cell r="J36">
            <v>42799</v>
          </cell>
          <cell r="K36">
            <v>6530207600</v>
          </cell>
          <cell r="L36" t="str">
            <v>A31112112B00</v>
          </cell>
          <cell r="M36">
            <v>4</v>
          </cell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>
            <v>4</v>
          </cell>
          <cell r="AA36">
            <v>4</v>
          </cell>
          <cell r="AB36">
            <v>0</v>
          </cell>
          <cell r="AC36"/>
          <cell r="AD36" t="str">
            <v>Paulstra</v>
          </cell>
          <cell r="AE36"/>
          <cell r="AF36" t="str">
            <v>Received</v>
          </cell>
        </row>
        <row r="37">
          <cell r="A37" t="str">
            <v>2726266910</v>
          </cell>
          <cell r="B37" t="str">
            <v>SPARES</v>
          </cell>
          <cell r="C37"/>
          <cell r="D37" t="str">
            <v>B.Lachal</v>
          </cell>
          <cell r="E37">
            <v>27262669</v>
          </cell>
          <cell r="F37">
            <v>10</v>
          </cell>
          <cell r="G37" t="str">
            <v>D9251719400095</v>
          </cell>
          <cell r="H37" t="str">
            <v>PLATINE LGCIU</v>
          </cell>
          <cell r="I37">
            <v>1</v>
          </cell>
          <cell r="J37">
            <v>42806</v>
          </cell>
          <cell r="K37">
            <v>6925002700</v>
          </cell>
          <cell r="L37" t="str">
            <v>530AL01CN</v>
          </cell>
          <cell r="M37">
            <v>2</v>
          </cell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>
            <v>2</v>
          </cell>
          <cell r="AA37">
            <v>2</v>
          </cell>
          <cell r="AB37">
            <v>0</v>
          </cell>
          <cell r="AC37"/>
          <cell r="AD37"/>
          <cell r="AE37" t="str">
            <v>received on 21st of February</v>
          </cell>
          <cell r="AF37" t="str">
            <v>Received</v>
          </cell>
        </row>
        <row r="38">
          <cell r="A38" t="str">
            <v>2726267110=&gt;30</v>
          </cell>
          <cell r="B38" t="str">
            <v>SPARES</v>
          </cell>
          <cell r="C38"/>
          <cell r="D38" t="str">
            <v>B.Lachal</v>
          </cell>
          <cell r="E38">
            <v>27262671</v>
          </cell>
          <cell r="F38" t="str">
            <v>10=&gt;30</v>
          </cell>
          <cell r="G38" t="str">
            <v>D9251719400095</v>
          </cell>
          <cell r="H38" t="str">
            <v>PLATINE LGCIU</v>
          </cell>
          <cell r="I38">
            <v>3</v>
          </cell>
          <cell r="J38">
            <v>42806</v>
          </cell>
          <cell r="K38">
            <v>6925002701</v>
          </cell>
          <cell r="L38" t="str">
            <v>530AL01CN</v>
          </cell>
          <cell r="M38">
            <v>2</v>
          </cell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>
            <v>6</v>
          </cell>
          <cell r="AA38">
            <v>6</v>
          </cell>
          <cell r="AB38">
            <v>0</v>
          </cell>
          <cell r="AC38"/>
          <cell r="AD38"/>
          <cell r="AE38" t="str">
            <v>received on 21st of February</v>
          </cell>
          <cell r="AF38" t="str">
            <v>Received</v>
          </cell>
        </row>
        <row r="39">
          <cell r="A39" t="str">
            <v>2726408210=&gt;30</v>
          </cell>
          <cell r="B39" t="str">
            <v>KITS</v>
          </cell>
          <cell r="C39"/>
          <cell r="D39" t="str">
            <v>M.Kanane</v>
          </cell>
          <cell r="E39">
            <v>27264082</v>
          </cell>
          <cell r="F39" t="str">
            <v>10=&gt;30</v>
          </cell>
          <cell r="G39" t="str">
            <v>D9551002201195</v>
          </cell>
          <cell r="H39" t="str">
            <v>22VU PANEL</v>
          </cell>
          <cell r="I39">
            <v>3</v>
          </cell>
          <cell r="J39">
            <v>42738</v>
          </cell>
          <cell r="K39">
            <v>6939600100</v>
          </cell>
          <cell r="L39" t="str">
            <v>058-001-00</v>
          </cell>
          <cell r="M39">
            <v>3</v>
          </cell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>
            <v>3</v>
          </cell>
          <cell r="AA39">
            <v>3</v>
          </cell>
          <cell r="AB39">
            <v>0</v>
          </cell>
          <cell r="AC39"/>
          <cell r="AD39"/>
          <cell r="AE39"/>
          <cell r="AF39" t="str">
            <v>Received</v>
          </cell>
        </row>
        <row r="40">
          <cell r="A40" t="str">
            <v>2725070810=&gt;50</v>
          </cell>
          <cell r="B40" t="str">
            <v>KITS</v>
          </cell>
          <cell r="C40"/>
          <cell r="D40" t="str">
            <v>M.Kanane</v>
          </cell>
          <cell r="E40">
            <v>27250708</v>
          </cell>
          <cell r="F40" t="str">
            <v>10=&gt;50</v>
          </cell>
          <cell r="G40" t="str">
            <v>D9551002201195</v>
          </cell>
          <cell r="H40" t="str">
            <v>22VU PANEL</v>
          </cell>
          <cell r="I40">
            <v>5</v>
          </cell>
          <cell r="J40">
            <v>42738</v>
          </cell>
          <cell r="K40">
            <v>6939600100</v>
          </cell>
          <cell r="L40" t="str">
            <v>058-001-00</v>
          </cell>
          <cell r="M40">
            <v>5</v>
          </cell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>
            <v>5</v>
          </cell>
          <cell r="AA40">
            <v>5</v>
          </cell>
          <cell r="AB40">
            <v>0</v>
          </cell>
          <cell r="AC40"/>
          <cell r="AD40"/>
          <cell r="AE40"/>
          <cell r="AF40" t="str">
            <v>Received</v>
          </cell>
        </row>
        <row r="41">
          <cell r="A41" t="str">
            <v>2729024110</v>
          </cell>
          <cell r="B41" t="str">
            <v>SPARES</v>
          </cell>
          <cell r="C41"/>
          <cell r="D41" t="str">
            <v>B.Lachal</v>
          </cell>
          <cell r="E41">
            <v>27290241</v>
          </cell>
          <cell r="F41">
            <v>10</v>
          </cell>
          <cell r="G41" t="str">
            <v>A9550051000196</v>
          </cell>
          <cell r="H41" t="str">
            <v>510VU1 PANEL</v>
          </cell>
          <cell r="I41">
            <v>1</v>
          </cell>
          <cell r="J41">
            <v>42845</v>
          </cell>
          <cell r="K41">
            <v>6530207600</v>
          </cell>
          <cell r="L41" t="str">
            <v>A31112112B00</v>
          </cell>
          <cell r="M41">
            <v>1</v>
          </cell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>
            <v>1</v>
          </cell>
          <cell r="AA41">
            <v>1</v>
          </cell>
          <cell r="AB41">
            <v>0</v>
          </cell>
          <cell r="AC41"/>
          <cell r="AD41"/>
          <cell r="AE41"/>
          <cell r="AF41" t="str">
            <v>Received</v>
          </cell>
        </row>
        <row r="42">
          <cell r="A42" t="str">
            <v>2729024120</v>
          </cell>
          <cell r="B42" t="str">
            <v>SPARES</v>
          </cell>
          <cell r="C42"/>
          <cell r="D42" t="str">
            <v>B.Lachal</v>
          </cell>
          <cell r="E42">
            <v>27290241</v>
          </cell>
          <cell r="F42">
            <v>20</v>
          </cell>
          <cell r="G42" t="str">
            <v>A9550051000196</v>
          </cell>
          <cell r="H42" t="str">
            <v>510VU1 PANEL</v>
          </cell>
          <cell r="I42">
            <v>1</v>
          </cell>
          <cell r="J42">
            <v>42845</v>
          </cell>
          <cell r="K42">
            <v>6530207600</v>
          </cell>
          <cell r="L42" t="str">
            <v>A31112112B00</v>
          </cell>
          <cell r="M42">
            <v>1</v>
          </cell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>
            <v>1</v>
          </cell>
          <cell r="AA42">
            <v>1</v>
          </cell>
          <cell r="AB42">
            <v>0</v>
          </cell>
          <cell r="AC42"/>
          <cell r="AD42"/>
          <cell r="AE42"/>
          <cell r="AF42" t="str">
            <v>Received</v>
          </cell>
        </row>
        <row r="43">
          <cell r="A43" t="str">
            <v>2729024130</v>
          </cell>
          <cell r="B43" t="str">
            <v>SPARES</v>
          </cell>
          <cell r="C43"/>
          <cell r="D43" t="str">
            <v>B.Lachal</v>
          </cell>
          <cell r="E43">
            <v>27290241</v>
          </cell>
          <cell r="F43">
            <v>30</v>
          </cell>
          <cell r="G43" t="str">
            <v>A9550051000196</v>
          </cell>
          <cell r="H43" t="str">
            <v>510VU1 PANEL</v>
          </cell>
          <cell r="I43">
            <v>1</v>
          </cell>
          <cell r="J43">
            <v>42845</v>
          </cell>
          <cell r="K43">
            <v>6530207600</v>
          </cell>
          <cell r="L43" t="str">
            <v>A31112112B00</v>
          </cell>
          <cell r="M43">
            <v>1</v>
          </cell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>
            <v>1</v>
          </cell>
          <cell r="AA43">
            <v>1</v>
          </cell>
          <cell r="AB43">
            <v>0</v>
          </cell>
          <cell r="AC43"/>
          <cell r="AD43"/>
          <cell r="AE43"/>
          <cell r="AF43" t="str">
            <v>Received</v>
          </cell>
        </row>
        <row r="44">
          <cell r="A44" t="str">
            <v>2729030410</v>
          </cell>
          <cell r="B44" t="str">
            <v>SPARES</v>
          </cell>
          <cell r="C44"/>
          <cell r="D44" t="str">
            <v>B.Lachal</v>
          </cell>
          <cell r="E44">
            <v>27290304</v>
          </cell>
          <cell r="F44">
            <v>10</v>
          </cell>
          <cell r="G44" t="str">
            <v>A9550051000296</v>
          </cell>
          <cell r="H44" t="str">
            <v>510VU2 PANEL</v>
          </cell>
          <cell r="I44">
            <v>1</v>
          </cell>
          <cell r="J44">
            <v>42845</v>
          </cell>
          <cell r="K44">
            <v>6530207600</v>
          </cell>
          <cell r="L44" t="str">
            <v>A31112112B00</v>
          </cell>
          <cell r="M44">
            <v>1</v>
          </cell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>
            <v>1</v>
          </cell>
          <cell r="AA44">
            <v>1</v>
          </cell>
          <cell r="AB44">
            <v>0</v>
          </cell>
          <cell r="AC44"/>
          <cell r="AD44"/>
          <cell r="AE44"/>
          <cell r="AF44" t="str">
            <v>Received</v>
          </cell>
        </row>
        <row r="45">
          <cell r="A45" t="str">
            <v>2729030420</v>
          </cell>
          <cell r="B45" t="str">
            <v>SPARES</v>
          </cell>
          <cell r="C45"/>
          <cell r="D45" t="str">
            <v>B.Lachal</v>
          </cell>
          <cell r="E45">
            <v>27290304</v>
          </cell>
          <cell r="F45">
            <v>20</v>
          </cell>
          <cell r="G45" t="str">
            <v>A9550051000296</v>
          </cell>
          <cell r="H45" t="str">
            <v>510VU2 PANEL</v>
          </cell>
          <cell r="I45">
            <v>1</v>
          </cell>
          <cell r="J45">
            <v>42845</v>
          </cell>
          <cell r="K45">
            <v>6530207600</v>
          </cell>
          <cell r="L45" t="str">
            <v>A31112112B00</v>
          </cell>
          <cell r="M45">
            <v>1</v>
          </cell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>
            <v>1</v>
          </cell>
          <cell r="AA45">
            <v>1</v>
          </cell>
          <cell r="AB45">
            <v>0</v>
          </cell>
          <cell r="AC45"/>
          <cell r="AD45"/>
          <cell r="AE45"/>
          <cell r="AF45" t="str">
            <v>Received</v>
          </cell>
        </row>
        <row r="46">
          <cell r="A46" t="str">
            <v>2729030430</v>
          </cell>
          <cell r="B46" t="str">
            <v>SPARES</v>
          </cell>
          <cell r="C46"/>
          <cell r="D46" t="str">
            <v>B.Lachal</v>
          </cell>
          <cell r="E46">
            <v>27290304</v>
          </cell>
          <cell r="F46">
            <v>30</v>
          </cell>
          <cell r="G46" t="str">
            <v>A9550051000296</v>
          </cell>
          <cell r="H46" t="str">
            <v>510VU2 PANEL</v>
          </cell>
          <cell r="I46">
            <v>1</v>
          </cell>
          <cell r="J46">
            <v>42845</v>
          </cell>
          <cell r="K46">
            <v>6530207600</v>
          </cell>
          <cell r="L46" t="str">
            <v>A31112112B00</v>
          </cell>
          <cell r="M46">
            <v>1</v>
          </cell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>
            <v>1</v>
          </cell>
          <cell r="AA46">
            <v>1</v>
          </cell>
          <cell r="AB46">
            <v>0</v>
          </cell>
          <cell r="AC46"/>
          <cell r="AD46"/>
          <cell r="AE46"/>
          <cell r="AF46" t="str">
            <v>Received</v>
          </cell>
        </row>
        <row r="47">
          <cell r="A47" t="str">
            <v>2729030440</v>
          </cell>
          <cell r="B47" t="str">
            <v>SPARES</v>
          </cell>
          <cell r="C47"/>
          <cell r="D47" t="str">
            <v>B.Lachal</v>
          </cell>
          <cell r="E47">
            <v>27290304</v>
          </cell>
          <cell r="F47">
            <v>40</v>
          </cell>
          <cell r="G47" t="str">
            <v>A9550051000296</v>
          </cell>
          <cell r="H47" t="str">
            <v>510VU2 PANEL</v>
          </cell>
          <cell r="I47">
            <v>1</v>
          </cell>
          <cell r="J47">
            <v>42845</v>
          </cell>
          <cell r="K47">
            <v>6530207600</v>
          </cell>
          <cell r="L47" t="str">
            <v>A31112112B00</v>
          </cell>
          <cell r="M47">
            <v>1</v>
          </cell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>
            <v>1</v>
          </cell>
          <cell r="AA47">
            <v>1</v>
          </cell>
          <cell r="AB47">
            <v>0</v>
          </cell>
          <cell r="AC47"/>
          <cell r="AD47"/>
          <cell r="AE47"/>
          <cell r="AF47" t="str">
            <v>Received</v>
          </cell>
        </row>
        <row r="48">
          <cell r="A48" t="str">
            <v>2726276410-100</v>
          </cell>
          <cell r="B48" t="str">
            <v>SPARES</v>
          </cell>
          <cell r="C48"/>
          <cell r="D48" t="str">
            <v>B.Lachal</v>
          </cell>
          <cell r="E48">
            <v>27262764</v>
          </cell>
          <cell r="F48" t="str">
            <v>10-100</v>
          </cell>
          <cell r="G48" t="str">
            <v>D9251719400095</v>
          </cell>
          <cell r="H48" t="str">
            <v>PLATINE LGCIU</v>
          </cell>
          <cell r="I48">
            <v>10</v>
          </cell>
          <cell r="J48">
            <v>42806</v>
          </cell>
          <cell r="K48">
            <v>6925002701</v>
          </cell>
          <cell r="L48" t="str">
            <v>530AL01CN</v>
          </cell>
          <cell r="M48">
            <v>2</v>
          </cell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>
            <v>20</v>
          </cell>
          <cell r="AA48">
            <v>20</v>
          </cell>
          <cell r="AB48">
            <v>0</v>
          </cell>
          <cell r="AC48"/>
          <cell r="AD48"/>
          <cell r="AE48" t="str">
            <v>received on 21st of February</v>
          </cell>
          <cell r="AF48" t="str">
            <v>Received</v>
          </cell>
        </row>
        <row r="49">
          <cell r="A49" t="str">
            <v>2728570610</v>
          </cell>
          <cell r="B49" t="str">
            <v>SPARES</v>
          </cell>
          <cell r="C49"/>
          <cell r="D49" t="str">
            <v>B.Lachal</v>
          </cell>
          <cell r="E49">
            <v>27285706</v>
          </cell>
          <cell r="F49">
            <v>10</v>
          </cell>
          <cell r="G49" t="str">
            <v>D9251719400095</v>
          </cell>
          <cell r="H49" t="str">
            <v>PLATINE LGCIU</v>
          </cell>
          <cell r="I49">
            <v>1</v>
          </cell>
          <cell r="J49">
            <v>42806</v>
          </cell>
          <cell r="K49">
            <v>6925002701</v>
          </cell>
          <cell r="L49" t="str">
            <v>530AL01CN</v>
          </cell>
          <cell r="M49">
            <v>2</v>
          </cell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>
            <v>2</v>
          </cell>
          <cell r="AA49">
            <v>2</v>
          </cell>
          <cell r="AB49">
            <v>0</v>
          </cell>
          <cell r="AC49"/>
          <cell r="AD49"/>
          <cell r="AE49" t="str">
            <v>received on 21st of February</v>
          </cell>
          <cell r="AF49" t="str">
            <v>Received</v>
          </cell>
        </row>
        <row r="50">
          <cell r="A50" t="str">
            <v>2728570910-30</v>
          </cell>
          <cell r="B50" t="str">
            <v>SPARES</v>
          </cell>
          <cell r="C50"/>
          <cell r="D50" t="str">
            <v>B.Lachal</v>
          </cell>
          <cell r="E50">
            <v>27285709</v>
          </cell>
          <cell r="F50" t="str">
            <v>10-30</v>
          </cell>
          <cell r="G50" t="str">
            <v>D9251719400095</v>
          </cell>
          <cell r="H50" t="str">
            <v>PLATINE LGCIU</v>
          </cell>
          <cell r="I50">
            <v>3</v>
          </cell>
          <cell r="J50">
            <v>42806</v>
          </cell>
          <cell r="K50">
            <v>6925002701</v>
          </cell>
          <cell r="L50" t="str">
            <v>530AL01CN</v>
          </cell>
          <cell r="M50">
            <v>2</v>
          </cell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>
            <v>6</v>
          </cell>
          <cell r="AA50">
            <v>6</v>
          </cell>
          <cell r="AB50">
            <v>0</v>
          </cell>
          <cell r="AC50"/>
          <cell r="AD50"/>
          <cell r="AE50" t="str">
            <v>received on 21st of February</v>
          </cell>
          <cell r="AF50" t="str">
            <v>Received</v>
          </cell>
        </row>
        <row r="51">
          <cell r="A51" t="str">
            <v>2729039610-40</v>
          </cell>
          <cell r="B51" t="str">
            <v>SPARES</v>
          </cell>
          <cell r="C51"/>
          <cell r="D51" t="str">
            <v>B.Lachal</v>
          </cell>
          <cell r="E51">
            <v>27290396</v>
          </cell>
          <cell r="F51" t="str">
            <v>10-40</v>
          </cell>
          <cell r="G51" t="str">
            <v>D9251719400095</v>
          </cell>
          <cell r="H51" t="str">
            <v>PLATINE LGCIU</v>
          </cell>
          <cell r="I51">
            <v>4</v>
          </cell>
          <cell r="J51">
            <v>42845</v>
          </cell>
          <cell r="K51">
            <v>6925002701</v>
          </cell>
          <cell r="L51" t="str">
            <v>530AL01CN</v>
          </cell>
          <cell r="M51">
            <v>2</v>
          </cell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>
            <v>8</v>
          </cell>
          <cell r="AA51">
            <v>8</v>
          </cell>
          <cell r="AB51">
            <v>0</v>
          </cell>
          <cell r="AC51"/>
          <cell r="AD51"/>
          <cell r="AE51" t="str">
            <v>received on 21st of February</v>
          </cell>
          <cell r="AF51" t="str">
            <v>Received</v>
          </cell>
        </row>
        <row r="52">
          <cell r="A52" t="str">
            <v>2726372310</v>
          </cell>
          <cell r="B52" t="str">
            <v>SPARES</v>
          </cell>
          <cell r="C52"/>
          <cell r="D52" t="str">
            <v>B.Lachal</v>
          </cell>
          <cell r="E52">
            <v>27263723</v>
          </cell>
          <cell r="F52">
            <v>10</v>
          </cell>
          <cell r="G52" t="str">
            <v>A27912401006C11</v>
          </cell>
          <cell r="H52" t="str">
            <v>CTLUNIT  CONTROL UNIT-HP FUEL</v>
          </cell>
          <cell r="I52">
            <v>1</v>
          </cell>
          <cell r="J52">
            <v>42801</v>
          </cell>
          <cell r="K52">
            <v>6595684900</v>
          </cell>
          <cell r="L52" t="str">
            <v>C4E31831-01</v>
          </cell>
          <cell r="M52">
            <v>1</v>
          </cell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>
            <v>1</v>
          </cell>
          <cell r="AA52">
            <v>1</v>
          </cell>
          <cell r="AB52">
            <v>0</v>
          </cell>
          <cell r="AC52"/>
          <cell r="AD52"/>
          <cell r="AE52"/>
          <cell r="AF52" t="str">
            <v>Received</v>
          </cell>
        </row>
        <row r="53">
          <cell r="A53" t="str">
            <v>E6321658Y10</v>
          </cell>
          <cell r="B53" t="str">
            <v>SPARES</v>
          </cell>
          <cell r="C53" t="str">
            <v>AOG</v>
          </cell>
          <cell r="D53"/>
          <cell r="E53" t="str">
            <v>E6321658Y</v>
          </cell>
          <cell r="F53">
            <v>10</v>
          </cell>
          <cell r="G53" t="str">
            <v>MB035ACAAAAC</v>
          </cell>
          <cell r="H53" t="str">
            <v>31VU PANEL</v>
          </cell>
          <cell r="I53">
            <v>1</v>
          </cell>
          <cell r="J53">
            <v>42793</v>
          </cell>
          <cell r="K53" t="str">
            <v>6M90080100</v>
          </cell>
          <cell r="L53"/>
          <cell r="M53">
            <v>1</v>
          </cell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>
            <v>1</v>
          </cell>
          <cell r="AA53">
            <v>1</v>
          </cell>
          <cell r="AB53">
            <v>0</v>
          </cell>
          <cell r="AC53"/>
          <cell r="AD53"/>
          <cell r="AE53"/>
          <cell r="AF53" t="str">
            <v>Received</v>
          </cell>
        </row>
        <row r="54">
          <cell r="A54" t="str">
            <v>2732395910</v>
          </cell>
          <cell r="B54" t="str">
            <v>SPARES</v>
          </cell>
          <cell r="C54"/>
          <cell r="D54" t="str">
            <v>B. Lachal</v>
          </cell>
          <cell r="E54">
            <v>27323959</v>
          </cell>
          <cell r="F54">
            <v>10</v>
          </cell>
          <cell r="G54" t="str">
            <v>A9550051000296</v>
          </cell>
          <cell r="H54" t="str">
            <v>510VU2 PANEL</v>
          </cell>
          <cell r="I54">
            <v>1</v>
          </cell>
          <cell r="J54">
            <v>42880</v>
          </cell>
          <cell r="K54">
            <v>6530207600</v>
          </cell>
          <cell r="L54" t="str">
            <v>A31112112B00</v>
          </cell>
          <cell r="M54">
            <v>1</v>
          </cell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>
            <v>1</v>
          </cell>
          <cell r="AA54">
            <v>1</v>
          </cell>
          <cell r="AB54">
            <v>0</v>
          </cell>
          <cell r="AC54"/>
          <cell r="AD54"/>
          <cell r="AE54"/>
          <cell r="AF54" t="str">
            <v>Received</v>
          </cell>
        </row>
        <row r="55">
          <cell r="A55" t="str">
            <v>2732395920</v>
          </cell>
          <cell r="B55" t="str">
            <v>SPARES</v>
          </cell>
          <cell r="C55"/>
          <cell r="D55" t="str">
            <v>B. Lachal</v>
          </cell>
          <cell r="E55">
            <v>27323959</v>
          </cell>
          <cell r="F55">
            <v>20</v>
          </cell>
          <cell r="G55" t="str">
            <v>A9550051000296</v>
          </cell>
          <cell r="H55" t="str">
            <v>510VU2 PANEL</v>
          </cell>
          <cell r="I55">
            <v>1</v>
          </cell>
          <cell r="J55">
            <v>42880</v>
          </cell>
          <cell r="K55">
            <v>6530207600</v>
          </cell>
          <cell r="L55" t="str">
            <v>A31112112B00</v>
          </cell>
          <cell r="M55">
            <v>1</v>
          </cell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>
            <v>1</v>
          </cell>
          <cell r="AA55">
            <v>1</v>
          </cell>
          <cell r="AB55">
            <v>0</v>
          </cell>
          <cell r="AC55"/>
          <cell r="AD55"/>
          <cell r="AE55"/>
          <cell r="AF55" t="str">
            <v>Received</v>
          </cell>
        </row>
        <row r="56">
          <cell r="A56" t="str">
            <v>2732395930</v>
          </cell>
          <cell r="B56" t="str">
            <v>SPARES</v>
          </cell>
          <cell r="C56"/>
          <cell r="D56" t="str">
            <v>B. Lachal</v>
          </cell>
          <cell r="E56">
            <v>27323959</v>
          </cell>
          <cell r="F56">
            <v>30</v>
          </cell>
          <cell r="G56" t="str">
            <v>A9550051000296</v>
          </cell>
          <cell r="H56" t="str">
            <v>510VU2 PANEL</v>
          </cell>
          <cell r="I56">
            <v>1</v>
          </cell>
          <cell r="J56">
            <v>42880</v>
          </cell>
          <cell r="K56">
            <v>6530207600</v>
          </cell>
          <cell r="L56" t="str">
            <v>A31112112B00</v>
          </cell>
          <cell r="M56">
            <v>1</v>
          </cell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>
            <v>1</v>
          </cell>
          <cell r="AA56">
            <v>1</v>
          </cell>
          <cell r="AB56">
            <v>0</v>
          </cell>
          <cell r="AC56"/>
          <cell r="AD56"/>
          <cell r="AE56"/>
          <cell r="AF56" t="str">
            <v>Received</v>
          </cell>
        </row>
        <row r="57">
          <cell r="A57" t="str">
            <v>2732401810</v>
          </cell>
          <cell r="B57" t="str">
            <v>SPARES</v>
          </cell>
          <cell r="C57"/>
          <cell r="D57" t="str">
            <v>B. Lachal</v>
          </cell>
          <cell r="E57">
            <v>27324018</v>
          </cell>
          <cell r="F57">
            <v>10</v>
          </cell>
          <cell r="G57" t="str">
            <v>A9550051000196</v>
          </cell>
          <cell r="H57" t="str">
            <v>510VU1 PANEL</v>
          </cell>
          <cell r="I57">
            <v>1</v>
          </cell>
          <cell r="J57">
            <v>42880</v>
          </cell>
          <cell r="K57" t="str">
            <v>6530207600</v>
          </cell>
          <cell r="L57" t="str">
            <v>A31112112B00</v>
          </cell>
          <cell r="M57">
            <v>1</v>
          </cell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>
            <v>1</v>
          </cell>
          <cell r="AA57">
            <v>1</v>
          </cell>
          <cell r="AB57">
            <v>0</v>
          </cell>
          <cell r="AC57"/>
          <cell r="AD57"/>
          <cell r="AE57"/>
          <cell r="AF57" t="str">
            <v>Received</v>
          </cell>
        </row>
        <row r="58">
          <cell r="A58" t="str">
            <v>2732401820</v>
          </cell>
          <cell r="B58" t="str">
            <v>SPARES</v>
          </cell>
          <cell r="C58"/>
          <cell r="D58" t="str">
            <v>B. Lachal</v>
          </cell>
          <cell r="E58">
            <v>27324018</v>
          </cell>
          <cell r="F58">
            <v>20</v>
          </cell>
          <cell r="G58" t="str">
            <v>A9550051000196</v>
          </cell>
          <cell r="H58" t="str">
            <v>510VU1 PANEL</v>
          </cell>
          <cell r="I58">
            <v>1</v>
          </cell>
          <cell r="J58">
            <v>42880</v>
          </cell>
          <cell r="K58" t="str">
            <v>6530207600</v>
          </cell>
          <cell r="L58" t="str">
            <v>A31112112B00</v>
          </cell>
          <cell r="M58">
            <v>1</v>
          </cell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>
            <v>1</v>
          </cell>
          <cell r="AA58">
            <v>1</v>
          </cell>
          <cell r="AB58">
            <v>0</v>
          </cell>
          <cell r="AC58"/>
          <cell r="AD58"/>
          <cell r="AE58"/>
          <cell r="AF58" t="str">
            <v>Received</v>
          </cell>
        </row>
        <row r="59">
          <cell r="A59" t="str">
            <v>2733190910</v>
          </cell>
          <cell r="B59" t="str">
            <v>SPARES</v>
          </cell>
          <cell r="C59" t="str">
            <v>AOG</v>
          </cell>
          <cell r="D59" t="str">
            <v>AOG.Procurment</v>
          </cell>
          <cell r="E59">
            <v>27331909</v>
          </cell>
          <cell r="F59">
            <v>10</v>
          </cell>
          <cell r="G59" t="str">
            <v>WF417AFACAAE</v>
          </cell>
          <cell r="H59">
            <v>517</v>
          </cell>
          <cell r="I59">
            <v>1</v>
          </cell>
          <cell r="J59">
            <v>42801</v>
          </cell>
          <cell r="K59" t="str">
            <v>6V01965900</v>
          </cell>
          <cell r="L59" t="str">
            <v>723-1331-04</v>
          </cell>
          <cell r="M59">
            <v>1</v>
          </cell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>
            <v>1</v>
          </cell>
          <cell r="AA59">
            <v>1</v>
          </cell>
          <cell r="AB59">
            <v>0</v>
          </cell>
          <cell r="AC59"/>
          <cell r="AD59"/>
          <cell r="AE59"/>
          <cell r="AF59" t="str">
            <v>Received</v>
          </cell>
        </row>
        <row r="60">
          <cell r="A60" t="str">
            <v>2759972310</v>
          </cell>
          <cell r="B60" t="str">
            <v>SPARES</v>
          </cell>
          <cell r="C60"/>
          <cell r="D60" t="str">
            <v>B.Lachal</v>
          </cell>
          <cell r="E60">
            <v>27599723</v>
          </cell>
          <cell r="F60">
            <v>10</v>
          </cell>
          <cell r="G60" t="str">
            <v>A95500423000AA</v>
          </cell>
          <cell r="H60" t="str">
            <v>423VU PANEL</v>
          </cell>
          <cell r="I60">
            <v>1</v>
          </cell>
          <cell r="J60">
            <v>43138</v>
          </cell>
          <cell r="K60">
            <v>6574926600</v>
          </cell>
          <cell r="L60" t="str">
            <v>A31111938A00</v>
          </cell>
          <cell r="M60">
            <v>1</v>
          </cell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>
            <v>1</v>
          </cell>
          <cell r="AA60">
            <v>1</v>
          </cell>
          <cell r="AB60">
            <v>0</v>
          </cell>
          <cell r="AC60"/>
          <cell r="AD60" t="str">
            <v>Paulstra</v>
          </cell>
          <cell r="AE60"/>
          <cell r="AF60" t="str">
            <v>Received</v>
          </cell>
        </row>
        <row r="61">
          <cell r="A61" t="str">
            <v>2740510210</v>
          </cell>
          <cell r="B61" t="str">
            <v>KITS</v>
          </cell>
          <cell r="C61"/>
          <cell r="D61" t="str">
            <v>J.Crockit</v>
          </cell>
          <cell r="E61">
            <v>27405102</v>
          </cell>
          <cell r="F61">
            <v>10</v>
          </cell>
          <cell r="G61" t="str">
            <v>D9550011700295</v>
          </cell>
          <cell r="H61" t="str">
            <v>117VU PANEL</v>
          </cell>
          <cell r="I61">
            <v>1</v>
          </cell>
          <cell r="J61">
            <v>42856</v>
          </cell>
          <cell r="K61">
            <v>6963576200</v>
          </cell>
          <cell r="L61" t="str">
            <v>D11312633A00</v>
          </cell>
          <cell r="M61">
            <v>1</v>
          </cell>
          <cell r="N61">
            <v>6963582600</v>
          </cell>
          <cell r="O61" t="str">
            <v>D11312851A00</v>
          </cell>
          <cell r="P61">
            <v>1</v>
          </cell>
          <cell r="Q61"/>
          <cell r="R61"/>
          <cell r="S61"/>
          <cell r="T61"/>
          <cell r="U61"/>
          <cell r="V61"/>
          <cell r="W61"/>
          <cell r="X61"/>
          <cell r="Y61"/>
          <cell r="Z61">
            <v>2</v>
          </cell>
          <cell r="AA61">
            <v>1</v>
          </cell>
          <cell r="AB61">
            <v>1</v>
          </cell>
          <cell r="AC61"/>
          <cell r="AD61" t="str">
            <v>Sirio Panel</v>
          </cell>
          <cell r="AE61" t="str">
            <v xml:space="preserve">Missing CMS 2 Qty 1 (0 Received) </v>
          </cell>
          <cell r="AF61" t="str">
            <v>Received</v>
          </cell>
        </row>
        <row r="62">
          <cell r="A62" t="str">
            <v>2740515910</v>
          </cell>
          <cell r="B62" t="str">
            <v>KITS</v>
          </cell>
          <cell r="C62"/>
          <cell r="D62" t="str">
            <v>J.Crockit</v>
          </cell>
          <cell r="E62">
            <v>27405159</v>
          </cell>
          <cell r="F62">
            <v>10</v>
          </cell>
          <cell r="G62" t="str">
            <v>D9550011700295</v>
          </cell>
          <cell r="H62" t="str">
            <v>117VU PANEL</v>
          </cell>
          <cell r="I62">
            <v>1</v>
          </cell>
          <cell r="J62">
            <v>42856</v>
          </cell>
          <cell r="K62">
            <v>6963576200</v>
          </cell>
          <cell r="L62" t="str">
            <v>D11312633A00</v>
          </cell>
          <cell r="M62">
            <v>1</v>
          </cell>
          <cell r="N62">
            <v>6963582600</v>
          </cell>
          <cell r="O62" t="str">
            <v>D11312851A00</v>
          </cell>
          <cell r="P62">
            <v>1</v>
          </cell>
          <cell r="Q62"/>
          <cell r="R62"/>
          <cell r="S62"/>
          <cell r="T62"/>
          <cell r="U62"/>
          <cell r="V62"/>
          <cell r="W62"/>
          <cell r="X62"/>
          <cell r="Y62"/>
          <cell r="Z62">
            <v>2</v>
          </cell>
          <cell r="AA62">
            <v>2</v>
          </cell>
          <cell r="AB62">
            <v>0</v>
          </cell>
          <cell r="AC62"/>
          <cell r="AD62" t="str">
            <v>Sirio Panel</v>
          </cell>
          <cell r="AE62"/>
          <cell r="AF62" t="str">
            <v>Received</v>
          </cell>
        </row>
        <row r="63">
          <cell r="A63" t="str">
            <v>2740519810</v>
          </cell>
          <cell r="B63" t="str">
            <v>KITS</v>
          </cell>
          <cell r="C63" t="str">
            <v>RTN</v>
          </cell>
          <cell r="D63" t="str">
            <v>J.Crockit</v>
          </cell>
          <cell r="E63">
            <v>27405198</v>
          </cell>
          <cell r="F63">
            <v>10</v>
          </cell>
          <cell r="G63" t="str">
            <v>D9550011700295</v>
          </cell>
          <cell r="H63" t="str">
            <v>117VU PANEL</v>
          </cell>
          <cell r="I63">
            <v>1</v>
          </cell>
          <cell r="J63">
            <v>42856</v>
          </cell>
          <cell r="K63">
            <v>6963576200</v>
          </cell>
          <cell r="L63" t="str">
            <v>D11312633A00</v>
          </cell>
          <cell r="M63">
            <v>1</v>
          </cell>
          <cell r="N63">
            <v>6963582600</v>
          </cell>
          <cell r="O63" t="str">
            <v>D11312851A00</v>
          </cell>
          <cell r="P63">
            <v>1</v>
          </cell>
          <cell r="Q63"/>
          <cell r="R63"/>
          <cell r="S63"/>
          <cell r="T63"/>
          <cell r="U63"/>
          <cell r="V63"/>
          <cell r="W63"/>
          <cell r="X63"/>
          <cell r="Y63"/>
          <cell r="Z63">
            <v>2</v>
          </cell>
          <cell r="AA63">
            <v>1</v>
          </cell>
          <cell r="AB63">
            <v>1</v>
          </cell>
          <cell r="AC63"/>
          <cell r="AD63" t="str">
            <v>Sirio Panel</v>
          </cell>
          <cell r="AE63" t="str">
            <v>CMS 2 received ; Missing CMS 1 Qté 1</v>
          </cell>
          <cell r="AF63" t="str">
            <v>Received</v>
          </cell>
        </row>
        <row r="64">
          <cell r="A64" t="str">
            <v>2740525210</v>
          </cell>
          <cell r="B64" t="str">
            <v>KITS</v>
          </cell>
          <cell r="C64"/>
          <cell r="D64" t="str">
            <v>J.Crockit</v>
          </cell>
          <cell r="E64">
            <v>27405252</v>
          </cell>
          <cell r="F64">
            <v>10</v>
          </cell>
          <cell r="G64" t="str">
            <v>D9550011700295</v>
          </cell>
          <cell r="H64" t="str">
            <v>117VU PANEL</v>
          </cell>
          <cell r="I64">
            <v>1</v>
          </cell>
          <cell r="J64">
            <v>42856</v>
          </cell>
          <cell r="K64">
            <v>6963576200</v>
          </cell>
          <cell r="L64" t="str">
            <v>D11312633A00</v>
          </cell>
          <cell r="M64">
            <v>1</v>
          </cell>
          <cell r="N64">
            <v>6963582600</v>
          </cell>
          <cell r="O64" t="str">
            <v>D11312851A00</v>
          </cell>
          <cell r="P64">
            <v>1</v>
          </cell>
          <cell r="Q64"/>
          <cell r="R64"/>
          <cell r="S64"/>
          <cell r="T64"/>
          <cell r="U64"/>
          <cell r="V64"/>
          <cell r="W64"/>
          <cell r="X64"/>
          <cell r="Y64"/>
          <cell r="Z64">
            <v>2</v>
          </cell>
          <cell r="AA64">
            <v>2</v>
          </cell>
          <cell r="AB64">
            <v>0</v>
          </cell>
          <cell r="AC64"/>
          <cell r="AD64" t="str">
            <v>Sirio Panel</v>
          </cell>
          <cell r="AE64"/>
          <cell r="AF64" t="str">
            <v>Received</v>
          </cell>
        </row>
        <row r="65">
          <cell r="A65" t="str">
            <v>2740527810</v>
          </cell>
          <cell r="B65" t="str">
            <v>KITS</v>
          </cell>
          <cell r="C65"/>
          <cell r="D65" t="str">
            <v>J.Crockit</v>
          </cell>
          <cell r="E65">
            <v>27405278</v>
          </cell>
          <cell r="F65">
            <v>10</v>
          </cell>
          <cell r="G65" t="str">
            <v>D9550011700295</v>
          </cell>
          <cell r="H65" t="str">
            <v>117VU PANEL</v>
          </cell>
          <cell r="I65">
            <v>1</v>
          </cell>
          <cell r="J65">
            <v>42856</v>
          </cell>
          <cell r="K65">
            <v>6963576200</v>
          </cell>
          <cell r="L65" t="str">
            <v>D11312633A00</v>
          </cell>
          <cell r="M65">
            <v>1</v>
          </cell>
          <cell r="N65">
            <v>6963582600</v>
          </cell>
          <cell r="O65" t="str">
            <v>D11312851A00</v>
          </cell>
          <cell r="P65">
            <v>1</v>
          </cell>
          <cell r="Q65"/>
          <cell r="R65"/>
          <cell r="S65"/>
          <cell r="T65"/>
          <cell r="U65"/>
          <cell r="V65"/>
          <cell r="W65"/>
          <cell r="X65"/>
          <cell r="Y65"/>
          <cell r="Z65">
            <v>2</v>
          </cell>
          <cell r="AA65">
            <v>2</v>
          </cell>
          <cell r="AB65">
            <v>0</v>
          </cell>
          <cell r="AC65"/>
          <cell r="AD65" t="str">
            <v>Sirio Panel</v>
          </cell>
          <cell r="AE65"/>
          <cell r="AF65" t="str">
            <v>Received</v>
          </cell>
        </row>
        <row r="66">
          <cell r="A66" t="str">
            <v>2740530310</v>
          </cell>
          <cell r="B66" t="str">
            <v>KITS</v>
          </cell>
          <cell r="C66"/>
          <cell r="D66" t="str">
            <v>J.Crockit</v>
          </cell>
          <cell r="E66">
            <v>27405303</v>
          </cell>
          <cell r="F66">
            <v>10</v>
          </cell>
          <cell r="G66" t="str">
            <v>D9550011700295</v>
          </cell>
          <cell r="H66" t="str">
            <v>117VU PANEL</v>
          </cell>
          <cell r="I66">
            <v>1</v>
          </cell>
          <cell r="J66">
            <v>42856</v>
          </cell>
          <cell r="K66">
            <v>6963576200</v>
          </cell>
          <cell r="L66" t="str">
            <v>D11312633A00</v>
          </cell>
          <cell r="M66">
            <v>1</v>
          </cell>
          <cell r="N66">
            <v>6963582600</v>
          </cell>
          <cell r="O66" t="str">
            <v>D11312851A00</v>
          </cell>
          <cell r="P66">
            <v>1</v>
          </cell>
          <cell r="Q66"/>
          <cell r="R66"/>
          <cell r="S66"/>
          <cell r="T66"/>
          <cell r="U66"/>
          <cell r="V66"/>
          <cell r="W66"/>
          <cell r="X66"/>
          <cell r="Y66"/>
          <cell r="Z66">
            <v>2</v>
          </cell>
          <cell r="AA66">
            <v>1</v>
          </cell>
          <cell r="AB66">
            <v>1</v>
          </cell>
          <cell r="AC66"/>
          <cell r="AD66" t="str">
            <v>Sirio Panel</v>
          </cell>
          <cell r="AE66" t="str">
            <v xml:space="preserve">Missing CMS 2 Qty 1 (0 Received) </v>
          </cell>
          <cell r="AF66" t="str">
            <v>Received</v>
          </cell>
        </row>
        <row r="67">
          <cell r="A67" t="str">
            <v>2740532210</v>
          </cell>
          <cell r="B67" t="str">
            <v>KITS</v>
          </cell>
          <cell r="C67"/>
          <cell r="D67" t="str">
            <v>J.Crockit</v>
          </cell>
          <cell r="E67">
            <v>27405322</v>
          </cell>
          <cell r="F67">
            <v>10</v>
          </cell>
          <cell r="G67" t="str">
            <v>D9550011700295</v>
          </cell>
          <cell r="H67" t="str">
            <v>117VU PANEL</v>
          </cell>
          <cell r="I67">
            <v>1</v>
          </cell>
          <cell r="J67">
            <v>42856</v>
          </cell>
          <cell r="K67">
            <v>6963576200</v>
          </cell>
          <cell r="L67" t="str">
            <v>D11312633A00</v>
          </cell>
          <cell r="M67">
            <v>1</v>
          </cell>
          <cell r="N67">
            <v>6963582600</v>
          </cell>
          <cell r="O67" t="str">
            <v>D11312851A00</v>
          </cell>
          <cell r="P67">
            <v>1</v>
          </cell>
          <cell r="Q67"/>
          <cell r="R67"/>
          <cell r="S67"/>
          <cell r="T67"/>
          <cell r="U67"/>
          <cell r="V67"/>
          <cell r="W67"/>
          <cell r="X67"/>
          <cell r="Y67"/>
          <cell r="Z67">
            <v>2</v>
          </cell>
          <cell r="AA67">
            <v>1</v>
          </cell>
          <cell r="AB67">
            <v>1</v>
          </cell>
          <cell r="AC67"/>
          <cell r="AD67" t="str">
            <v>Sirio Panel</v>
          </cell>
          <cell r="AE67" t="str">
            <v xml:space="preserve">Missing CMS 2 Qty 1 (0 Received) </v>
          </cell>
          <cell r="AF67" t="str">
            <v>Received</v>
          </cell>
        </row>
        <row r="68">
          <cell r="A68" t="str">
            <v>2740537610</v>
          </cell>
          <cell r="B68" t="str">
            <v>KITS</v>
          </cell>
          <cell r="C68"/>
          <cell r="D68" t="str">
            <v>J.Crockit</v>
          </cell>
          <cell r="E68">
            <v>27405376</v>
          </cell>
          <cell r="F68">
            <v>10</v>
          </cell>
          <cell r="G68" t="str">
            <v>D9550011700295</v>
          </cell>
          <cell r="H68" t="str">
            <v>117VU PANEL</v>
          </cell>
          <cell r="I68">
            <v>1</v>
          </cell>
          <cell r="J68">
            <v>42856</v>
          </cell>
          <cell r="K68">
            <v>6963576200</v>
          </cell>
          <cell r="L68" t="str">
            <v>D11312633A00</v>
          </cell>
          <cell r="M68">
            <v>1</v>
          </cell>
          <cell r="N68">
            <v>6963582600</v>
          </cell>
          <cell r="O68" t="str">
            <v>D11312851A00</v>
          </cell>
          <cell r="P68">
            <v>1</v>
          </cell>
          <cell r="Q68"/>
          <cell r="R68"/>
          <cell r="S68"/>
          <cell r="T68"/>
          <cell r="U68"/>
          <cell r="V68"/>
          <cell r="W68"/>
          <cell r="X68"/>
          <cell r="Y68"/>
          <cell r="Z68">
            <v>2</v>
          </cell>
          <cell r="AA68">
            <v>1</v>
          </cell>
          <cell r="AB68">
            <v>1</v>
          </cell>
          <cell r="AC68"/>
          <cell r="AD68" t="str">
            <v>Sirio Panel</v>
          </cell>
          <cell r="AE68" t="str">
            <v xml:space="preserve">Missing CMS 2 Qty 1 (0 Received) </v>
          </cell>
          <cell r="AF68" t="str">
            <v>Received</v>
          </cell>
        </row>
        <row r="69">
          <cell r="A69" t="str">
            <v>2740539710</v>
          </cell>
          <cell r="B69" t="str">
            <v>KITS</v>
          </cell>
          <cell r="C69"/>
          <cell r="D69" t="str">
            <v>J.Crockit</v>
          </cell>
          <cell r="E69">
            <v>27405397</v>
          </cell>
          <cell r="F69">
            <v>10</v>
          </cell>
          <cell r="G69" t="str">
            <v>D9550011700295</v>
          </cell>
          <cell r="H69" t="str">
            <v>117VU PANEL</v>
          </cell>
          <cell r="I69">
            <v>1</v>
          </cell>
          <cell r="J69">
            <v>42856</v>
          </cell>
          <cell r="K69">
            <v>6963576200</v>
          </cell>
          <cell r="L69" t="str">
            <v>D11312633A00</v>
          </cell>
          <cell r="M69">
            <v>1</v>
          </cell>
          <cell r="N69">
            <v>6963582600</v>
          </cell>
          <cell r="O69" t="str">
            <v>D11312851A00</v>
          </cell>
          <cell r="P69">
            <v>1</v>
          </cell>
          <cell r="Q69"/>
          <cell r="R69"/>
          <cell r="S69"/>
          <cell r="T69"/>
          <cell r="U69"/>
          <cell r="V69"/>
          <cell r="W69"/>
          <cell r="X69"/>
          <cell r="Y69"/>
          <cell r="Z69">
            <v>2</v>
          </cell>
          <cell r="AA69">
            <v>1</v>
          </cell>
          <cell r="AB69">
            <v>1</v>
          </cell>
          <cell r="AC69"/>
          <cell r="AD69" t="str">
            <v>Sirio Panel</v>
          </cell>
          <cell r="AE69" t="str">
            <v xml:space="preserve">Missing CMS 2 Qty 1 (0 Received) </v>
          </cell>
          <cell r="AF69" t="str">
            <v>Received</v>
          </cell>
        </row>
        <row r="70">
          <cell r="A70" t="str">
            <v>2740540910</v>
          </cell>
          <cell r="B70" t="str">
            <v>KITS</v>
          </cell>
          <cell r="C70"/>
          <cell r="D70" t="str">
            <v>J.Crockit</v>
          </cell>
          <cell r="E70">
            <v>27405409</v>
          </cell>
          <cell r="F70">
            <v>10</v>
          </cell>
          <cell r="G70" t="str">
            <v>D9550011700295</v>
          </cell>
          <cell r="H70" t="str">
            <v>117VU PANEL</v>
          </cell>
          <cell r="I70">
            <v>1</v>
          </cell>
          <cell r="J70">
            <v>42856</v>
          </cell>
          <cell r="K70">
            <v>6963576200</v>
          </cell>
          <cell r="L70" t="str">
            <v>D11312633A00</v>
          </cell>
          <cell r="M70">
            <v>1</v>
          </cell>
          <cell r="N70">
            <v>6963582600</v>
          </cell>
          <cell r="O70" t="str">
            <v>D11312851A00</v>
          </cell>
          <cell r="P70">
            <v>1</v>
          </cell>
          <cell r="Q70"/>
          <cell r="R70"/>
          <cell r="S70"/>
          <cell r="T70"/>
          <cell r="U70"/>
          <cell r="V70"/>
          <cell r="W70"/>
          <cell r="X70"/>
          <cell r="Y70"/>
          <cell r="Z70">
            <v>2</v>
          </cell>
          <cell r="AA70">
            <v>1</v>
          </cell>
          <cell r="AB70">
            <v>1</v>
          </cell>
          <cell r="AC70"/>
          <cell r="AD70" t="str">
            <v>Sirio Panel</v>
          </cell>
          <cell r="AE70"/>
          <cell r="AF70" t="str">
            <v>Received</v>
          </cell>
        </row>
        <row r="71">
          <cell r="A71" t="str">
            <v>2740542010</v>
          </cell>
          <cell r="B71" t="str">
            <v>KITS</v>
          </cell>
          <cell r="C71"/>
          <cell r="D71" t="str">
            <v>J.Crockit</v>
          </cell>
          <cell r="E71">
            <v>27405420</v>
          </cell>
          <cell r="F71">
            <v>10</v>
          </cell>
          <cell r="G71" t="str">
            <v>D9550011700295</v>
          </cell>
          <cell r="H71" t="str">
            <v>117VU PANEL</v>
          </cell>
          <cell r="I71">
            <v>1</v>
          </cell>
          <cell r="J71">
            <v>42856</v>
          </cell>
          <cell r="K71">
            <v>6963576200</v>
          </cell>
          <cell r="L71" t="str">
            <v>D11312633A00</v>
          </cell>
          <cell r="M71">
            <v>1</v>
          </cell>
          <cell r="N71">
            <v>6963582600</v>
          </cell>
          <cell r="O71" t="str">
            <v>D11312851A00</v>
          </cell>
          <cell r="P71">
            <v>1</v>
          </cell>
          <cell r="Q71"/>
          <cell r="R71"/>
          <cell r="S71"/>
          <cell r="T71"/>
          <cell r="U71"/>
          <cell r="V71"/>
          <cell r="W71"/>
          <cell r="X71"/>
          <cell r="Y71"/>
          <cell r="Z71">
            <v>2</v>
          </cell>
          <cell r="AA71">
            <v>1</v>
          </cell>
          <cell r="AB71">
            <v>1</v>
          </cell>
          <cell r="AC71"/>
          <cell r="AD71" t="str">
            <v>Sirio Panel</v>
          </cell>
          <cell r="AE71"/>
          <cell r="AF71" t="str">
            <v>Received</v>
          </cell>
        </row>
        <row r="72">
          <cell r="A72" t="str">
            <v>2740543110</v>
          </cell>
          <cell r="B72" t="str">
            <v>KITS</v>
          </cell>
          <cell r="C72"/>
          <cell r="D72" t="str">
            <v>J.Crockit</v>
          </cell>
          <cell r="E72">
            <v>27405431</v>
          </cell>
          <cell r="F72">
            <v>10</v>
          </cell>
          <cell r="G72" t="str">
            <v>D9550011700295</v>
          </cell>
          <cell r="H72" t="str">
            <v>117VU PANEL</v>
          </cell>
          <cell r="I72">
            <v>1</v>
          </cell>
          <cell r="J72">
            <v>42856</v>
          </cell>
          <cell r="K72">
            <v>6963576200</v>
          </cell>
          <cell r="L72" t="str">
            <v>D11312633A00</v>
          </cell>
          <cell r="M72">
            <v>1</v>
          </cell>
          <cell r="N72">
            <v>6963582600</v>
          </cell>
          <cell r="O72" t="str">
            <v>D11312851A00</v>
          </cell>
          <cell r="P72">
            <v>1</v>
          </cell>
          <cell r="Q72"/>
          <cell r="R72"/>
          <cell r="S72"/>
          <cell r="T72"/>
          <cell r="U72"/>
          <cell r="V72"/>
          <cell r="W72"/>
          <cell r="X72"/>
          <cell r="Y72"/>
          <cell r="Z72">
            <v>2</v>
          </cell>
          <cell r="AA72">
            <v>1</v>
          </cell>
          <cell r="AB72">
            <v>1</v>
          </cell>
          <cell r="AC72"/>
          <cell r="AD72" t="str">
            <v>Sirio Panel</v>
          </cell>
          <cell r="AE72"/>
          <cell r="AF72" t="str">
            <v>Received</v>
          </cell>
        </row>
        <row r="73">
          <cell r="A73" t="str">
            <v>2739718710</v>
          </cell>
          <cell r="B73" t="str">
            <v>KITS</v>
          </cell>
          <cell r="C73"/>
          <cell r="D73" t="str">
            <v>J.Crockit</v>
          </cell>
          <cell r="E73">
            <v>27397187</v>
          </cell>
          <cell r="F73">
            <v>10</v>
          </cell>
          <cell r="G73" t="str">
            <v>D9550011700295</v>
          </cell>
          <cell r="H73" t="str">
            <v>117VU PANEL</v>
          </cell>
          <cell r="I73">
            <v>1</v>
          </cell>
          <cell r="J73">
            <v>42856</v>
          </cell>
          <cell r="K73">
            <v>6963576200</v>
          </cell>
          <cell r="L73" t="str">
            <v>D11312633A00</v>
          </cell>
          <cell r="M73">
            <v>1</v>
          </cell>
          <cell r="N73">
            <v>6963582600</v>
          </cell>
          <cell r="O73" t="str">
            <v>D11312851A00</v>
          </cell>
          <cell r="P73">
            <v>1</v>
          </cell>
          <cell r="Q73"/>
          <cell r="R73"/>
          <cell r="S73"/>
          <cell r="T73"/>
          <cell r="U73"/>
          <cell r="V73"/>
          <cell r="W73"/>
          <cell r="X73"/>
          <cell r="Y73"/>
          <cell r="Z73">
            <v>2</v>
          </cell>
          <cell r="AA73">
            <v>0</v>
          </cell>
          <cell r="AB73">
            <v>2</v>
          </cell>
          <cell r="AC73"/>
          <cell r="AD73" t="str">
            <v>Sirio Panel</v>
          </cell>
          <cell r="AE73"/>
          <cell r="AF73" t="str">
            <v>Received</v>
          </cell>
        </row>
        <row r="74">
          <cell r="A74" t="str">
            <v>2739790410</v>
          </cell>
          <cell r="B74" t="str">
            <v>KITS</v>
          </cell>
          <cell r="C74"/>
          <cell r="D74" t="str">
            <v>M.Kanane</v>
          </cell>
          <cell r="E74">
            <v>27397904</v>
          </cell>
          <cell r="F74">
            <v>10</v>
          </cell>
          <cell r="G74" t="str">
            <v>D9551002201195</v>
          </cell>
          <cell r="H74" t="str">
            <v>22VU PANEL</v>
          </cell>
          <cell r="I74">
            <v>1</v>
          </cell>
          <cell r="J74">
            <v>42870</v>
          </cell>
          <cell r="K74">
            <v>6939600100</v>
          </cell>
          <cell r="L74" t="str">
            <v>058-001-00</v>
          </cell>
          <cell r="M74">
            <v>1</v>
          </cell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>
            <v>1</v>
          </cell>
          <cell r="AA74">
            <v>1</v>
          </cell>
          <cell r="AB74">
            <v>0</v>
          </cell>
          <cell r="AC74"/>
          <cell r="AD74" t="str">
            <v>IEC</v>
          </cell>
          <cell r="AE74"/>
          <cell r="AF74" t="str">
            <v>Received</v>
          </cell>
        </row>
        <row r="75">
          <cell r="A75" t="str">
            <v>2739791210</v>
          </cell>
          <cell r="B75" t="str">
            <v>KITS</v>
          </cell>
          <cell r="C75"/>
          <cell r="D75" t="str">
            <v>M.Kanane</v>
          </cell>
          <cell r="E75">
            <v>27397912</v>
          </cell>
          <cell r="F75">
            <v>10</v>
          </cell>
          <cell r="G75" t="str">
            <v>D9551002201195</v>
          </cell>
          <cell r="H75" t="str">
            <v>22VU PANEL</v>
          </cell>
          <cell r="I75">
            <v>1</v>
          </cell>
          <cell r="J75">
            <v>42870</v>
          </cell>
          <cell r="K75">
            <v>6939600100</v>
          </cell>
          <cell r="L75" t="str">
            <v>058-001-00</v>
          </cell>
          <cell r="M75">
            <v>1</v>
          </cell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>
            <v>1</v>
          </cell>
          <cell r="AA75">
            <v>1</v>
          </cell>
          <cell r="AB75">
            <v>0</v>
          </cell>
          <cell r="AC75"/>
          <cell r="AD75" t="str">
            <v>IEC</v>
          </cell>
          <cell r="AE75"/>
          <cell r="AF75" t="str">
            <v>Received</v>
          </cell>
        </row>
        <row r="76">
          <cell r="A76" t="str">
            <v>2739791410</v>
          </cell>
          <cell r="B76" t="str">
            <v>KITS</v>
          </cell>
          <cell r="C76"/>
          <cell r="D76" t="str">
            <v>M.Kanane</v>
          </cell>
          <cell r="E76">
            <v>27397914</v>
          </cell>
          <cell r="F76">
            <v>10</v>
          </cell>
          <cell r="G76" t="str">
            <v>D9551002201195</v>
          </cell>
          <cell r="H76" t="str">
            <v>22VU PANEL</v>
          </cell>
          <cell r="I76">
            <v>1</v>
          </cell>
          <cell r="J76">
            <v>42870</v>
          </cell>
          <cell r="K76">
            <v>6939600100</v>
          </cell>
          <cell r="L76" t="str">
            <v>058-001-00</v>
          </cell>
          <cell r="M76">
            <v>1</v>
          </cell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>
            <v>1</v>
          </cell>
          <cell r="AA76">
            <v>1</v>
          </cell>
          <cell r="AB76">
            <v>0</v>
          </cell>
          <cell r="AC76"/>
          <cell r="AD76" t="str">
            <v>IEC</v>
          </cell>
          <cell r="AE76"/>
          <cell r="AF76" t="str">
            <v>Received</v>
          </cell>
        </row>
        <row r="77">
          <cell r="A77" t="str">
            <v>2740498710</v>
          </cell>
          <cell r="B77" t="str">
            <v>KITS</v>
          </cell>
          <cell r="C77"/>
          <cell r="D77" t="str">
            <v>M.Kanane</v>
          </cell>
          <cell r="E77">
            <v>27404987</v>
          </cell>
          <cell r="F77">
            <v>10</v>
          </cell>
          <cell r="G77" t="str">
            <v>D9551002201195</v>
          </cell>
          <cell r="H77" t="str">
            <v>22VU PANEL</v>
          </cell>
          <cell r="I77">
            <v>1</v>
          </cell>
          <cell r="J77">
            <v>42870</v>
          </cell>
          <cell r="K77">
            <v>6939600100</v>
          </cell>
          <cell r="L77" t="str">
            <v>058-001-00</v>
          </cell>
          <cell r="M77">
            <v>1</v>
          </cell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>
            <v>1</v>
          </cell>
          <cell r="AA77">
            <v>1</v>
          </cell>
          <cell r="AB77">
            <v>0</v>
          </cell>
          <cell r="AC77"/>
          <cell r="AD77" t="str">
            <v>IEC</v>
          </cell>
          <cell r="AE77"/>
          <cell r="AF77" t="str">
            <v>Received</v>
          </cell>
        </row>
        <row r="78">
          <cell r="A78" t="str">
            <v>2740498810</v>
          </cell>
          <cell r="B78" t="str">
            <v>KITS</v>
          </cell>
          <cell r="C78"/>
          <cell r="D78" t="str">
            <v>M.Kanane</v>
          </cell>
          <cell r="E78">
            <v>27404988</v>
          </cell>
          <cell r="F78">
            <v>10</v>
          </cell>
          <cell r="G78" t="str">
            <v>D9551002201195</v>
          </cell>
          <cell r="H78" t="str">
            <v>22VU PANEL</v>
          </cell>
          <cell r="I78">
            <v>1</v>
          </cell>
          <cell r="J78">
            <v>42870</v>
          </cell>
          <cell r="K78">
            <v>6939600100</v>
          </cell>
          <cell r="L78" t="str">
            <v>058-001-00</v>
          </cell>
          <cell r="M78">
            <v>1</v>
          </cell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>
            <v>1</v>
          </cell>
          <cell r="AA78">
            <v>1</v>
          </cell>
          <cell r="AB78">
            <v>0</v>
          </cell>
          <cell r="AC78"/>
          <cell r="AD78" t="str">
            <v>IEC</v>
          </cell>
          <cell r="AE78"/>
          <cell r="AF78" t="str">
            <v>Received</v>
          </cell>
        </row>
        <row r="79">
          <cell r="A79" t="str">
            <v>2740498910</v>
          </cell>
          <cell r="B79" t="str">
            <v>KITS</v>
          </cell>
          <cell r="C79"/>
          <cell r="D79" t="str">
            <v>M.Kanane</v>
          </cell>
          <cell r="E79">
            <v>27404989</v>
          </cell>
          <cell r="F79">
            <v>10</v>
          </cell>
          <cell r="G79" t="str">
            <v>D9551002201195</v>
          </cell>
          <cell r="H79" t="str">
            <v>22VU PANEL</v>
          </cell>
          <cell r="I79">
            <v>1</v>
          </cell>
          <cell r="J79">
            <v>42870</v>
          </cell>
          <cell r="K79">
            <v>6939600100</v>
          </cell>
          <cell r="L79" t="str">
            <v>058-001-00</v>
          </cell>
          <cell r="M79">
            <v>1</v>
          </cell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>
            <v>1</v>
          </cell>
          <cell r="AA79">
            <v>1</v>
          </cell>
          <cell r="AB79">
            <v>0</v>
          </cell>
          <cell r="AC79"/>
          <cell r="AD79" t="str">
            <v>IEC</v>
          </cell>
          <cell r="AE79"/>
          <cell r="AF79" t="str">
            <v>Received</v>
          </cell>
        </row>
        <row r="80">
          <cell r="A80" t="str">
            <v>2742396810</v>
          </cell>
          <cell r="B80" t="str">
            <v>KITS</v>
          </cell>
          <cell r="C80"/>
          <cell r="D80" t="str">
            <v>L. MALHOME</v>
          </cell>
          <cell r="E80">
            <v>27423968</v>
          </cell>
          <cell r="F80">
            <v>10</v>
          </cell>
          <cell r="G80" t="str">
            <v>A9550051000196</v>
          </cell>
          <cell r="H80" t="str">
            <v>510VU1 PANEL</v>
          </cell>
          <cell r="I80">
            <v>1</v>
          </cell>
          <cell r="J80">
            <v>42879</v>
          </cell>
          <cell r="K80">
            <v>6530207600</v>
          </cell>
          <cell r="L80" t="str">
            <v>A31112112B00</v>
          </cell>
          <cell r="M80">
            <v>1</v>
          </cell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>
            <v>1</v>
          </cell>
          <cell r="AA80">
            <v>0</v>
          </cell>
          <cell r="AB80">
            <v>1</v>
          </cell>
          <cell r="AC80"/>
          <cell r="AD80" t="str">
            <v>Paulstra</v>
          </cell>
          <cell r="AE80"/>
          <cell r="AF80" t="str">
            <v>Waiting</v>
          </cell>
        </row>
        <row r="81">
          <cell r="A81" t="str">
            <v>2742396610</v>
          </cell>
          <cell r="B81" t="str">
            <v>KITS</v>
          </cell>
          <cell r="C81"/>
          <cell r="D81" t="str">
            <v>L. MALHOME</v>
          </cell>
          <cell r="E81">
            <v>27423966</v>
          </cell>
          <cell r="F81">
            <v>10</v>
          </cell>
          <cell r="G81" t="str">
            <v>A9550051000296</v>
          </cell>
          <cell r="H81" t="str">
            <v>510VU2 PANEL</v>
          </cell>
          <cell r="I81">
            <v>1</v>
          </cell>
          <cell r="J81">
            <v>42879</v>
          </cell>
          <cell r="K81">
            <v>6530207600</v>
          </cell>
          <cell r="L81" t="str">
            <v>A31112112B00</v>
          </cell>
          <cell r="M81">
            <v>1</v>
          </cell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>
            <v>1</v>
          </cell>
          <cell r="AA81">
            <v>0</v>
          </cell>
          <cell r="AB81">
            <v>1</v>
          </cell>
          <cell r="AC81"/>
          <cell r="AD81" t="str">
            <v>Paulstra</v>
          </cell>
          <cell r="AE81"/>
          <cell r="AF81" t="str">
            <v>Waiting</v>
          </cell>
        </row>
        <row r="82">
          <cell r="A82" t="str">
            <v>2740543410</v>
          </cell>
          <cell r="B82" t="str">
            <v>KITS</v>
          </cell>
          <cell r="C82"/>
          <cell r="D82" t="str">
            <v>J.Crockit</v>
          </cell>
          <cell r="E82">
            <v>27405434</v>
          </cell>
          <cell r="F82">
            <v>10</v>
          </cell>
          <cell r="G82" t="str">
            <v>D9550011700295</v>
          </cell>
          <cell r="H82" t="str">
            <v>117VU PANEL</v>
          </cell>
          <cell r="I82">
            <v>1</v>
          </cell>
          <cell r="J82">
            <v>42856</v>
          </cell>
          <cell r="K82">
            <v>6963576200</v>
          </cell>
          <cell r="L82" t="str">
            <v>D11312633A00</v>
          </cell>
          <cell r="M82">
            <v>1</v>
          </cell>
          <cell r="N82">
            <v>6963582600</v>
          </cell>
          <cell r="O82" t="str">
            <v>D11312851A00</v>
          </cell>
          <cell r="P82">
            <v>1</v>
          </cell>
          <cell r="Q82"/>
          <cell r="R82"/>
          <cell r="S82"/>
          <cell r="T82"/>
          <cell r="U82"/>
          <cell r="V82"/>
          <cell r="W82"/>
          <cell r="X82"/>
          <cell r="Y82"/>
          <cell r="Z82">
            <v>2</v>
          </cell>
          <cell r="AA82">
            <v>0</v>
          </cell>
          <cell r="AB82">
            <v>2</v>
          </cell>
          <cell r="AC82"/>
          <cell r="AD82" t="str">
            <v>Sirio Panel</v>
          </cell>
          <cell r="AE82"/>
          <cell r="AF82" t="str">
            <v>Received</v>
          </cell>
        </row>
        <row r="83">
          <cell r="A83" t="str">
            <v>790127410</v>
          </cell>
          <cell r="B83" t="str">
            <v>SPARES</v>
          </cell>
          <cell r="C83"/>
          <cell r="D83" t="str">
            <v>B.Lachal</v>
          </cell>
          <cell r="E83">
            <v>7901274</v>
          </cell>
          <cell r="F83">
            <v>10</v>
          </cell>
          <cell r="G83" t="str">
            <v>S9550081192795</v>
          </cell>
          <cell r="H83" t="str">
            <v>811VU PANEL</v>
          </cell>
          <cell r="I83">
            <v>1</v>
          </cell>
          <cell r="J83">
            <v>42914</v>
          </cell>
          <cell r="K83">
            <v>6853820100</v>
          </cell>
          <cell r="L83" t="str">
            <v>SC628ANPR</v>
          </cell>
          <cell r="M83">
            <v>1</v>
          </cell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>
            <v>1</v>
          </cell>
          <cell r="AA83">
            <v>1</v>
          </cell>
          <cell r="AB83">
            <v>0</v>
          </cell>
          <cell r="AC83"/>
          <cell r="AD83" t="str">
            <v>?</v>
          </cell>
          <cell r="AE83"/>
          <cell r="AF83" t="str">
            <v>Received</v>
          </cell>
        </row>
        <row r="84">
          <cell r="A84" t="str">
            <v>2742364210</v>
          </cell>
          <cell r="B84" t="str">
            <v>KITS</v>
          </cell>
          <cell r="C84"/>
          <cell r="D84" t="str">
            <v>J.Crockit</v>
          </cell>
          <cell r="E84">
            <v>27423642</v>
          </cell>
          <cell r="F84">
            <v>10</v>
          </cell>
          <cell r="G84" t="str">
            <v>D9550011700295</v>
          </cell>
          <cell r="H84" t="str">
            <v>117VU PANEL</v>
          </cell>
          <cell r="I84">
            <v>1</v>
          </cell>
          <cell r="J84">
            <v>42931</v>
          </cell>
          <cell r="K84">
            <v>6963576200</v>
          </cell>
          <cell r="L84" t="str">
            <v>D11312633A00</v>
          </cell>
          <cell r="M84">
            <v>1</v>
          </cell>
          <cell r="N84">
            <v>6963582600</v>
          </cell>
          <cell r="O84" t="str">
            <v>D11312851A00</v>
          </cell>
          <cell r="P84">
            <v>1</v>
          </cell>
          <cell r="Q84"/>
          <cell r="R84"/>
          <cell r="S84"/>
          <cell r="T84"/>
          <cell r="U84"/>
          <cell r="V84"/>
          <cell r="W84"/>
          <cell r="X84"/>
          <cell r="Y84"/>
          <cell r="Z84">
            <v>2</v>
          </cell>
          <cell r="AA84">
            <v>0</v>
          </cell>
          <cell r="AB84">
            <v>2</v>
          </cell>
          <cell r="AC84"/>
          <cell r="AD84" t="str">
            <v>Sirio Panel</v>
          </cell>
          <cell r="AE84"/>
          <cell r="AF84" t="str">
            <v>Received</v>
          </cell>
        </row>
        <row r="85">
          <cell r="A85" t="str">
            <v>2742364310</v>
          </cell>
          <cell r="B85" t="str">
            <v>KITS</v>
          </cell>
          <cell r="C85"/>
          <cell r="D85" t="str">
            <v>J.Crockit</v>
          </cell>
          <cell r="E85">
            <v>27423643</v>
          </cell>
          <cell r="F85">
            <v>10</v>
          </cell>
          <cell r="G85" t="str">
            <v>D9550011700295</v>
          </cell>
          <cell r="H85" t="str">
            <v>117VU PANEL</v>
          </cell>
          <cell r="I85">
            <v>1</v>
          </cell>
          <cell r="J85">
            <v>42931</v>
          </cell>
          <cell r="K85">
            <v>6963576200</v>
          </cell>
          <cell r="L85" t="str">
            <v>D11312633A00</v>
          </cell>
          <cell r="M85">
            <v>1</v>
          </cell>
          <cell r="N85">
            <v>6963582600</v>
          </cell>
          <cell r="O85" t="str">
            <v>D11312851A00</v>
          </cell>
          <cell r="P85">
            <v>1</v>
          </cell>
          <cell r="Q85"/>
          <cell r="R85"/>
          <cell r="S85"/>
          <cell r="T85"/>
          <cell r="U85"/>
          <cell r="V85"/>
          <cell r="W85"/>
          <cell r="X85"/>
          <cell r="Y85"/>
          <cell r="Z85">
            <v>2</v>
          </cell>
          <cell r="AA85">
            <v>0</v>
          </cell>
          <cell r="AB85">
            <v>2</v>
          </cell>
          <cell r="AC85"/>
          <cell r="AD85" t="str">
            <v>Sirio Panel</v>
          </cell>
          <cell r="AE85"/>
          <cell r="AF85" t="str">
            <v>Received</v>
          </cell>
        </row>
        <row r="86">
          <cell r="A86" t="str">
            <v>2742364410</v>
          </cell>
          <cell r="B86" t="str">
            <v>KITS</v>
          </cell>
          <cell r="C86"/>
          <cell r="D86" t="str">
            <v>J.Crockit</v>
          </cell>
          <cell r="E86">
            <v>27423644</v>
          </cell>
          <cell r="F86">
            <v>10</v>
          </cell>
          <cell r="G86" t="str">
            <v>D9550011700295</v>
          </cell>
          <cell r="H86" t="str">
            <v>117VU PANEL</v>
          </cell>
          <cell r="I86">
            <v>1</v>
          </cell>
          <cell r="J86">
            <v>42931</v>
          </cell>
          <cell r="K86">
            <v>6963576200</v>
          </cell>
          <cell r="L86" t="str">
            <v>D11312633A00</v>
          </cell>
          <cell r="M86">
            <v>1</v>
          </cell>
          <cell r="N86">
            <v>6963582600</v>
          </cell>
          <cell r="O86" t="str">
            <v>D11312851A00</v>
          </cell>
          <cell r="P86">
            <v>1</v>
          </cell>
          <cell r="Q86"/>
          <cell r="R86"/>
          <cell r="S86"/>
          <cell r="T86"/>
          <cell r="U86"/>
          <cell r="V86"/>
          <cell r="W86"/>
          <cell r="X86"/>
          <cell r="Y86"/>
          <cell r="Z86">
            <v>2</v>
          </cell>
          <cell r="AA86">
            <v>0</v>
          </cell>
          <cell r="AB86">
            <v>2</v>
          </cell>
          <cell r="AC86"/>
          <cell r="AD86" t="str">
            <v>Sirio Panel</v>
          </cell>
          <cell r="AE86"/>
          <cell r="AF86" t="str">
            <v>Received</v>
          </cell>
        </row>
        <row r="87">
          <cell r="A87" t="str">
            <v>2742364610</v>
          </cell>
          <cell r="B87" t="str">
            <v>KITS</v>
          </cell>
          <cell r="C87"/>
          <cell r="D87" t="str">
            <v>J.Crockit</v>
          </cell>
          <cell r="E87">
            <v>27423646</v>
          </cell>
          <cell r="F87">
            <v>10</v>
          </cell>
          <cell r="G87" t="str">
            <v>D9550011700295</v>
          </cell>
          <cell r="H87" t="str">
            <v>117VU PANEL</v>
          </cell>
          <cell r="I87">
            <v>1</v>
          </cell>
          <cell r="J87">
            <v>42931</v>
          </cell>
          <cell r="K87">
            <v>6963576200</v>
          </cell>
          <cell r="L87" t="str">
            <v>D11312633A00</v>
          </cell>
          <cell r="M87">
            <v>1</v>
          </cell>
          <cell r="N87">
            <v>6963582600</v>
          </cell>
          <cell r="O87" t="str">
            <v>D11312851A00</v>
          </cell>
          <cell r="P87">
            <v>1</v>
          </cell>
          <cell r="Q87"/>
          <cell r="R87"/>
          <cell r="S87"/>
          <cell r="T87"/>
          <cell r="U87"/>
          <cell r="V87"/>
          <cell r="W87"/>
          <cell r="X87"/>
          <cell r="Y87"/>
          <cell r="Z87">
            <v>2</v>
          </cell>
          <cell r="AA87">
            <v>1</v>
          </cell>
          <cell r="AB87">
            <v>1</v>
          </cell>
          <cell r="AC87"/>
          <cell r="AD87" t="str">
            <v>Sirio Panel</v>
          </cell>
          <cell r="AE87"/>
          <cell r="AF87" t="str">
            <v>Received</v>
          </cell>
        </row>
        <row r="88">
          <cell r="A88" t="str">
            <v>2742364710</v>
          </cell>
          <cell r="B88" t="str">
            <v>KITS</v>
          </cell>
          <cell r="C88"/>
          <cell r="D88" t="str">
            <v>J.Crockit</v>
          </cell>
          <cell r="E88">
            <v>27423647</v>
          </cell>
          <cell r="F88">
            <v>10</v>
          </cell>
          <cell r="G88" t="str">
            <v>D9550011700295</v>
          </cell>
          <cell r="H88" t="str">
            <v>117VU PANEL</v>
          </cell>
          <cell r="I88">
            <v>1</v>
          </cell>
          <cell r="J88">
            <v>42931</v>
          </cell>
          <cell r="K88">
            <v>6963576200</v>
          </cell>
          <cell r="L88" t="str">
            <v>D11312633A00</v>
          </cell>
          <cell r="M88">
            <v>1</v>
          </cell>
          <cell r="N88">
            <v>6963582600</v>
          </cell>
          <cell r="O88" t="str">
            <v>D11312851A00</v>
          </cell>
          <cell r="P88">
            <v>1</v>
          </cell>
          <cell r="Q88"/>
          <cell r="R88"/>
          <cell r="S88"/>
          <cell r="T88"/>
          <cell r="U88"/>
          <cell r="V88"/>
          <cell r="W88"/>
          <cell r="X88"/>
          <cell r="Y88"/>
          <cell r="Z88">
            <v>2</v>
          </cell>
          <cell r="AA88">
            <v>1</v>
          </cell>
          <cell r="AB88">
            <v>1</v>
          </cell>
          <cell r="AC88"/>
          <cell r="AD88" t="str">
            <v>Sirio Panel</v>
          </cell>
          <cell r="AE88"/>
          <cell r="AF88" t="str">
            <v>Received</v>
          </cell>
        </row>
        <row r="89">
          <cell r="A89" t="str">
            <v>2742364810</v>
          </cell>
          <cell r="B89" t="str">
            <v>KITS</v>
          </cell>
          <cell r="C89"/>
          <cell r="D89" t="str">
            <v>J.Crockit</v>
          </cell>
          <cell r="E89">
            <v>27423648</v>
          </cell>
          <cell r="F89">
            <v>10</v>
          </cell>
          <cell r="G89" t="str">
            <v>D9550011700295</v>
          </cell>
          <cell r="H89" t="str">
            <v>117VU PANEL</v>
          </cell>
          <cell r="I89">
            <v>1</v>
          </cell>
          <cell r="J89">
            <v>42931</v>
          </cell>
          <cell r="K89">
            <v>6963576200</v>
          </cell>
          <cell r="L89" t="str">
            <v>D11312633A00</v>
          </cell>
          <cell r="M89">
            <v>1</v>
          </cell>
          <cell r="N89">
            <v>6963582600</v>
          </cell>
          <cell r="O89" t="str">
            <v>D11312851A00</v>
          </cell>
          <cell r="P89">
            <v>1</v>
          </cell>
          <cell r="Q89"/>
          <cell r="R89"/>
          <cell r="S89"/>
          <cell r="T89"/>
          <cell r="U89"/>
          <cell r="V89"/>
          <cell r="W89"/>
          <cell r="X89"/>
          <cell r="Y89"/>
          <cell r="Z89">
            <v>2</v>
          </cell>
          <cell r="AA89">
            <v>1</v>
          </cell>
          <cell r="AB89">
            <v>1</v>
          </cell>
          <cell r="AC89"/>
          <cell r="AD89" t="str">
            <v>Sirio Panel</v>
          </cell>
          <cell r="AE89"/>
          <cell r="AF89" t="str">
            <v>Received</v>
          </cell>
        </row>
        <row r="90">
          <cell r="A90" t="str">
            <v>2742364910</v>
          </cell>
          <cell r="B90" t="str">
            <v>KITS</v>
          </cell>
          <cell r="C90"/>
          <cell r="D90" t="str">
            <v>J.Crockit</v>
          </cell>
          <cell r="E90">
            <v>27423649</v>
          </cell>
          <cell r="F90">
            <v>10</v>
          </cell>
          <cell r="G90" t="str">
            <v>D9550011700295</v>
          </cell>
          <cell r="H90" t="str">
            <v>117VU PANEL</v>
          </cell>
          <cell r="I90">
            <v>1</v>
          </cell>
          <cell r="J90">
            <v>42931</v>
          </cell>
          <cell r="K90">
            <v>6963576200</v>
          </cell>
          <cell r="L90" t="str">
            <v>D11312633A00</v>
          </cell>
          <cell r="M90">
            <v>1</v>
          </cell>
          <cell r="N90">
            <v>6963582600</v>
          </cell>
          <cell r="O90" t="str">
            <v>D11312851A00</v>
          </cell>
          <cell r="P90">
            <v>1</v>
          </cell>
          <cell r="Q90"/>
          <cell r="R90"/>
          <cell r="S90"/>
          <cell r="T90"/>
          <cell r="U90"/>
          <cell r="V90"/>
          <cell r="W90"/>
          <cell r="X90"/>
          <cell r="Y90"/>
          <cell r="Z90">
            <v>2</v>
          </cell>
          <cell r="AA90">
            <v>1</v>
          </cell>
          <cell r="AB90">
            <v>1</v>
          </cell>
          <cell r="AC90"/>
          <cell r="AD90" t="str">
            <v>Sirio Panel</v>
          </cell>
          <cell r="AE90"/>
          <cell r="AF90" t="str">
            <v>Received</v>
          </cell>
        </row>
        <row r="91">
          <cell r="A91" t="str">
            <v>2742365010</v>
          </cell>
          <cell r="B91" t="str">
            <v>KITS</v>
          </cell>
          <cell r="C91"/>
          <cell r="D91" t="str">
            <v>J.Crockit</v>
          </cell>
          <cell r="E91">
            <v>27423650</v>
          </cell>
          <cell r="F91">
            <v>10</v>
          </cell>
          <cell r="G91" t="str">
            <v>D9550011700295</v>
          </cell>
          <cell r="H91" t="str">
            <v>117VU PANEL</v>
          </cell>
          <cell r="I91">
            <v>1</v>
          </cell>
          <cell r="J91">
            <v>42931</v>
          </cell>
          <cell r="K91">
            <v>6963576200</v>
          </cell>
          <cell r="L91" t="str">
            <v>D11312633A00</v>
          </cell>
          <cell r="M91">
            <v>1</v>
          </cell>
          <cell r="N91">
            <v>6963582600</v>
          </cell>
          <cell r="O91" t="str">
            <v>D11312851A00</v>
          </cell>
          <cell r="P91">
            <v>1</v>
          </cell>
          <cell r="Q91"/>
          <cell r="R91"/>
          <cell r="S91"/>
          <cell r="T91"/>
          <cell r="U91"/>
          <cell r="V91"/>
          <cell r="W91"/>
          <cell r="X91"/>
          <cell r="Y91"/>
          <cell r="Z91">
            <v>2</v>
          </cell>
          <cell r="AA91">
            <v>1</v>
          </cell>
          <cell r="AB91">
            <v>1</v>
          </cell>
          <cell r="AC91"/>
          <cell r="AD91" t="str">
            <v>Sirio Panel</v>
          </cell>
          <cell r="AE91"/>
          <cell r="AF91" t="str">
            <v>Received</v>
          </cell>
        </row>
        <row r="92">
          <cell r="A92" t="str">
            <v>2742365210</v>
          </cell>
          <cell r="B92" t="str">
            <v>KITS</v>
          </cell>
          <cell r="C92"/>
          <cell r="D92" t="str">
            <v>J.Crockit</v>
          </cell>
          <cell r="E92">
            <v>27423652</v>
          </cell>
          <cell r="F92">
            <v>10</v>
          </cell>
          <cell r="G92" t="str">
            <v>D9550011700295</v>
          </cell>
          <cell r="H92" t="str">
            <v>117VU PANEL</v>
          </cell>
          <cell r="I92">
            <v>1</v>
          </cell>
          <cell r="J92">
            <v>42931</v>
          </cell>
          <cell r="K92">
            <v>6963576200</v>
          </cell>
          <cell r="L92" t="str">
            <v>D11312633A00</v>
          </cell>
          <cell r="M92">
            <v>1</v>
          </cell>
          <cell r="N92">
            <v>6963582600</v>
          </cell>
          <cell r="O92" t="str">
            <v>D11312851A00</v>
          </cell>
          <cell r="P92">
            <v>1</v>
          </cell>
          <cell r="Q92"/>
          <cell r="R92"/>
          <cell r="S92"/>
          <cell r="T92"/>
          <cell r="U92"/>
          <cell r="V92"/>
          <cell r="W92"/>
          <cell r="X92"/>
          <cell r="Y92"/>
          <cell r="Z92">
            <v>2</v>
          </cell>
          <cell r="AA92">
            <v>1</v>
          </cell>
          <cell r="AB92">
            <v>1</v>
          </cell>
          <cell r="AC92"/>
          <cell r="AD92" t="str">
            <v>Sirio Panel</v>
          </cell>
          <cell r="AE92"/>
          <cell r="AF92" t="str">
            <v>Received</v>
          </cell>
        </row>
        <row r="93">
          <cell r="A93" t="str">
            <v>2742365310</v>
          </cell>
          <cell r="B93" t="str">
            <v>KITS</v>
          </cell>
          <cell r="C93"/>
          <cell r="D93" t="str">
            <v>J.Crockit</v>
          </cell>
          <cell r="E93">
            <v>27423653</v>
          </cell>
          <cell r="F93">
            <v>10</v>
          </cell>
          <cell r="G93" t="str">
            <v>D9550011700295</v>
          </cell>
          <cell r="H93" t="str">
            <v>117VU PANEL</v>
          </cell>
          <cell r="I93">
            <v>1</v>
          </cell>
          <cell r="J93">
            <v>42931</v>
          </cell>
          <cell r="K93">
            <v>6963576200</v>
          </cell>
          <cell r="L93" t="str">
            <v>D11312633A00</v>
          </cell>
          <cell r="M93">
            <v>1</v>
          </cell>
          <cell r="N93">
            <v>6963582600</v>
          </cell>
          <cell r="O93" t="str">
            <v>D11312851A00</v>
          </cell>
          <cell r="P93">
            <v>1</v>
          </cell>
          <cell r="Q93"/>
          <cell r="R93"/>
          <cell r="S93"/>
          <cell r="T93"/>
          <cell r="U93"/>
          <cell r="V93"/>
          <cell r="W93"/>
          <cell r="X93"/>
          <cell r="Y93"/>
          <cell r="Z93">
            <v>2</v>
          </cell>
          <cell r="AA93">
            <v>1</v>
          </cell>
          <cell r="AB93">
            <v>1</v>
          </cell>
          <cell r="AC93"/>
          <cell r="AD93" t="str">
            <v>Sirio Panel</v>
          </cell>
          <cell r="AE93"/>
          <cell r="AF93" t="str">
            <v>Received</v>
          </cell>
        </row>
        <row r="94">
          <cell r="A94" t="str">
            <v>2742365510</v>
          </cell>
          <cell r="B94" t="str">
            <v>KITS</v>
          </cell>
          <cell r="C94"/>
          <cell r="D94" t="str">
            <v>J.Crockit</v>
          </cell>
          <cell r="E94">
            <v>27423655</v>
          </cell>
          <cell r="F94">
            <v>10</v>
          </cell>
          <cell r="G94" t="str">
            <v>D9550011700295</v>
          </cell>
          <cell r="H94" t="str">
            <v>117VU PANEL</v>
          </cell>
          <cell r="I94">
            <v>1</v>
          </cell>
          <cell r="J94">
            <v>42931</v>
          </cell>
          <cell r="K94">
            <v>6963576200</v>
          </cell>
          <cell r="L94" t="str">
            <v>D11312633A00</v>
          </cell>
          <cell r="M94">
            <v>1</v>
          </cell>
          <cell r="N94">
            <v>6963582600</v>
          </cell>
          <cell r="O94" t="str">
            <v>D11312851A00</v>
          </cell>
          <cell r="P94">
            <v>1</v>
          </cell>
          <cell r="Q94"/>
          <cell r="R94"/>
          <cell r="S94"/>
          <cell r="T94"/>
          <cell r="U94"/>
          <cell r="V94"/>
          <cell r="W94"/>
          <cell r="X94"/>
          <cell r="Y94"/>
          <cell r="Z94">
            <v>2</v>
          </cell>
          <cell r="AA94">
            <v>0</v>
          </cell>
          <cell r="AB94">
            <v>2</v>
          </cell>
          <cell r="AC94"/>
          <cell r="AD94" t="str">
            <v>Sirio Panel</v>
          </cell>
          <cell r="AE94"/>
          <cell r="AF94" t="str">
            <v>Received</v>
          </cell>
        </row>
        <row r="95">
          <cell r="A95" t="str">
            <v>2742365610</v>
          </cell>
          <cell r="B95" t="str">
            <v>KITS</v>
          </cell>
          <cell r="C95"/>
          <cell r="D95" t="str">
            <v>J.Crockit</v>
          </cell>
          <cell r="E95">
            <v>27423656</v>
          </cell>
          <cell r="F95">
            <v>10</v>
          </cell>
          <cell r="G95" t="str">
            <v>D9550011700295</v>
          </cell>
          <cell r="H95" t="str">
            <v>117VU PANEL</v>
          </cell>
          <cell r="I95">
            <v>1</v>
          </cell>
          <cell r="J95">
            <v>42931</v>
          </cell>
          <cell r="K95">
            <v>6963576200</v>
          </cell>
          <cell r="L95" t="str">
            <v>D11312633A00</v>
          </cell>
          <cell r="M95">
            <v>1</v>
          </cell>
          <cell r="N95">
            <v>6963582600</v>
          </cell>
          <cell r="O95" t="str">
            <v>D11312851A00</v>
          </cell>
          <cell r="P95">
            <v>1</v>
          </cell>
          <cell r="Q95"/>
          <cell r="R95"/>
          <cell r="S95"/>
          <cell r="T95"/>
          <cell r="U95"/>
          <cell r="V95"/>
          <cell r="W95"/>
          <cell r="X95"/>
          <cell r="Y95"/>
          <cell r="Z95">
            <v>2</v>
          </cell>
          <cell r="AA95">
            <v>0</v>
          </cell>
          <cell r="AB95">
            <v>2</v>
          </cell>
          <cell r="AC95"/>
          <cell r="AD95" t="str">
            <v>Sirio Panel</v>
          </cell>
          <cell r="AE95"/>
          <cell r="AF95" t="str">
            <v>Received</v>
          </cell>
        </row>
        <row r="96">
          <cell r="A96" t="str">
            <v>2742365710</v>
          </cell>
          <cell r="B96" t="str">
            <v>KITS</v>
          </cell>
          <cell r="C96"/>
          <cell r="D96" t="str">
            <v>J.Crockit</v>
          </cell>
          <cell r="E96">
            <v>27423657</v>
          </cell>
          <cell r="F96">
            <v>10</v>
          </cell>
          <cell r="G96" t="str">
            <v>D9550011700295</v>
          </cell>
          <cell r="H96" t="str">
            <v>117VU PANEL</v>
          </cell>
          <cell r="I96">
            <v>1</v>
          </cell>
          <cell r="J96">
            <v>42931</v>
          </cell>
          <cell r="K96">
            <v>6963576200</v>
          </cell>
          <cell r="L96" t="str">
            <v>D11312633A00</v>
          </cell>
          <cell r="M96">
            <v>1</v>
          </cell>
          <cell r="N96">
            <v>6963582600</v>
          </cell>
          <cell r="O96" t="str">
            <v>D11312851A00</v>
          </cell>
          <cell r="P96">
            <v>1</v>
          </cell>
          <cell r="Q96"/>
          <cell r="R96"/>
          <cell r="S96"/>
          <cell r="T96"/>
          <cell r="U96"/>
          <cell r="V96"/>
          <cell r="W96"/>
          <cell r="X96"/>
          <cell r="Y96"/>
          <cell r="Z96">
            <v>2</v>
          </cell>
          <cell r="AA96">
            <v>0</v>
          </cell>
          <cell r="AB96">
            <v>2</v>
          </cell>
          <cell r="AC96"/>
          <cell r="AD96" t="str">
            <v>Sirio Panel</v>
          </cell>
          <cell r="AE96"/>
          <cell r="AF96" t="str">
            <v>Received</v>
          </cell>
        </row>
        <row r="97">
          <cell r="A97" t="str">
            <v>2742365810</v>
          </cell>
          <cell r="B97" t="str">
            <v>KITS</v>
          </cell>
          <cell r="C97"/>
          <cell r="D97" t="str">
            <v>J.Crockit</v>
          </cell>
          <cell r="E97">
            <v>27423658</v>
          </cell>
          <cell r="F97">
            <v>10</v>
          </cell>
          <cell r="G97" t="str">
            <v>D9550011700295</v>
          </cell>
          <cell r="H97" t="str">
            <v>117VU PANEL</v>
          </cell>
          <cell r="I97">
            <v>1</v>
          </cell>
          <cell r="J97">
            <v>42931</v>
          </cell>
          <cell r="K97">
            <v>6963576200</v>
          </cell>
          <cell r="L97" t="str">
            <v>D11312633A00</v>
          </cell>
          <cell r="M97">
            <v>1</v>
          </cell>
          <cell r="N97">
            <v>6963582600</v>
          </cell>
          <cell r="O97" t="str">
            <v>D11312851A00</v>
          </cell>
          <cell r="P97">
            <v>1</v>
          </cell>
          <cell r="Q97"/>
          <cell r="R97"/>
          <cell r="S97"/>
          <cell r="T97"/>
          <cell r="U97"/>
          <cell r="V97"/>
          <cell r="W97"/>
          <cell r="X97"/>
          <cell r="Y97"/>
          <cell r="Z97">
            <v>2</v>
          </cell>
          <cell r="AA97">
            <v>0</v>
          </cell>
          <cell r="AB97">
            <v>2</v>
          </cell>
          <cell r="AC97"/>
          <cell r="AD97" t="str">
            <v>Sirio Panel</v>
          </cell>
          <cell r="AE97"/>
          <cell r="AF97" t="str">
            <v>Received</v>
          </cell>
        </row>
        <row r="98">
          <cell r="A98" t="str">
            <v>2742365910</v>
          </cell>
          <cell r="B98" t="str">
            <v>KITS</v>
          </cell>
          <cell r="C98"/>
          <cell r="D98" t="str">
            <v>J.Crockit</v>
          </cell>
          <cell r="E98">
            <v>27423659</v>
          </cell>
          <cell r="F98">
            <v>10</v>
          </cell>
          <cell r="G98" t="str">
            <v>D9550011700295</v>
          </cell>
          <cell r="H98" t="str">
            <v>117VU PANEL</v>
          </cell>
          <cell r="I98">
            <v>1</v>
          </cell>
          <cell r="J98">
            <v>42931</v>
          </cell>
          <cell r="K98">
            <v>6963576200</v>
          </cell>
          <cell r="L98" t="str">
            <v>D11312633A00</v>
          </cell>
          <cell r="M98">
            <v>1</v>
          </cell>
          <cell r="N98">
            <v>6963582600</v>
          </cell>
          <cell r="O98" t="str">
            <v>D11312851A00</v>
          </cell>
          <cell r="P98">
            <v>1</v>
          </cell>
          <cell r="Q98"/>
          <cell r="R98"/>
          <cell r="S98"/>
          <cell r="T98"/>
          <cell r="U98"/>
          <cell r="V98"/>
          <cell r="W98"/>
          <cell r="X98"/>
          <cell r="Y98"/>
          <cell r="Z98">
            <v>2</v>
          </cell>
          <cell r="AA98">
            <v>0</v>
          </cell>
          <cell r="AB98">
            <v>2</v>
          </cell>
          <cell r="AC98"/>
          <cell r="AD98" t="str">
            <v>Sirio Panel</v>
          </cell>
          <cell r="AE98"/>
          <cell r="AF98" t="str">
            <v>Received</v>
          </cell>
        </row>
        <row r="99">
          <cell r="A99" t="str">
            <v>2742366010</v>
          </cell>
          <cell r="B99" t="str">
            <v>KITS</v>
          </cell>
          <cell r="C99"/>
          <cell r="D99" t="str">
            <v>J.Crockit</v>
          </cell>
          <cell r="E99">
            <v>27423660</v>
          </cell>
          <cell r="F99">
            <v>10</v>
          </cell>
          <cell r="G99" t="str">
            <v>D9550011700295</v>
          </cell>
          <cell r="H99" t="str">
            <v>117VU PANEL</v>
          </cell>
          <cell r="I99">
            <v>1</v>
          </cell>
          <cell r="J99">
            <v>42931</v>
          </cell>
          <cell r="K99">
            <v>6963576200</v>
          </cell>
          <cell r="L99" t="str">
            <v>D11312633A00</v>
          </cell>
          <cell r="M99">
            <v>1</v>
          </cell>
          <cell r="N99">
            <v>6963582600</v>
          </cell>
          <cell r="O99" t="str">
            <v>D11312851A00</v>
          </cell>
          <cell r="P99">
            <v>1</v>
          </cell>
          <cell r="Q99"/>
          <cell r="R99"/>
          <cell r="S99"/>
          <cell r="T99"/>
          <cell r="U99"/>
          <cell r="V99"/>
          <cell r="W99"/>
          <cell r="X99"/>
          <cell r="Y99"/>
          <cell r="Z99">
            <v>2</v>
          </cell>
          <cell r="AA99">
            <v>0</v>
          </cell>
          <cell r="AB99">
            <v>2</v>
          </cell>
          <cell r="AC99"/>
          <cell r="AD99" t="str">
            <v>Sirio Panel</v>
          </cell>
          <cell r="AE99"/>
          <cell r="AF99" t="str">
            <v>Received</v>
          </cell>
        </row>
        <row r="100">
          <cell r="A100" t="str">
            <v>2742366110</v>
          </cell>
          <cell r="B100" t="str">
            <v>KITS</v>
          </cell>
          <cell r="C100"/>
          <cell r="D100" t="str">
            <v>J.Crockit</v>
          </cell>
          <cell r="E100">
            <v>27423661</v>
          </cell>
          <cell r="F100">
            <v>10</v>
          </cell>
          <cell r="G100" t="str">
            <v>D9550011700295</v>
          </cell>
          <cell r="H100" t="str">
            <v>117VU PANEL</v>
          </cell>
          <cell r="I100">
            <v>1</v>
          </cell>
          <cell r="J100">
            <v>42931</v>
          </cell>
          <cell r="K100">
            <v>6963576200</v>
          </cell>
          <cell r="L100" t="str">
            <v>D11312633A00</v>
          </cell>
          <cell r="M100">
            <v>1</v>
          </cell>
          <cell r="N100">
            <v>6963582600</v>
          </cell>
          <cell r="O100" t="str">
            <v>D11312851A00</v>
          </cell>
          <cell r="P100">
            <v>1</v>
          </cell>
          <cell r="Q100"/>
          <cell r="R100"/>
          <cell r="S100"/>
          <cell r="T100"/>
          <cell r="U100"/>
          <cell r="V100"/>
          <cell r="W100"/>
          <cell r="X100"/>
          <cell r="Y100"/>
          <cell r="Z100">
            <v>2</v>
          </cell>
          <cell r="AA100">
            <v>0</v>
          </cell>
          <cell r="AB100">
            <v>2</v>
          </cell>
          <cell r="AC100"/>
          <cell r="AD100" t="str">
            <v>Sirio Panel</v>
          </cell>
          <cell r="AE100"/>
          <cell r="AF100" t="str">
            <v>Received</v>
          </cell>
        </row>
        <row r="101">
          <cell r="A101" t="str">
            <v>2742366210</v>
          </cell>
          <cell r="B101" t="str">
            <v>KITS</v>
          </cell>
          <cell r="C101"/>
          <cell r="D101" t="str">
            <v>J.Crockit</v>
          </cell>
          <cell r="E101">
            <v>27423662</v>
          </cell>
          <cell r="F101">
            <v>10</v>
          </cell>
          <cell r="G101" t="str">
            <v>D9550011700295</v>
          </cell>
          <cell r="H101" t="str">
            <v>117VU PANEL</v>
          </cell>
          <cell r="I101">
            <v>1</v>
          </cell>
          <cell r="J101">
            <v>42931</v>
          </cell>
          <cell r="K101">
            <v>6963576200</v>
          </cell>
          <cell r="L101" t="str">
            <v>D11312633A00</v>
          </cell>
          <cell r="M101">
            <v>1</v>
          </cell>
          <cell r="N101">
            <v>6963582600</v>
          </cell>
          <cell r="O101" t="str">
            <v>D11312851A00</v>
          </cell>
          <cell r="P101">
            <v>1</v>
          </cell>
          <cell r="Q101"/>
          <cell r="R101"/>
          <cell r="S101"/>
          <cell r="T101"/>
          <cell r="U101"/>
          <cell r="V101"/>
          <cell r="W101"/>
          <cell r="X101"/>
          <cell r="Y101"/>
          <cell r="Z101">
            <v>2</v>
          </cell>
          <cell r="AA101">
            <v>0</v>
          </cell>
          <cell r="AB101">
            <v>2</v>
          </cell>
          <cell r="AC101"/>
          <cell r="AD101" t="str">
            <v>Sirio Panel</v>
          </cell>
          <cell r="AE101"/>
          <cell r="AF101" t="str">
            <v>Received</v>
          </cell>
        </row>
        <row r="102">
          <cell r="A102" t="str">
            <v>2742366310</v>
          </cell>
          <cell r="B102" t="str">
            <v>KITS</v>
          </cell>
          <cell r="C102"/>
          <cell r="D102" t="str">
            <v>J.Crockit</v>
          </cell>
          <cell r="E102">
            <v>27423663</v>
          </cell>
          <cell r="F102">
            <v>10</v>
          </cell>
          <cell r="G102" t="str">
            <v>D9550011700295</v>
          </cell>
          <cell r="H102" t="str">
            <v>117VU PANEL</v>
          </cell>
          <cell r="I102">
            <v>1</v>
          </cell>
          <cell r="J102">
            <v>42931</v>
          </cell>
          <cell r="K102">
            <v>6963576200</v>
          </cell>
          <cell r="L102" t="str">
            <v>D11312633A00</v>
          </cell>
          <cell r="M102">
            <v>1</v>
          </cell>
          <cell r="N102">
            <v>6963582600</v>
          </cell>
          <cell r="O102" t="str">
            <v>D11312851A00</v>
          </cell>
          <cell r="P102">
            <v>1</v>
          </cell>
          <cell r="Q102"/>
          <cell r="R102"/>
          <cell r="S102"/>
          <cell r="T102"/>
          <cell r="U102"/>
          <cell r="V102"/>
          <cell r="W102"/>
          <cell r="X102"/>
          <cell r="Y102"/>
          <cell r="Z102">
            <v>2</v>
          </cell>
          <cell r="AA102">
            <v>0</v>
          </cell>
          <cell r="AB102">
            <v>2</v>
          </cell>
          <cell r="AC102"/>
          <cell r="AD102" t="str">
            <v>Sirio Panel</v>
          </cell>
          <cell r="AE102"/>
          <cell r="AF102" t="str">
            <v>Received</v>
          </cell>
        </row>
        <row r="103">
          <cell r="A103" t="str">
            <v>2742366410</v>
          </cell>
          <cell r="B103" t="str">
            <v>KITS</v>
          </cell>
          <cell r="C103"/>
          <cell r="D103" t="str">
            <v>J.Crockit</v>
          </cell>
          <cell r="E103">
            <v>27423664</v>
          </cell>
          <cell r="F103">
            <v>10</v>
          </cell>
          <cell r="G103" t="str">
            <v>D9550011700295</v>
          </cell>
          <cell r="H103" t="str">
            <v>117VU PANEL</v>
          </cell>
          <cell r="I103">
            <v>1</v>
          </cell>
          <cell r="J103">
            <v>42931</v>
          </cell>
          <cell r="K103">
            <v>6963576200</v>
          </cell>
          <cell r="L103" t="str">
            <v>D11312633A00</v>
          </cell>
          <cell r="M103">
            <v>1</v>
          </cell>
          <cell r="N103">
            <v>6963582600</v>
          </cell>
          <cell r="O103" t="str">
            <v>D11312851A00</v>
          </cell>
          <cell r="P103">
            <v>1</v>
          </cell>
          <cell r="Q103"/>
          <cell r="R103"/>
          <cell r="S103"/>
          <cell r="T103"/>
          <cell r="U103"/>
          <cell r="V103"/>
          <cell r="W103"/>
          <cell r="X103"/>
          <cell r="Y103"/>
          <cell r="Z103">
            <v>2</v>
          </cell>
          <cell r="AA103">
            <v>0</v>
          </cell>
          <cell r="AB103">
            <v>2</v>
          </cell>
          <cell r="AC103"/>
          <cell r="AD103" t="str">
            <v>Sirio Panel</v>
          </cell>
          <cell r="AE103"/>
          <cell r="AF103" t="str">
            <v>Received</v>
          </cell>
        </row>
        <row r="104">
          <cell r="A104" t="str">
            <v>2742366510</v>
          </cell>
          <cell r="B104" t="str">
            <v>KITS</v>
          </cell>
          <cell r="C104"/>
          <cell r="D104" t="str">
            <v>J.Crockit</v>
          </cell>
          <cell r="E104">
            <v>27423665</v>
          </cell>
          <cell r="F104">
            <v>10</v>
          </cell>
          <cell r="G104" t="str">
            <v>D9550011700295</v>
          </cell>
          <cell r="H104" t="str">
            <v>117VU PANEL</v>
          </cell>
          <cell r="I104">
            <v>1</v>
          </cell>
          <cell r="J104">
            <v>42931</v>
          </cell>
          <cell r="K104">
            <v>6963576200</v>
          </cell>
          <cell r="L104" t="str">
            <v>D11312633A00</v>
          </cell>
          <cell r="M104">
            <v>1</v>
          </cell>
          <cell r="N104">
            <v>6963582600</v>
          </cell>
          <cell r="O104" t="str">
            <v>D11312851A00</v>
          </cell>
          <cell r="P104">
            <v>1</v>
          </cell>
          <cell r="Q104"/>
          <cell r="R104"/>
          <cell r="S104"/>
          <cell r="T104"/>
          <cell r="U104"/>
          <cell r="V104"/>
          <cell r="W104"/>
          <cell r="X104"/>
          <cell r="Y104"/>
          <cell r="Z104">
            <v>2</v>
          </cell>
          <cell r="AA104">
            <v>0</v>
          </cell>
          <cell r="AB104">
            <v>2</v>
          </cell>
          <cell r="AC104"/>
          <cell r="AD104" t="str">
            <v>Sirio Panel</v>
          </cell>
          <cell r="AE104"/>
          <cell r="AF104" t="str">
            <v>Received</v>
          </cell>
        </row>
        <row r="105">
          <cell r="A105" t="str">
            <v>2742366610</v>
          </cell>
          <cell r="B105" t="str">
            <v>KITS</v>
          </cell>
          <cell r="C105"/>
          <cell r="D105" t="str">
            <v>J.Crockit</v>
          </cell>
          <cell r="E105">
            <v>27423666</v>
          </cell>
          <cell r="F105">
            <v>10</v>
          </cell>
          <cell r="G105" t="str">
            <v>D9550011700295</v>
          </cell>
          <cell r="H105" t="str">
            <v>117VU PANEL</v>
          </cell>
          <cell r="I105">
            <v>1</v>
          </cell>
          <cell r="J105">
            <v>42931</v>
          </cell>
          <cell r="K105">
            <v>6963576200</v>
          </cell>
          <cell r="L105" t="str">
            <v>D11312633A00</v>
          </cell>
          <cell r="M105">
            <v>1</v>
          </cell>
          <cell r="N105">
            <v>6963582600</v>
          </cell>
          <cell r="O105" t="str">
            <v>D11312851A00</v>
          </cell>
          <cell r="P105">
            <v>1</v>
          </cell>
          <cell r="Q105"/>
          <cell r="R105"/>
          <cell r="S105"/>
          <cell r="T105"/>
          <cell r="U105"/>
          <cell r="V105"/>
          <cell r="W105"/>
          <cell r="X105"/>
          <cell r="Y105"/>
          <cell r="Z105">
            <v>2</v>
          </cell>
          <cell r="AA105">
            <v>0</v>
          </cell>
          <cell r="AB105">
            <v>2</v>
          </cell>
          <cell r="AC105"/>
          <cell r="AD105" t="str">
            <v>Sirio Panel</v>
          </cell>
          <cell r="AE105"/>
          <cell r="AF105" t="str">
            <v>Received</v>
          </cell>
        </row>
        <row r="106">
          <cell r="A106" t="str">
            <v>2742366710</v>
          </cell>
          <cell r="B106" t="str">
            <v>KITS</v>
          </cell>
          <cell r="C106"/>
          <cell r="D106" t="str">
            <v>J.Crockit</v>
          </cell>
          <cell r="E106">
            <v>27423667</v>
          </cell>
          <cell r="F106">
            <v>10</v>
          </cell>
          <cell r="G106" t="str">
            <v>D9550011700295</v>
          </cell>
          <cell r="H106" t="str">
            <v>117VU PANEL</v>
          </cell>
          <cell r="I106">
            <v>1</v>
          </cell>
          <cell r="J106">
            <v>42931</v>
          </cell>
          <cell r="K106">
            <v>6963576200</v>
          </cell>
          <cell r="L106" t="str">
            <v>D11312633A00</v>
          </cell>
          <cell r="M106">
            <v>1</v>
          </cell>
          <cell r="N106">
            <v>6963582600</v>
          </cell>
          <cell r="O106" t="str">
            <v>D11312851A00</v>
          </cell>
          <cell r="P106">
            <v>1</v>
          </cell>
          <cell r="Q106"/>
          <cell r="R106"/>
          <cell r="S106"/>
          <cell r="T106"/>
          <cell r="U106"/>
          <cell r="V106"/>
          <cell r="W106"/>
          <cell r="X106"/>
          <cell r="Y106"/>
          <cell r="Z106">
            <v>2</v>
          </cell>
          <cell r="AA106">
            <v>1</v>
          </cell>
          <cell r="AB106">
            <v>1</v>
          </cell>
          <cell r="AC106"/>
          <cell r="AD106" t="str">
            <v>Sirio Panel</v>
          </cell>
          <cell r="AE106" t="str">
            <v>CMS 1 received ; Missing CMS 2 Qté 1</v>
          </cell>
          <cell r="AF106" t="str">
            <v>Received</v>
          </cell>
        </row>
        <row r="107">
          <cell r="A107" t="str">
            <v>2742366810</v>
          </cell>
          <cell r="B107" t="str">
            <v>KITS</v>
          </cell>
          <cell r="C107"/>
          <cell r="D107" t="str">
            <v>J.Crockit</v>
          </cell>
          <cell r="E107">
            <v>27423668</v>
          </cell>
          <cell r="F107">
            <v>10</v>
          </cell>
          <cell r="G107" t="str">
            <v>D9550011700295</v>
          </cell>
          <cell r="H107" t="str">
            <v>117VU PANEL</v>
          </cell>
          <cell r="I107">
            <v>1</v>
          </cell>
          <cell r="J107">
            <v>42931</v>
          </cell>
          <cell r="K107">
            <v>6963576200</v>
          </cell>
          <cell r="L107" t="str">
            <v>D11312633A00</v>
          </cell>
          <cell r="M107">
            <v>1</v>
          </cell>
          <cell r="N107">
            <v>6963582600</v>
          </cell>
          <cell r="O107" t="str">
            <v>D11312851A00</v>
          </cell>
          <cell r="P107">
            <v>1</v>
          </cell>
          <cell r="Q107"/>
          <cell r="R107"/>
          <cell r="S107"/>
          <cell r="T107"/>
          <cell r="U107"/>
          <cell r="V107"/>
          <cell r="W107"/>
          <cell r="X107"/>
          <cell r="Y107"/>
          <cell r="Z107">
            <v>2</v>
          </cell>
          <cell r="AA107">
            <v>1</v>
          </cell>
          <cell r="AB107">
            <v>1</v>
          </cell>
          <cell r="AC107"/>
          <cell r="AD107" t="str">
            <v>Sirio Panel</v>
          </cell>
          <cell r="AE107" t="str">
            <v xml:space="preserve">Missing CMS 1 Qty 1 (0 Received) </v>
          </cell>
          <cell r="AF107" t="str">
            <v>Received</v>
          </cell>
        </row>
        <row r="108">
          <cell r="A108" t="str">
            <v>795839110</v>
          </cell>
          <cell r="B108" t="str">
            <v>SPARES</v>
          </cell>
          <cell r="C108"/>
          <cell r="D108" t="str">
            <v>B. Lachal</v>
          </cell>
          <cell r="E108">
            <v>7958391</v>
          </cell>
          <cell r="F108">
            <v>10</v>
          </cell>
          <cell r="G108" t="str">
            <v>S9550081192795</v>
          </cell>
          <cell r="H108" t="str">
            <v>811VU PANEL</v>
          </cell>
          <cell r="I108">
            <v>1</v>
          </cell>
          <cell r="J108">
            <v>42924</v>
          </cell>
          <cell r="K108">
            <v>6853820100</v>
          </cell>
          <cell r="L108" t="str">
            <v>SC628ANPR</v>
          </cell>
          <cell r="M108">
            <v>1</v>
          </cell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>
            <v>1</v>
          </cell>
          <cell r="AA108">
            <v>1</v>
          </cell>
          <cell r="AB108">
            <v>0</v>
          </cell>
          <cell r="AC108"/>
          <cell r="AD108" t="str">
            <v>?</v>
          </cell>
          <cell r="AE108"/>
          <cell r="AF108" t="str">
            <v>Received</v>
          </cell>
        </row>
        <row r="109">
          <cell r="A109" t="str">
            <v>2746229510</v>
          </cell>
          <cell r="B109" t="str">
            <v>SPARES</v>
          </cell>
          <cell r="C109"/>
          <cell r="D109" t="str">
            <v>B. Lachal</v>
          </cell>
          <cell r="E109">
            <v>27462295</v>
          </cell>
          <cell r="F109">
            <v>10</v>
          </cell>
          <cell r="G109" t="str">
            <v>A9550051000196</v>
          </cell>
          <cell r="H109" t="str">
            <v>510VU1 PANEL</v>
          </cell>
          <cell r="I109">
            <v>1</v>
          </cell>
          <cell r="J109">
            <v>42922</v>
          </cell>
          <cell r="K109">
            <v>6530207600</v>
          </cell>
          <cell r="L109" t="str">
            <v>A31112112B00</v>
          </cell>
          <cell r="M109">
            <v>1</v>
          </cell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>
            <v>1</v>
          </cell>
          <cell r="AA109">
            <v>1</v>
          </cell>
          <cell r="AB109">
            <v>0</v>
          </cell>
          <cell r="AC109"/>
          <cell r="AD109" t="str">
            <v>PAULSTRA</v>
          </cell>
          <cell r="AE109"/>
          <cell r="AF109" t="str">
            <v>Received</v>
          </cell>
        </row>
        <row r="110">
          <cell r="A110" t="str">
            <v>2746229610</v>
          </cell>
          <cell r="B110" t="str">
            <v>SPARES</v>
          </cell>
          <cell r="C110"/>
          <cell r="D110" t="str">
            <v>B. Lachal</v>
          </cell>
          <cell r="E110">
            <v>27462296</v>
          </cell>
          <cell r="F110">
            <v>10</v>
          </cell>
          <cell r="G110" t="str">
            <v>A9550051000296</v>
          </cell>
          <cell r="H110" t="str">
            <v>510VU2 PANEL</v>
          </cell>
          <cell r="I110">
            <v>1</v>
          </cell>
          <cell r="J110">
            <v>42922</v>
          </cell>
          <cell r="K110">
            <v>6530207600</v>
          </cell>
          <cell r="L110" t="str">
            <v>A31112112B00</v>
          </cell>
          <cell r="M110">
            <v>1</v>
          </cell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>
            <v>1</v>
          </cell>
          <cell r="AA110">
            <v>1</v>
          </cell>
          <cell r="AB110">
            <v>0</v>
          </cell>
          <cell r="AC110"/>
          <cell r="AD110" t="str">
            <v>PAULSTRA</v>
          </cell>
          <cell r="AE110"/>
          <cell r="AF110" t="str">
            <v>Received</v>
          </cell>
        </row>
        <row r="111">
          <cell r="A111" t="str">
            <v>2747930310</v>
          </cell>
          <cell r="B111" t="str">
            <v>SPARES</v>
          </cell>
          <cell r="C111"/>
          <cell r="D111" t="str">
            <v>B. Lachal</v>
          </cell>
          <cell r="E111">
            <v>27479303</v>
          </cell>
          <cell r="F111">
            <v>10</v>
          </cell>
          <cell r="G111" t="str">
            <v>A9550051000196</v>
          </cell>
          <cell r="H111" t="str">
            <v>510VU1 PANEL</v>
          </cell>
          <cell r="I111">
            <v>1</v>
          </cell>
          <cell r="J111">
            <v>42935</v>
          </cell>
          <cell r="K111">
            <v>6530207600</v>
          </cell>
          <cell r="L111" t="str">
            <v>A31112112B00</v>
          </cell>
          <cell r="M111">
            <v>1</v>
          </cell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>
            <v>1</v>
          </cell>
          <cell r="AA111">
            <v>1</v>
          </cell>
          <cell r="AB111">
            <v>0</v>
          </cell>
          <cell r="AC111"/>
          <cell r="AD111" t="str">
            <v>PAULSTRA</v>
          </cell>
          <cell r="AE111"/>
          <cell r="AF111" t="str">
            <v>Received</v>
          </cell>
        </row>
        <row r="112">
          <cell r="A112" t="str">
            <v>2748136010</v>
          </cell>
          <cell r="B112" t="str">
            <v>SPARES</v>
          </cell>
          <cell r="C112"/>
          <cell r="D112" t="str">
            <v>B. Lachal</v>
          </cell>
          <cell r="E112">
            <v>27481360</v>
          </cell>
          <cell r="F112">
            <v>10</v>
          </cell>
          <cell r="G112" t="str">
            <v>A9550051000296</v>
          </cell>
          <cell r="H112" t="str">
            <v>510VU2 PANEL</v>
          </cell>
          <cell r="I112">
            <v>1</v>
          </cell>
          <cell r="J112">
            <v>42944</v>
          </cell>
          <cell r="K112">
            <v>6530207600</v>
          </cell>
          <cell r="L112" t="str">
            <v>A31112112B00</v>
          </cell>
          <cell r="M112">
            <v>1</v>
          </cell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>
            <v>1</v>
          </cell>
          <cell r="AA112">
            <v>1</v>
          </cell>
          <cell r="AB112">
            <v>0</v>
          </cell>
          <cell r="AC112"/>
          <cell r="AD112" t="str">
            <v>PAULSTRA</v>
          </cell>
          <cell r="AE112"/>
          <cell r="AF112" t="str">
            <v>Received</v>
          </cell>
        </row>
        <row r="113">
          <cell r="A113" t="str">
            <v>2750126910</v>
          </cell>
          <cell r="B113" t="str">
            <v>SPARES</v>
          </cell>
          <cell r="C113"/>
          <cell r="D113" t="str">
            <v>B. Lachal</v>
          </cell>
          <cell r="E113">
            <v>27501269</v>
          </cell>
          <cell r="F113">
            <v>10</v>
          </cell>
          <cell r="G113" t="str">
            <v>WF417AFACAAE</v>
          </cell>
          <cell r="H113">
            <v>517</v>
          </cell>
          <cell r="I113">
            <v>1</v>
          </cell>
          <cell r="J113">
            <v>42956</v>
          </cell>
          <cell r="K113" t="str">
            <v>6V01965900</v>
          </cell>
          <cell r="L113" t="str">
            <v>723-1331-04</v>
          </cell>
          <cell r="M113">
            <v>1</v>
          </cell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  <cell r="Y113"/>
          <cell r="Z113">
            <v>1</v>
          </cell>
          <cell r="AA113">
            <v>1</v>
          </cell>
          <cell r="AB113">
            <v>0</v>
          </cell>
          <cell r="AC113"/>
          <cell r="AD113"/>
          <cell r="AE113"/>
          <cell r="AF113" t="str">
            <v>Received</v>
          </cell>
        </row>
        <row r="114">
          <cell r="A114" t="str">
            <v>2750026610</v>
          </cell>
          <cell r="B114" t="str">
            <v>KITS</v>
          </cell>
          <cell r="C114"/>
          <cell r="D114" t="str">
            <v>J. Crockit</v>
          </cell>
          <cell r="E114">
            <v>27500266</v>
          </cell>
          <cell r="F114">
            <v>10</v>
          </cell>
          <cell r="G114" t="str">
            <v>D9550011700295</v>
          </cell>
          <cell r="H114" t="str">
            <v>117VU PANEL</v>
          </cell>
          <cell r="I114">
            <v>1</v>
          </cell>
          <cell r="J114">
            <v>42962</v>
          </cell>
          <cell r="K114">
            <v>6963576200</v>
          </cell>
          <cell r="L114" t="str">
            <v>D11312633A00</v>
          </cell>
          <cell r="M114">
            <v>1</v>
          </cell>
          <cell r="N114">
            <v>6963582600</v>
          </cell>
          <cell r="O114" t="str">
            <v>D11312851A00</v>
          </cell>
          <cell r="P114">
            <v>1</v>
          </cell>
          <cell r="Q114"/>
          <cell r="R114"/>
          <cell r="S114"/>
          <cell r="T114"/>
          <cell r="U114"/>
          <cell r="V114"/>
          <cell r="W114"/>
          <cell r="X114"/>
          <cell r="Y114"/>
          <cell r="Z114">
            <v>2</v>
          </cell>
          <cell r="AA114">
            <v>2</v>
          </cell>
          <cell r="AB114">
            <v>0</v>
          </cell>
          <cell r="AC114"/>
          <cell r="AD114" t="str">
            <v>Sirio Panel</v>
          </cell>
          <cell r="AE114"/>
          <cell r="AF114" t="str">
            <v>Received</v>
          </cell>
        </row>
        <row r="115">
          <cell r="A115" t="str">
            <v>2751037810</v>
          </cell>
          <cell r="B115" t="str">
            <v>SPARES</v>
          </cell>
          <cell r="C115"/>
          <cell r="D115" t="str">
            <v>M. HILLE</v>
          </cell>
          <cell r="E115">
            <v>27510378</v>
          </cell>
          <cell r="F115">
            <v>10</v>
          </cell>
          <cell r="G115" t="str">
            <v>WF408ADAAAAC</v>
          </cell>
          <cell r="H115" t="str">
            <v>317VU PANEL</v>
          </cell>
          <cell r="I115">
            <v>1</v>
          </cell>
          <cell r="J115">
            <v>42947</v>
          </cell>
          <cell r="K115" t="str">
            <v>6V00205900</v>
          </cell>
          <cell r="L115" t="str">
            <v>723-5560-03</v>
          </cell>
          <cell r="M115">
            <v>1</v>
          </cell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>
            <v>1</v>
          </cell>
          <cell r="AA115">
            <v>1</v>
          </cell>
          <cell r="AB115">
            <v>0</v>
          </cell>
          <cell r="AC115"/>
          <cell r="AD115"/>
          <cell r="AE115"/>
          <cell r="AF115" t="str">
            <v>Received</v>
          </cell>
        </row>
        <row r="116">
          <cell r="A116" t="str">
            <v>2750768710</v>
          </cell>
          <cell r="B116" t="str">
            <v>KITS</v>
          </cell>
          <cell r="C116"/>
          <cell r="D116" t="str">
            <v>L. MALHOME</v>
          </cell>
          <cell r="E116">
            <v>27507687</v>
          </cell>
          <cell r="F116">
            <v>10</v>
          </cell>
          <cell r="G116" t="str">
            <v>D9551002201195</v>
          </cell>
          <cell r="H116" t="str">
            <v>22VU PANEL</v>
          </cell>
          <cell r="I116">
            <v>1</v>
          </cell>
          <cell r="J116">
            <v>42975</v>
          </cell>
          <cell r="K116">
            <v>6939600100</v>
          </cell>
          <cell r="L116" t="str">
            <v>058-001-00</v>
          </cell>
          <cell r="M116">
            <v>1</v>
          </cell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  <cell r="Y116"/>
          <cell r="Z116">
            <v>1</v>
          </cell>
          <cell r="AA116">
            <v>1</v>
          </cell>
          <cell r="AB116">
            <v>0</v>
          </cell>
          <cell r="AC116"/>
          <cell r="AD116" t="str">
            <v>IEC</v>
          </cell>
          <cell r="AE116"/>
          <cell r="AF116" t="str">
            <v>Received</v>
          </cell>
        </row>
        <row r="117">
          <cell r="A117" t="str">
            <v>2751098310</v>
          </cell>
          <cell r="B117" t="str">
            <v>KITS</v>
          </cell>
          <cell r="C117"/>
          <cell r="D117" t="str">
            <v>M. KANNANE</v>
          </cell>
          <cell r="E117">
            <v>27510983</v>
          </cell>
          <cell r="F117">
            <v>10</v>
          </cell>
          <cell r="G117" t="str">
            <v>D9551002201195</v>
          </cell>
          <cell r="H117" t="str">
            <v>22VU PANEL</v>
          </cell>
          <cell r="I117">
            <v>1</v>
          </cell>
          <cell r="J117">
            <v>42975</v>
          </cell>
          <cell r="K117">
            <v>6939600100</v>
          </cell>
          <cell r="L117" t="str">
            <v>058-001-00</v>
          </cell>
          <cell r="M117">
            <v>1</v>
          </cell>
          <cell r="N117"/>
          <cell r="O117"/>
          <cell r="P117"/>
          <cell r="Q117"/>
          <cell r="R117"/>
          <cell r="S117"/>
          <cell r="T117"/>
          <cell r="U117"/>
          <cell r="V117"/>
          <cell r="W117"/>
          <cell r="X117"/>
          <cell r="Y117"/>
          <cell r="Z117">
            <v>1</v>
          </cell>
          <cell r="AA117">
            <v>1</v>
          </cell>
          <cell r="AB117">
            <v>0</v>
          </cell>
          <cell r="AC117"/>
          <cell r="AD117" t="str">
            <v>IEC</v>
          </cell>
          <cell r="AE117"/>
          <cell r="AF117" t="str">
            <v>Received</v>
          </cell>
        </row>
        <row r="118">
          <cell r="A118" t="str">
            <v>2752903910</v>
          </cell>
          <cell r="B118" t="str">
            <v>KITS</v>
          </cell>
          <cell r="C118" t="str">
            <v>RTN</v>
          </cell>
          <cell r="D118" t="str">
            <v>M. Kannane</v>
          </cell>
          <cell r="E118">
            <v>27529039</v>
          </cell>
          <cell r="F118">
            <v>10</v>
          </cell>
          <cell r="G118" t="str">
            <v>D9551002200895</v>
          </cell>
          <cell r="H118" t="str">
            <v>22VU PANEL</v>
          </cell>
          <cell r="I118">
            <v>1</v>
          </cell>
          <cell r="J118">
            <v>43000</v>
          </cell>
          <cell r="K118">
            <v>6939600100</v>
          </cell>
          <cell r="L118" t="str">
            <v>058-001-00</v>
          </cell>
          <cell r="M118">
            <v>1</v>
          </cell>
          <cell r="N118"/>
          <cell r="O118"/>
          <cell r="P118"/>
          <cell r="Q118"/>
          <cell r="R118"/>
          <cell r="S118"/>
          <cell r="T118"/>
          <cell r="U118"/>
          <cell r="V118"/>
          <cell r="W118"/>
          <cell r="X118"/>
          <cell r="Y118"/>
          <cell r="Z118">
            <v>1</v>
          </cell>
          <cell r="AA118">
            <v>1</v>
          </cell>
          <cell r="AB118">
            <v>0</v>
          </cell>
          <cell r="AC118"/>
          <cell r="AD118"/>
          <cell r="AE118" t="str">
            <v>réception semaine 10</v>
          </cell>
          <cell r="AF118" t="str">
            <v>Received</v>
          </cell>
        </row>
        <row r="119">
          <cell r="A119" t="str">
            <v>2754985610</v>
          </cell>
          <cell r="B119" t="str">
            <v>SPARES</v>
          </cell>
          <cell r="C119"/>
          <cell r="D119" t="str">
            <v>M. Kannane</v>
          </cell>
          <cell r="E119">
            <v>27549856</v>
          </cell>
          <cell r="F119">
            <v>10</v>
          </cell>
          <cell r="G119" t="str">
            <v>D9551002200895</v>
          </cell>
          <cell r="H119" t="str">
            <v>22VU PANEL</v>
          </cell>
          <cell r="I119">
            <v>1</v>
          </cell>
          <cell r="J119">
            <v>43021</v>
          </cell>
          <cell r="K119">
            <v>6939600100</v>
          </cell>
          <cell r="L119" t="str">
            <v>058-001-00</v>
          </cell>
          <cell r="M119">
            <v>1</v>
          </cell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>
            <v>1</v>
          </cell>
          <cell r="AA119">
            <v>0</v>
          </cell>
          <cell r="AB119">
            <v>1</v>
          </cell>
          <cell r="AC119"/>
          <cell r="AD119"/>
          <cell r="AE119"/>
          <cell r="AF119" t="str">
            <v>Received</v>
          </cell>
        </row>
        <row r="120">
          <cell r="A120" t="str">
            <v>2753000710</v>
          </cell>
          <cell r="B120" t="str">
            <v>KITS</v>
          </cell>
          <cell r="C120" t="str">
            <v>EXP</v>
          </cell>
          <cell r="D120" t="str">
            <v>J.Crockit</v>
          </cell>
          <cell r="E120">
            <v>27530007</v>
          </cell>
          <cell r="F120">
            <v>10</v>
          </cell>
          <cell r="G120" t="str">
            <v>D9550011700295</v>
          </cell>
          <cell r="H120" t="str">
            <v>117VU PANEL</v>
          </cell>
          <cell r="I120">
            <v>1</v>
          </cell>
          <cell r="J120">
            <v>43046</v>
          </cell>
          <cell r="K120">
            <v>6963576200</v>
          </cell>
          <cell r="L120" t="str">
            <v>D11312633A00</v>
          </cell>
          <cell r="M120">
            <v>1</v>
          </cell>
          <cell r="N120">
            <v>6963582600</v>
          </cell>
          <cell r="O120" t="str">
            <v>D11312851A00</v>
          </cell>
          <cell r="P120">
            <v>1</v>
          </cell>
          <cell r="Q120"/>
          <cell r="R120"/>
          <cell r="S120"/>
          <cell r="T120"/>
          <cell r="U120"/>
          <cell r="V120"/>
          <cell r="W120"/>
          <cell r="X120"/>
          <cell r="Y120"/>
          <cell r="Z120">
            <v>2</v>
          </cell>
          <cell r="AA120">
            <v>2</v>
          </cell>
          <cell r="AB120">
            <v>0</v>
          </cell>
          <cell r="AC120"/>
          <cell r="AD120"/>
          <cell r="AE120"/>
          <cell r="AF120" t="str">
            <v>Received</v>
          </cell>
        </row>
        <row r="121">
          <cell r="A121" t="str">
            <v>2753000610</v>
          </cell>
          <cell r="B121" t="str">
            <v>KITS</v>
          </cell>
          <cell r="C121" t="str">
            <v>EXP</v>
          </cell>
          <cell r="D121" t="str">
            <v>J.Crockit</v>
          </cell>
          <cell r="E121">
            <v>27530006</v>
          </cell>
          <cell r="F121">
            <v>10</v>
          </cell>
          <cell r="G121" t="str">
            <v>D9550011700295</v>
          </cell>
          <cell r="H121" t="str">
            <v>117VU PANEL</v>
          </cell>
          <cell r="I121">
            <v>1</v>
          </cell>
          <cell r="J121">
            <v>43046</v>
          </cell>
          <cell r="K121">
            <v>6963576200</v>
          </cell>
          <cell r="L121" t="str">
            <v>D11312633A00</v>
          </cell>
          <cell r="M121">
            <v>1</v>
          </cell>
          <cell r="N121">
            <v>6963582600</v>
          </cell>
          <cell r="O121" t="str">
            <v>D11312851A00</v>
          </cell>
          <cell r="P121">
            <v>1</v>
          </cell>
          <cell r="Q121"/>
          <cell r="R121"/>
          <cell r="S121"/>
          <cell r="T121"/>
          <cell r="U121"/>
          <cell r="V121"/>
          <cell r="W121"/>
          <cell r="X121"/>
          <cell r="Y121"/>
          <cell r="Z121">
            <v>2</v>
          </cell>
          <cell r="AA121">
            <v>2</v>
          </cell>
          <cell r="AB121">
            <v>0</v>
          </cell>
          <cell r="AC121"/>
          <cell r="AD121"/>
          <cell r="AE121"/>
          <cell r="AF121" t="str">
            <v>Received</v>
          </cell>
        </row>
        <row r="122">
          <cell r="A122" t="str">
            <v>2753013610</v>
          </cell>
          <cell r="B122" t="str">
            <v>KITS</v>
          </cell>
          <cell r="C122" t="str">
            <v>EXP</v>
          </cell>
          <cell r="D122" t="str">
            <v>J.Crockit</v>
          </cell>
          <cell r="E122">
            <v>27530136</v>
          </cell>
          <cell r="F122">
            <v>10</v>
          </cell>
          <cell r="G122" t="str">
            <v>D9550011700295</v>
          </cell>
          <cell r="H122" t="str">
            <v>117VU PANEL</v>
          </cell>
          <cell r="I122">
            <v>1</v>
          </cell>
          <cell r="J122">
            <v>43060</v>
          </cell>
          <cell r="K122">
            <v>6963576200</v>
          </cell>
          <cell r="L122" t="str">
            <v>D11312633A00</v>
          </cell>
          <cell r="M122">
            <v>1</v>
          </cell>
          <cell r="N122">
            <v>6963582600</v>
          </cell>
          <cell r="O122" t="str">
            <v>D11312851A00</v>
          </cell>
          <cell r="P122">
            <v>1</v>
          </cell>
          <cell r="Q122"/>
          <cell r="R122"/>
          <cell r="S122"/>
          <cell r="T122"/>
          <cell r="U122"/>
          <cell r="V122"/>
          <cell r="W122"/>
          <cell r="X122"/>
          <cell r="Y122"/>
          <cell r="Z122">
            <v>2</v>
          </cell>
          <cell r="AA122">
            <v>2</v>
          </cell>
          <cell r="AB122">
            <v>0</v>
          </cell>
          <cell r="AC122"/>
          <cell r="AD122"/>
          <cell r="AE122"/>
          <cell r="AF122" t="str">
            <v>Received</v>
          </cell>
        </row>
        <row r="123">
          <cell r="A123" t="str">
            <v>2753012610</v>
          </cell>
          <cell r="B123" t="str">
            <v>KITS</v>
          </cell>
          <cell r="C123" t="str">
            <v>EXP</v>
          </cell>
          <cell r="D123" t="str">
            <v>J.Crockit</v>
          </cell>
          <cell r="E123">
            <v>27530126</v>
          </cell>
          <cell r="F123">
            <v>10</v>
          </cell>
          <cell r="G123" t="str">
            <v>D9550011700295</v>
          </cell>
          <cell r="H123" t="str">
            <v>117VU PANEL</v>
          </cell>
          <cell r="I123">
            <v>1</v>
          </cell>
          <cell r="J123">
            <v>43060</v>
          </cell>
          <cell r="K123">
            <v>6963576200</v>
          </cell>
          <cell r="L123" t="str">
            <v>D11312633A00</v>
          </cell>
          <cell r="M123">
            <v>1</v>
          </cell>
          <cell r="N123">
            <v>6963582600</v>
          </cell>
          <cell r="O123" t="str">
            <v>D11312851A00</v>
          </cell>
          <cell r="P123">
            <v>1</v>
          </cell>
          <cell r="Q123"/>
          <cell r="R123"/>
          <cell r="S123"/>
          <cell r="T123"/>
          <cell r="U123"/>
          <cell r="V123"/>
          <cell r="W123"/>
          <cell r="X123"/>
          <cell r="Y123"/>
          <cell r="Z123">
            <v>2</v>
          </cell>
          <cell r="AA123">
            <v>2</v>
          </cell>
          <cell r="AB123">
            <v>0</v>
          </cell>
          <cell r="AC123"/>
          <cell r="AD123"/>
          <cell r="AE123"/>
          <cell r="AF123" t="str">
            <v>Received</v>
          </cell>
        </row>
        <row r="124">
          <cell r="A124" t="str">
            <v>2753013210</v>
          </cell>
          <cell r="B124" t="str">
            <v>KITS</v>
          </cell>
          <cell r="C124" t="str">
            <v>EXP</v>
          </cell>
          <cell r="D124" t="str">
            <v>J.Crockit</v>
          </cell>
          <cell r="E124">
            <v>27530132</v>
          </cell>
          <cell r="F124">
            <v>10</v>
          </cell>
          <cell r="G124" t="str">
            <v>D9550011700295</v>
          </cell>
          <cell r="H124" t="str">
            <v>117VU PANEL</v>
          </cell>
          <cell r="I124">
            <v>1</v>
          </cell>
          <cell r="J124">
            <v>43060</v>
          </cell>
          <cell r="K124">
            <v>6963576200</v>
          </cell>
          <cell r="L124" t="str">
            <v>D11312633A00</v>
          </cell>
          <cell r="M124">
            <v>1</v>
          </cell>
          <cell r="N124">
            <v>6963582600</v>
          </cell>
          <cell r="O124" t="str">
            <v>D11312851A00</v>
          </cell>
          <cell r="P124">
            <v>1</v>
          </cell>
          <cell r="Q124"/>
          <cell r="R124"/>
          <cell r="S124"/>
          <cell r="T124"/>
          <cell r="U124"/>
          <cell r="V124"/>
          <cell r="W124"/>
          <cell r="X124"/>
          <cell r="Y124"/>
          <cell r="Z124">
            <v>2</v>
          </cell>
          <cell r="AA124">
            <v>2</v>
          </cell>
          <cell r="AB124">
            <v>0</v>
          </cell>
          <cell r="AC124"/>
          <cell r="AD124"/>
          <cell r="AE124"/>
          <cell r="AF124" t="str">
            <v>Received</v>
          </cell>
        </row>
        <row r="125">
          <cell r="A125" t="str">
            <v>2753010310</v>
          </cell>
          <cell r="B125" t="str">
            <v>KITS</v>
          </cell>
          <cell r="C125" t="str">
            <v>EXP</v>
          </cell>
          <cell r="D125" t="str">
            <v>J.Crockit</v>
          </cell>
          <cell r="E125">
            <v>27530103</v>
          </cell>
          <cell r="F125">
            <v>10</v>
          </cell>
          <cell r="G125" t="str">
            <v>D9550011700295</v>
          </cell>
          <cell r="H125" t="str">
            <v>117VU PANEL</v>
          </cell>
          <cell r="I125">
            <v>1</v>
          </cell>
          <cell r="J125">
            <v>43060</v>
          </cell>
          <cell r="K125">
            <v>6963576200</v>
          </cell>
          <cell r="L125" t="str">
            <v>D11312633A00</v>
          </cell>
          <cell r="M125">
            <v>1</v>
          </cell>
          <cell r="N125">
            <v>6963582600</v>
          </cell>
          <cell r="O125" t="str">
            <v>D11312851A00</v>
          </cell>
          <cell r="P125">
            <v>1</v>
          </cell>
          <cell r="Q125"/>
          <cell r="R125"/>
          <cell r="S125"/>
          <cell r="T125"/>
          <cell r="U125"/>
          <cell r="V125"/>
          <cell r="W125"/>
          <cell r="X125"/>
          <cell r="Y125"/>
          <cell r="Z125">
            <v>2</v>
          </cell>
          <cell r="AA125">
            <v>2</v>
          </cell>
          <cell r="AB125">
            <v>0</v>
          </cell>
          <cell r="AC125"/>
          <cell r="AD125"/>
          <cell r="AE125"/>
          <cell r="AF125" t="str">
            <v>Received</v>
          </cell>
        </row>
        <row r="126">
          <cell r="A126" t="str">
            <v>2753012110</v>
          </cell>
          <cell r="B126" t="str">
            <v>KITS</v>
          </cell>
          <cell r="C126" t="str">
            <v>EXP</v>
          </cell>
          <cell r="D126" t="str">
            <v>J.Crockit</v>
          </cell>
          <cell r="E126">
            <v>27530121</v>
          </cell>
          <cell r="F126">
            <v>10</v>
          </cell>
          <cell r="G126" t="str">
            <v>D9550011700295</v>
          </cell>
          <cell r="H126" t="str">
            <v>117VU PANEL</v>
          </cell>
          <cell r="I126">
            <v>1</v>
          </cell>
          <cell r="J126">
            <v>43060</v>
          </cell>
          <cell r="K126">
            <v>6963576200</v>
          </cell>
          <cell r="L126" t="str">
            <v>D11312633A00</v>
          </cell>
          <cell r="M126">
            <v>1</v>
          </cell>
          <cell r="N126">
            <v>6963582600</v>
          </cell>
          <cell r="O126" t="str">
            <v>D11312851A00</v>
          </cell>
          <cell r="P126">
            <v>1</v>
          </cell>
          <cell r="Q126"/>
          <cell r="R126"/>
          <cell r="S126"/>
          <cell r="T126"/>
          <cell r="U126"/>
          <cell r="V126"/>
          <cell r="W126"/>
          <cell r="X126"/>
          <cell r="Y126"/>
          <cell r="Z126">
            <v>2</v>
          </cell>
          <cell r="AA126">
            <v>2</v>
          </cell>
          <cell r="AB126">
            <v>0</v>
          </cell>
          <cell r="AC126"/>
          <cell r="AD126"/>
          <cell r="AE126"/>
          <cell r="AF126" t="str">
            <v>Received</v>
          </cell>
        </row>
        <row r="127">
          <cell r="A127" t="str">
            <v>2753012310</v>
          </cell>
          <cell r="B127" t="str">
            <v>KITS</v>
          </cell>
          <cell r="C127" t="str">
            <v>EXP</v>
          </cell>
          <cell r="D127" t="str">
            <v>J.Crockit</v>
          </cell>
          <cell r="E127">
            <v>27530123</v>
          </cell>
          <cell r="F127">
            <v>10</v>
          </cell>
          <cell r="G127" t="str">
            <v>D9550011700295</v>
          </cell>
          <cell r="H127" t="str">
            <v>117VU PANEL</v>
          </cell>
          <cell r="I127">
            <v>1</v>
          </cell>
          <cell r="J127">
            <v>43060</v>
          </cell>
          <cell r="K127">
            <v>6963576200</v>
          </cell>
          <cell r="L127" t="str">
            <v>D11312633A00</v>
          </cell>
          <cell r="M127">
            <v>1</v>
          </cell>
          <cell r="N127">
            <v>6963582600</v>
          </cell>
          <cell r="O127" t="str">
            <v>D11312851A00</v>
          </cell>
          <cell r="P127">
            <v>1</v>
          </cell>
          <cell r="Q127"/>
          <cell r="R127"/>
          <cell r="S127"/>
          <cell r="T127"/>
          <cell r="U127"/>
          <cell r="V127"/>
          <cell r="W127"/>
          <cell r="X127"/>
          <cell r="Y127"/>
          <cell r="Z127">
            <v>2</v>
          </cell>
          <cell r="AA127">
            <v>2</v>
          </cell>
          <cell r="AB127">
            <v>0</v>
          </cell>
          <cell r="AC127"/>
          <cell r="AD127"/>
          <cell r="AE127"/>
          <cell r="AF127" t="str">
            <v>Received</v>
          </cell>
        </row>
        <row r="128">
          <cell r="A128" t="str">
            <v>2753000810</v>
          </cell>
          <cell r="B128" t="str">
            <v>KITS</v>
          </cell>
          <cell r="C128" t="str">
            <v>EXP</v>
          </cell>
          <cell r="D128" t="str">
            <v>J.Crockit</v>
          </cell>
          <cell r="E128">
            <v>27530008</v>
          </cell>
          <cell r="F128">
            <v>10</v>
          </cell>
          <cell r="G128" t="str">
            <v>D9550011700295</v>
          </cell>
          <cell r="H128" t="str">
            <v>117VU PANEL</v>
          </cell>
          <cell r="I128">
            <v>1</v>
          </cell>
          <cell r="J128">
            <v>43060</v>
          </cell>
          <cell r="K128">
            <v>6963576200</v>
          </cell>
          <cell r="L128" t="str">
            <v>D11312633A00</v>
          </cell>
          <cell r="M128">
            <v>1</v>
          </cell>
          <cell r="N128">
            <v>6963582600</v>
          </cell>
          <cell r="O128" t="str">
            <v>D11312851A00</v>
          </cell>
          <cell r="P128">
            <v>1</v>
          </cell>
          <cell r="Q128"/>
          <cell r="R128"/>
          <cell r="S128"/>
          <cell r="T128"/>
          <cell r="U128"/>
          <cell r="V128"/>
          <cell r="W128"/>
          <cell r="X128"/>
          <cell r="Y128"/>
          <cell r="Z128">
            <v>2</v>
          </cell>
          <cell r="AA128">
            <v>2</v>
          </cell>
          <cell r="AB128">
            <v>0</v>
          </cell>
          <cell r="AC128"/>
          <cell r="AD128"/>
          <cell r="AE128"/>
          <cell r="AF128" t="str">
            <v>Received</v>
          </cell>
        </row>
        <row r="129">
          <cell r="A129" t="str">
            <v>2753001610</v>
          </cell>
          <cell r="B129" t="str">
            <v>KITS</v>
          </cell>
          <cell r="C129" t="str">
            <v>EXP</v>
          </cell>
          <cell r="D129" t="str">
            <v>J.Crockit</v>
          </cell>
          <cell r="E129">
            <v>27530016</v>
          </cell>
          <cell r="F129">
            <v>10</v>
          </cell>
          <cell r="G129" t="str">
            <v>D9550011700295</v>
          </cell>
          <cell r="H129" t="str">
            <v>117VU PANEL</v>
          </cell>
          <cell r="I129">
            <v>1</v>
          </cell>
          <cell r="J129">
            <v>43060</v>
          </cell>
          <cell r="K129">
            <v>6963576200</v>
          </cell>
          <cell r="L129" t="str">
            <v>D11312633A00</v>
          </cell>
          <cell r="M129">
            <v>1</v>
          </cell>
          <cell r="N129">
            <v>6963582600</v>
          </cell>
          <cell r="O129" t="str">
            <v>D11312851A00</v>
          </cell>
          <cell r="P129">
            <v>1</v>
          </cell>
          <cell r="Q129"/>
          <cell r="R129"/>
          <cell r="S129"/>
          <cell r="T129"/>
          <cell r="U129"/>
          <cell r="V129"/>
          <cell r="W129"/>
          <cell r="X129"/>
          <cell r="Y129"/>
          <cell r="Z129">
            <v>2</v>
          </cell>
          <cell r="AA129">
            <v>2</v>
          </cell>
          <cell r="AB129">
            <v>0</v>
          </cell>
          <cell r="AC129"/>
          <cell r="AD129"/>
          <cell r="AE129"/>
          <cell r="AF129" t="str">
            <v>Received</v>
          </cell>
        </row>
        <row r="130">
          <cell r="A130" t="str">
            <v>2753012510</v>
          </cell>
          <cell r="B130" t="str">
            <v>KITS</v>
          </cell>
          <cell r="C130" t="str">
            <v>EXP</v>
          </cell>
          <cell r="D130" t="str">
            <v>J.Crockit</v>
          </cell>
          <cell r="E130">
            <v>27530125</v>
          </cell>
          <cell r="F130">
            <v>10</v>
          </cell>
          <cell r="G130" t="str">
            <v>D9550011700295</v>
          </cell>
          <cell r="H130" t="str">
            <v>117VU PANEL</v>
          </cell>
          <cell r="I130">
            <v>1</v>
          </cell>
          <cell r="J130">
            <v>43060</v>
          </cell>
          <cell r="K130">
            <v>6963576200</v>
          </cell>
          <cell r="L130" t="str">
            <v>D11312633A00</v>
          </cell>
          <cell r="M130">
            <v>1</v>
          </cell>
          <cell r="N130">
            <v>6963582600</v>
          </cell>
          <cell r="O130" t="str">
            <v>D11312851A00</v>
          </cell>
          <cell r="P130">
            <v>1</v>
          </cell>
          <cell r="Q130"/>
          <cell r="R130"/>
          <cell r="S130"/>
          <cell r="T130"/>
          <cell r="U130"/>
          <cell r="V130"/>
          <cell r="W130"/>
          <cell r="X130"/>
          <cell r="Y130"/>
          <cell r="Z130">
            <v>2</v>
          </cell>
          <cell r="AA130">
            <v>2</v>
          </cell>
          <cell r="AB130">
            <v>0</v>
          </cell>
          <cell r="AC130"/>
          <cell r="AD130"/>
          <cell r="AE130"/>
          <cell r="AF130" t="str">
            <v>Received</v>
          </cell>
        </row>
        <row r="131">
          <cell r="A131" t="str">
            <v>2753011210</v>
          </cell>
          <cell r="B131" t="str">
            <v>KITS</v>
          </cell>
          <cell r="C131" t="str">
            <v>EXP</v>
          </cell>
          <cell r="D131" t="str">
            <v>J.Crockit</v>
          </cell>
          <cell r="E131">
            <v>27530112</v>
          </cell>
          <cell r="F131">
            <v>10</v>
          </cell>
          <cell r="G131" t="str">
            <v>D9550011700295</v>
          </cell>
          <cell r="H131" t="str">
            <v>117VU PANEL</v>
          </cell>
          <cell r="I131">
            <v>1</v>
          </cell>
          <cell r="J131">
            <v>43060</v>
          </cell>
          <cell r="K131">
            <v>6963576200</v>
          </cell>
          <cell r="L131" t="str">
            <v>D11312633A00</v>
          </cell>
          <cell r="M131">
            <v>1</v>
          </cell>
          <cell r="N131">
            <v>6963582600</v>
          </cell>
          <cell r="O131" t="str">
            <v>D11312851A00</v>
          </cell>
          <cell r="P131">
            <v>1</v>
          </cell>
          <cell r="Q131"/>
          <cell r="R131"/>
          <cell r="S131"/>
          <cell r="T131"/>
          <cell r="U131"/>
          <cell r="V131"/>
          <cell r="W131"/>
          <cell r="X131"/>
          <cell r="Y131"/>
          <cell r="Z131">
            <v>2</v>
          </cell>
          <cell r="AA131">
            <v>2</v>
          </cell>
          <cell r="AB131">
            <v>0</v>
          </cell>
          <cell r="AC131"/>
          <cell r="AD131"/>
          <cell r="AE131"/>
          <cell r="AF131" t="str">
            <v>Received</v>
          </cell>
        </row>
        <row r="132">
          <cell r="A132" t="str">
            <v>2753013010</v>
          </cell>
          <cell r="B132" t="str">
            <v>KITS</v>
          </cell>
          <cell r="C132" t="str">
            <v>EXP</v>
          </cell>
          <cell r="D132" t="str">
            <v>J.Crockit</v>
          </cell>
          <cell r="E132">
            <v>27530130</v>
          </cell>
          <cell r="F132">
            <v>10</v>
          </cell>
          <cell r="G132" t="str">
            <v>D9550011700295</v>
          </cell>
          <cell r="H132" t="str">
            <v>117VU PANEL</v>
          </cell>
          <cell r="I132">
            <v>1</v>
          </cell>
          <cell r="J132">
            <v>43060</v>
          </cell>
          <cell r="K132">
            <v>6963576200</v>
          </cell>
          <cell r="L132" t="str">
            <v>D11312633A00</v>
          </cell>
          <cell r="M132">
            <v>1</v>
          </cell>
          <cell r="N132">
            <v>6963582600</v>
          </cell>
          <cell r="O132" t="str">
            <v>D11312851A00</v>
          </cell>
          <cell r="P132">
            <v>1</v>
          </cell>
          <cell r="Q132"/>
          <cell r="R132"/>
          <cell r="S132"/>
          <cell r="T132"/>
          <cell r="U132"/>
          <cell r="V132"/>
          <cell r="W132"/>
          <cell r="X132"/>
          <cell r="Y132"/>
          <cell r="Z132">
            <v>2</v>
          </cell>
          <cell r="AA132">
            <v>2</v>
          </cell>
          <cell r="AB132">
            <v>0</v>
          </cell>
          <cell r="AC132"/>
          <cell r="AD132"/>
          <cell r="AE132"/>
          <cell r="AF132" t="str">
            <v>Received</v>
          </cell>
        </row>
        <row r="133">
          <cell r="A133" t="str">
            <v>2753011610</v>
          </cell>
          <cell r="B133" t="str">
            <v>KITS</v>
          </cell>
          <cell r="C133" t="str">
            <v>EXP</v>
          </cell>
          <cell r="D133" t="str">
            <v>J.Crockit</v>
          </cell>
          <cell r="E133">
            <v>27530116</v>
          </cell>
          <cell r="F133">
            <v>10</v>
          </cell>
          <cell r="G133" t="str">
            <v>D9550011700295</v>
          </cell>
          <cell r="H133" t="str">
            <v>117VU PANEL</v>
          </cell>
          <cell r="I133">
            <v>1</v>
          </cell>
          <cell r="J133">
            <v>43060</v>
          </cell>
          <cell r="K133">
            <v>6963576200</v>
          </cell>
          <cell r="L133" t="str">
            <v>D11312633A00</v>
          </cell>
          <cell r="M133">
            <v>1</v>
          </cell>
          <cell r="N133">
            <v>6963582600</v>
          </cell>
          <cell r="O133" t="str">
            <v>D11312851A00</v>
          </cell>
          <cell r="P133">
            <v>1</v>
          </cell>
          <cell r="Q133"/>
          <cell r="R133"/>
          <cell r="S133"/>
          <cell r="T133"/>
          <cell r="U133"/>
          <cell r="V133"/>
          <cell r="W133"/>
          <cell r="X133"/>
          <cell r="Y133"/>
          <cell r="Z133">
            <v>2</v>
          </cell>
          <cell r="AA133">
            <v>2</v>
          </cell>
          <cell r="AB133">
            <v>0</v>
          </cell>
          <cell r="AC133"/>
          <cell r="AD133"/>
          <cell r="AE133"/>
          <cell r="AF133" t="str">
            <v>Received</v>
          </cell>
        </row>
        <row r="134">
          <cell r="A134" t="str">
            <v>2753012810</v>
          </cell>
          <cell r="B134" t="str">
            <v>KITS</v>
          </cell>
          <cell r="C134" t="str">
            <v>EXP</v>
          </cell>
          <cell r="D134" t="str">
            <v>J.Crockit</v>
          </cell>
          <cell r="E134">
            <v>27530128</v>
          </cell>
          <cell r="F134">
            <v>10</v>
          </cell>
          <cell r="G134" t="str">
            <v>D9550011700295</v>
          </cell>
          <cell r="H134" t="str">
            <v>117VU PANEL</v>
          </cell>
          <cell r="I134">
            <v>1</v>
          </cell>
          <cell r="J134">
            <v>43060</v>
          </cell>
          <cell r="K134">
            <v>6963576200</v>
          </cell>
          <cell r="L134" t="str">
            <v>D11312633A00</v>
          </cell>
          <cell r="M134">
            <v>1</v>
          </cell>
          <cell r="N134">
            <v>6963582600</v>
          </cell>
          <cell r="O134" t="str">
            <v>D11312851A00</v>
          </cell>
          <cell r="P134">
            <v>1</v>
          </cell>
          <cell r="Q134"/>
          <cell r="R134"/>
          <cell r="S134"/>
          <cell r="T134"/>
          <cell r="U134"/>
          <cell r="V134"/>
          <cell r="W134"/>
          <cell r="X134"/>
          <cell r="Y134"/>
          <cell r="Z134">
            <v>2</v>
          </cell>
          <cell r="AA134">
            <v>2</v>
          </cell>
          <cell r="AB134">
            <v>0</v>
          </cell>
          <cell r="AC134"/>
          <cell r="AD134"/>
          <cell r="AE134"/>
          <cell r="AF134" t="str">
            <v>Received</v>
          </cell>
        </row>
        <row r="135">
          <cell r="A135" t="str">
            <v>2753011010</v>
          </cell>
          <cell r="B135" t="str">
            <v>KITS</v>
          </cell>
          <cell r="C135" t="str">
            <v>EXP</v>
          </cell>
          <cell r="D135" t="str">
            <v>J.Crockit</v>
          </cell>
          <cell r="E135">
            <v>27530110</v>
          </cell>
          <cell r="F135">
            <v>10</v>
          </cell>
          <cell r="G135" t="str">
            <v>D9550011700295</v>
          </cell>
          <cell r="H135" t="str">
            <v>117VU PANEL</v>
          </cell>
          <cell r="I135">
            <v>1</v>
          </cell>
          <cell r="J135">
            <v>43060</v>
          </cell>
          <cell r="K135">
            <v>6963576200</v>
          </cell>
          <cell r="L135" t="str">
            <v>D11312633A00</v>
          </cell>
          <cell r="M135">
            <v>1</v>
          </cell>
          <cell r="N135">
            <v>6963582600</v>
          </cell>
          <cell r="O135" t="str">
            <v>D11312851A00</v>
          </cell>
          <cell r="P135">
            <v>1</v>
          </cell>
          <cell r="Q135"/>
          <cell r="R135"/>
          <cell r="S135"/>
          <cell r="T135"/>
          <cell r="U135"/>
          <cell r="V135"/>
          <cell r="W135"/>
          <cell r="X135"/>
          <cell r="Y135"/>
          <cell r="Z135">
            <v>2</v>
          </cell>
          <cell r="AA135">
            <v>2</v>
          </cell>
          <cell r="AB135">
            <v>0</v>
          </cell>
          <cell r="AC135"/>
          <cell r="AD135"/>
          <cell r="AE135"/>
          <cell r="AF135" t="str">
            <v>Received</v>
          </cell>
        </row>
        <row r="136">
          <cell r="A136" t="str">
            <v>2753013810</v>
          </cell>
          <cell r="B136" t="str">
            <v>KITS</v>
          </cell>
          <cell r="C136" t="str">
            <v>EXP</v>
          </cell>
          <cell r="D136" t="str">
            <v>J.Crockit</v>
          </cell>
          <cell r="E136">
            <v>27530138</v>
          </cell>
          <cell r="F136">
            <v>10</v>
          </cell>
          <cell r="G136" t="str">
            <v>D9550011700295</v>
          </cell>
          <cell r="H136" t="str">
            <v>117VU PANEL</v>
          </cell>
          <cell r="I136">
            <v>1</v>
          </cell>
          <cell r="J136">
            <v>43060</v>
          </cell>
          <cell r="K136">
            <v>6963576200</v>
          </cell>
          <cell r="L136" t="str">
            <v>D11312633A00</v>
          </cell>
          <cell r="M136">
            <v>1</v>
          </cell>
          <cell r="N136">
            <v>6963582600</v>
          </cell>
          <cell r="O136" t="str">
            <v>D11312851A00</v>
          </cell>
          <cell r="P136">
            <v>1</v>
          </cell>
          <cell r="Q136"/>
          <cell r="R136"/>
          <cell r="S136"/>
          <cell r="T136"/>
          <cell r="U136"/>
          <cell r="V136"/>
          <cell r="W136"/>
          <cell r="X136"/>
          <cell r="Y136"/>
          <cell r="Z136">
            <v>2</v>
          </cell>
          <cell r="AA136">
            <v>2</v>
          </cell>
          <cell r="AB136">
            <v>0</v>
          </cell>
          <cell r="AC136"/>
          <cell r="AD136"/>
          <cell r="AE136"/>
          <cell r="AF136" t="str">
            <v>Received</v>
          </cell>
        </row>
        <row r="137">
          <cell r="A137" t="str">
            <v>2753011910</v>
          </cell>
          <cell r="B137" t="str">
            <v>KITS</v>
          </cell>
          <cell r="C137" t="str">
            <v>EXP</v>
          </cell>
          <cell r="D137" t="str">
            <v>J.Crockit</v>
          </cell>
          <cell r="E137">
            <v>27530119</v>
          </cell>
          <cell r="F137">
            <v>10</v>
          </cell>
          <cell r="G137" t="str">
            <v>D9550011700295</v>
          </cell>
          <cell r="H137" t="str">
            <v>117VU PANEL</v>
          </cell>
          <cell r="I137">
            <v>1</v>
          </cell>
          <cell r="J137">
            <v>43060</v>
          </cell>
          <cell r="K137">
            <v>6963576200</v>
          </cell>
          <cell r="L137" t="str">
            <v>D11312633A00</v>
          </cell>
          <cell r="M137">
            <v>1</v>
          </cell>
          <cell r="N137">
            <v>6963582600</v>
          </cell>
          <cell r="O137" t="str">
            <v>D11312851A00</v>
          </cell>
          <cell r="P137">
            <v>1</v>
          </cell>
          <cell r="Q137"/>
          <cell r="R137"/>
          <cell r="S137"/>
          <cell r="T137"/>
          <cell r="U137"/>
          <cell r="V137"/>
          <cell r="W137"/>
          <cell r="X137"/>
          <cell r="Y137"/>
          <cell r="Z137">
            <v>2</v>
          </cell>
          <cell r="AA137">
            <v>2</v>
          </cell>
          <cell r="AB137">
            <v>0</v>
          </cell>
          <cell r="AC137"/>
          <cell r="AD137"/>
          <cell r="AE137"/>
          <cell r="AF137" t="str">
            <v>Received</v>
          </cell>
        </row>
        <row r="138">
          <cell r="A138" t="str">
            <v>2753013410</v>
          </cell>
          <cell r="B138" t="str">
            <v>KITS</v>
          </cell>
          <cell r="C138" t="str">
            <v>EXP</v>
          </cell>
          <cell r="D138" t="str">
            <v>J.Crockit</v>
          </cell>
          <cell r="E138">
            <v>27530134</v>
          </cell>
          <cell r="F138">
            <v>10</v>
          </cell>
          <cell r="G138" t="str">
            <v>D9550011700295</v>
          </cell>
          <cell r="H138" t="str">
            <v>117VU PANEL</v>
          </cell>
          <cell r="I138">
            <v>1</v>
          </cell>
          <cell r="J138">
            <v>43060</v>
          </cell>
          <cell r="K138">
            <v>6963576200</v>
          </cell>
          <cell r="L138" t="str">
            <v>D11312633A00</v>
          </cell>
          <cell r="M138">
            <v>1</v>
          </cell>
          <cell r="N138">
            <v>6963582600</v>
          </cell>
          <cell r="O138" t="str">
            <v>D11312851A00</v>
          </cell>
          <cell r="P138">
            <v>1</v>
          </cell>
          <cell r="Q138"/>
          <cell r="R138"/>
          <cell r="S138"/>
          <cell r="T138"/>
          <cell r="U138"/>
          <cell r="V138"/>
          <cell r="W138"/>
          <cell r="X138"/>
          <cell r="Y138"/>
          <cell r="Z138">
            <v>2</v>
          </cell>
          <cell r="AA138">
            <v>2</v>
          </cell>
          <cell r="AB138">
            <v>0</v>
          </cell>
          <cell r="AC138"/>
          <cell r="AD138"/>
          <cell r="AE138"/>
          <cell r="AF138" t="str">
            <v>Received</v>
          </cell>
        </row>
        <row r="139">
          <cell r="A139" t="str">
            <v>2753000910</v>
          </cell>
          <cell r="B139" t="str">
            <v>KITS</v>
          </cell>
          <cell r="C139" t="str">
            <v>EXP</v>
          </cell>
          <cell r="D139" t="str">
            <v>J.Crockit</v>
          </cell>
          <cell r="E139">
            <v>27530009</v>
          </cell>
          <cell r="F139">
            <v>10</v>
          </cell>
          <cell r="G139" t="str">
            <v>D9550011700295</v>
          </cell>
          <cell r="H139" t="str">
            <v>117VU PANEL</v>
          </cell>
          <cell r="I139">
            <v>1</v>
          </cell>
          <cell r="J139">
            <v>43060</v>
          </cell>
          <cell r="K139">
            <v>6963576200</v>
          </cell>
          <cell r="L139" t="str">
            <v>D11312633A00</v>
          </cell>
          <cell r="M139">
            <v>1</v>
          </cell>
          <cell r="N139">
            <v>6963582600</v>
          </cell>
          <cell r="O139" t="str">
            <v>D11312851A00</v>
          </cell>
          <cell r="P139">
            <v>1</v>
          </cell>
          <cell r="Q139"/>
          <cell r="R139"/>
          <cell r="S139"/>
          <cell r="T139"/>
          <cell r="U139"/>
          <cell r="V139"/>
          <cell r="W139"/>
          <cell r="X139"/>
          <cell r="Y139"/>
          <cell r="Z139">
            <v>2</v>
          </cell>
          <cell r="AA139">
            <v>2</v>
          </cell>
          <cell r="AB139">
            <v>0</v>
          </cell>
          <cell r="AC139"/>
          <cell r="AD139"/>
          <cell r="AE139"/>
          <cell r="AF139" t="str">
            <v>Received</v>
          </cell>
        </row>
        <row r="140">
          <cell r="A140" t="str">
            <v>2753011310</v>
          </cell>
          <cell r="B140" t="str">
            <v>KITS</v>
          </cell>
          <cell r="C140" t="str">
            <v>EXP</v>
          </cell>
          <cell r="D140" t="str">
            <v>J.Crockit</v>
          </cell>
          <cell r="E140">
            <v>27530113</v>
          </cell>
          <cell r="F140">
            <v>10</v>
          </cell>
          <cell r="G140" t="str">
            <v>D9550011700295</v>
          </cell>
          <cell r="H140" t="str">
            <v>117VU PANEL</v>
          </cell>
          <cell r="I140">
            <v>1</v>
          </cell>
          <cell r="J140">
            <v>43060</v>
          </cell>
          <cell r="K140">
            <v>6963576200</v>
          </cell>
          <cell r="L140" t="str">
            <v>D11312633A00</v>
          </cell>
          <cell r="M140">
            <v>1</v>
          </cell>
          <cell r="N140">
            <v>6963582600</v>
          </cell>
          <cell r="O140" t="str">
            <v>D11312851A00</v>
          </cell>
          <cell r="P140">
            <v>1</v>
          </cell>
          <cell r="Q140"/>
          <cell r="R140"/>
          <cell r="S140"/>
          <cell r="T140"/>
          <cell r="U140"/>
          <cell r="V140"/>
          <cell r="W140"/>
          <cell r="X140"/>
          <cell r="Y140"/>
          <cell r="Z140">
            <v>2</v>
          </cell>
          <cell r="AA140">
            <v>2</v>
          </cell>
          <cell r="AB140">
            <v>0</v>
          </cell>
          <cell r="AC140"/>
          <cell r="AD140"/>
          <cell r="AE140"/>
          <cell r="AF140" t="str">
            <v>Received</v>
          </cell>
        </row>
        <row r="141">
          <cell r="A141" t="str">
            <v>2753009810</v>
          </cell>
          <cell r="B141" t="str">
            <v>KITS</v>
          </cell>
          <cell r="C141" t="str">
            <v>EXP</v>
          </cell>
          <cell r="D141" t="str">
            <v>J.Crockit</v>
          </cell>
          <cell r="E141">
            <v>27530098</v>
          </cell>
          <cell r="F141">
            <v>10</v>
          </cell>
          <cell r="G141" t="str">
            <v>D9550011700295</v>
          </cell>
          <cell r="H141" t="str">
            <v>117VU PANEL</v>
          </cell>
          <cell r="I141">
            <v>1</v>
          </cell>
          <cell r="J141">
            <v>43060</v>
          </cell>
          <cell r="K141">
            <v>6963576200</v>
          </cell>
          <cell r="L141" t="str">
            <v>D11312633A00</v>
          </cell>
          <cell r="M141">
            <v>1</v>
          </cell>
          <cell r="N141">
            <v>6963582600</v>
          </cell>
          <cell r="O141" t="str">
            <v>D11312851A00</v>
          </cell>
          <cell r="P141">
            <v>1</v>
          </cell>
          <cell r="Q141"/>
          <cell r="R141"/>
          <cell r="S141"/>
          <cell r="T141"/>
          <cell r="U141"/>
          <cell r="V141"/>
          <cell r="W141"/>
          <cell r="X141"/>
          <cell r="Y141"/>
          <cell r="Z141">
            <v>2</v>
          </cell>
          <cell r="AA141">
            <v>2</v>
          </cell>
          <cell r="AB141">
            <v>0</v>
          </cell>
          <cell r="AC141"/>
          <cell r="AD141"/>
          <cell r="AE141"/>
          <cell r="AF141" t="str">
            <v>Received</v>
          </cell>
        </row>
        <row r="142">
          <cell r="A142" t="str">
            <v>2755347710</v>
          </cell>
          <cell r="B142" t="str">
            <v>SPARES</v>
          </cell>
          <cell r="C142" t="str">
            <v>RTN</v>
          </cell>
          <cell r="D142" t="str">
            <v>M. Kannane</v>
          </cell>
          <cell r="E142">
            <v>27553477</v>
          </cell>
          <cell r="F142">
            <v>10</v>
          </cell>
          <cell r="G142" t="str">
            <v>D9551002201495</v>
          </cell>
          <cell r="H142" t="str">
            <v>22VU PANEL</v>
          </cell>
          <cell r="I142">
            <v>1</v>
          </cell>
          <cell r="J142">
            <v>43024</v>
          </cell>
          <cell r="K142">
            <v>6939600100</v>
          </cell>
          <cell r="L142" t="str">
            <v>058-001-00</v>
          </cell>
          <cell r="M142">
            <v>1</v>
          </cell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>
            <v>1</v>
          </cell>
          <cell r="AA142">
            <v>1</v>
          </cell>
          <cell r="AB142">
            <v>0</v>
          </cell>
          <cell r="AC142"/>
          <cell r="AD142"/>
          <cell r="AE142"/>
          <cell r="AF142" t="str">
            <v>Received</v>
          </cell>
        </row>
        <row r="143">
          <cell r="A143" t="str">
            <v>2762183310</v>
          </cell>
          <cell r="B143" t="str">
            <v>KITS</v>
          </cell>
          <cell r="C143" t="str">
            <v>AOG</v>
          </cell>
          <cell r="D143" t="str">
            <v>L.Malhome</v>
          </cell>
          <cell r="E143">
            <v>27621833</v>
          </cell>
          <cell r="F143">
            <v>10</v>
          </cell>
          <cell r="G143" t="str">
            <v>D9551004100195</v>
          </cell>
          <cell r="H143" t="str">
            <v>41VU PANEL</v>
          </cell>
          <cell r="I143">
            <v>1</v>
          </cell>
          <cell r="J143">
            <v>43080</v>
          </cell>
          <cell r="K143">
            <v>6939600700</v>
          </cell>
          <cell r="L143" t="str">
            <v>058-014-00</v>
          </cell>
          <cell r="M143">
            <v>3</v>
          </cell>
          <cell r="N143"/>
          <cell r="O143"/>
          <cell r="P143"/>
          <cell r="Q143"/>
          <cell r="R143"/>
          <cell r="S143"/>
          <cell r="T143"/>
          <cell r="U143"/>
          <cell r="V143"/>
          <cell r="W143"/>
          <cell r="X143"/>
          <cell r="Y143"/>
          <cell r="Z143">
            <v>3</v>
          </cell>
          <cell r="AA143">
            <v>3</v>
          </cell>
          <cell r="AB143">
            <v>0</v>
          </cell>
          <cell r="AC143"/>
          <cell r="AD143"/>
          <cell r="AE143"/>
          <cell r="AF143" t="str">
            <v>Received</v>
          </cell>
        </row>
        <row r="144">
          <cell r="A144" t="str">
            <v>2761893910</v>
          </cell>
          <cell r="B144" t="str">
            <v>KITS</v>
          </cell>
          <cell r="C144" t="str">
            <v>RTN</v>
          </cell>
          <cell r="D144" t="str">
            <v>L.Malhome</v>
          </cell>
          <cell r="E144">
            <v>27618939</v>
          </cell>
          <cell r="F144">
            <v>10</v>
          </cell>
          <cell r="G144" t="str">
            <v>D9551004100195</v>
          </cell>
          <cell r="H144" t="str">
            <v>41VU PANEL</v>
          </cell>
          <cell r="I144">
            <v>1</v>
          </cell>
          <cell r="J144">
            <v>43080</v>
          </cell>
          <cell r="K144">
            <v>6939600700</v>
          </cell>
          <cell r="L144" t="str">
            <v>058-014-00</v>
          </cell>
          <cell r="M144">
            <v>3</v>
          </cell>
          <cell r="N144"/>
          <cell r="O144"/>
          <cell r="P144"/>
          <cell r="Q144"/>
          <cell r="R144"/>
          <cell r="S144"/>
          <cell r="T144"/>
          <cell r="U144"/>
          <cell r="V144"/>
          <cell r="W144"/>
          <cell r="X144"/>
          <cell r="Y144"/>
          <cell r="Z144">
            <v>3</v>
          </cell>
          <cell r="AA144">
            <v>1</v>
          </cell>
          <cell r="AB144">
            <v>2</v>
          </cell>
          <cell r="AC144"/>
          <cell r="AD144"/>
          <cell r="AE144"/>
          <cell r="AF144" t="str">
            <v>Partial receipt</v>
          </cell>
        </row>
        <row r="145">
          <cell r="A145" t="str">
            <v>2761048310</v>
          </cell>
          <cell r="B145" t="str">
            <v>KITS</v>
          </cell>
          <cell r="C145" t="str">
            <v>RTN</v>
          </cell>
          <cell r="D145" t="str">
            <v>J.Crockit</v>
          </cell>
          <cell r="E145">
            <v>27610483</v>
          </cell>
          <cell r="F145">
            <v>10</v>
          </cell>
          <cell r="G145" t="str">
            <v>D9550011700295</v>
          </cell>
          <cell r="H145" t="str">
            <v>117VU PANEL</v>
          </cell>
          <cell r="I145">
            <v>1</v>
          </cell>
          <cell r="J145">
            <v>43141</v>
          </cell>
          <cell r="K145">
            <v>6963576200</v>
          </cell>
          <cell r="L145" t="str">
            <v>D11312633A00</v>
          </cell>
          <cell r="M145">
            <v>1</v>
          </cell>
          <cell r="N145">
            <v>6963582600</v>
          </cell>
          <cell r="O145" t="str">
            <v>D11312851A00</v>
          </cell>
          <cell r="P145">
            <v>1</v>
          </cell>
          <cell r="Q145"/>
          <cell r="R145"/>
          <cell r="S145"/>
          <cell r="T145"/>
          <cell r="U145"/>
          <cell r="V145"/>
          <cell r="W145"/>
          <cell r="X145"/>
          <cell r="Y145"/>
          <cell r="Z145">
            <v>2</v>
          </cell>
          <cell r="AA145">
            <v>2</v>
          </cell>
          <cell r="AB145">
            <v>0</v>
          </cell>
          <cell r="AC145"/>
          <cell r="AD145"/>
          <cell r="AE145"/>
          <cell r="AF145" t="str">
            <v>Received</v>
          </cell>
        </row>
        <row r="146">
          <cell r="A146" t="str">
            <v>2761048410</v>
          </cell>
          <cell r="B146" t="str">
            <v>KITS</v>
          </cell>
          <cell r="C146" t="str">
            <v>RTN</v>
          </cell>
          <cell r="D146" t="str">
            <v>J.Crockit</v>
          </cell>
          <cell r="E146">
            <v>27610484</v>
          </cell>
          <cell r="F146">
            <v>10</v>
          </cell>
          <cell r="G146" t="str">
            <v>D9550011700295</v>
          </cell>
          <cell r="H146" t="str">
            <v>117VU PANEL</v>
          </cell>
          <cell r="I146">
            <v>1</v>
          </cell>
          <cell r="J146">
            <v>43175</v>
          </cell>
          <cell r="K146">
            <v>6963576200</v>
          </cell>
          <cell r="L146" t="str">
            <v>D11312633A00</v>
          </cell>
          <cell r="M146">
            <v>1</v>
          </cell>
          <cell r="N146">
            <v>6963582600</v>
          </cell>
          <cell r="O146" t="str">
            <v>D11312851A00</v>
          </cell>
          <cell r="P146">
            <v>1</v>
          </cell>
          <cell r="Q146"/>
          <cell r="R146"/>
          <cell r="S146"/>
          <cell r="T146"/>
          <cell r="U146"/>
          <cell r="V146"/>
          <cell r="W146"/>
          <cell r="X146"/>
          <cell r="Y146"/>
          <cell r="Z146">
            <v>2</v>
          </cell>
          <cell r="AA146">
            <v>2</v>
          </cell>
          <cell r="AB146">
            <v>0</v>
          </cell>
          <cell r="AC146"/>
          <cell r="AD146"/>
          <cell r="AE146"/>
          <cell r="AF146" t="str">
            <v>Received</v>
          </cell>
        </row>
        <row r="147">
          <cell r="A147" t="str">
            <v>2761048510</v>
          </cell>
          <cell r="B147" t="str">
            <v>KITS</v>
          </cell>
          <cell r="C147" t="str">
            <v>RTN</v>
          </cell>
          <cell r="D147" t="str">
            <v>J.Crockit</v>
          </cell>
          <cell r="E147">
            <v>27610485</v>
          </cell>
          <cell r="F147">
            <v>10</v>
          </cell>
          <cell r="G147" t="str">
            <v>D9550011700295</v>
          </cell>
          <cell r="H147" t="str">
            <v>117VU PANEL</v>
          </cell>
          <cell r="I147">
            <v>1</v>
          </cell>
          <cell r="J147">
            <v>43175</v>
          </cell>
          <cell r="K147">
            <v>6963576200</v>
          </cell>
          <cell r="L147" t="str">
            <v>D11312633A00</v>
          </cell>
          <cell r="M147">
            <v>1</v>
          </cell>
          <cell r="N147">
            <v>6963582600</v>
          </cell>
          <cell r="O147" t="str">
            <v>D11312851A00</v>
          </cell>
          <cell r="P147">
            <v>1</v>
          </cell>
          <cell r="Q147"/>
          <cell r="R147"/>
          <cell r="S147"/>
          <cell r="T147"/>
          <cell r="U147"/>
          <cell r="V147"/>
          <cell r="W147"/>
          <cell r="X147"/>
          <cell r="Y147"/>
          <cell r="Z147">
            <v>2</v>
          </cell>
          <cell r="AA147">
            <v>2</v>
          </cell>
          <cell r="AB147">
            <v>0</v>
          </cell>
          <cell r="AC147"/>
          <cell r="AD147"/>
          <cell r="AE147"/>
          <cell r="AF147" t="str">
            <v>Received</v>
          </cell>
        </row>
        <row r="148">
          <cell r="A148" t="str">
            <v>2761048610</v>
          </cell>
          <cell r="B148" t="str">
            <v>KITS</v>
          </cell>
          <cell r="C148" t="str">
            <v>RTN</v>
          </cell>
          <cell r="D148" t="str">
            <v>J.Crockit</v>
          </cell>
          <cell r="E148">
            <v>27610486</v>
          </cell>
          <cell r="F148">
            <v>10</v>
          </cell>
          <cell r="G148" t="str">
            <v>D9550011700295</v>
          </cell>
          <cell r="H148" t="str">
            <v>117VU PANEL</v>
          </cell>
          <cell r="I148">
            <v>1</v>
          </cell>
          <cell r="J148">
            <v>43141</v>
          </cell>
          <cell r="K148">
            <v>6963576200</v>
          </cell>
          <cell r="L148" t="str">
            <v>D11312633A00</v>
          </cell>
          <cell r="M148">
            <v>1</v>
          </cell>
          <cell r="N148">
            <v>6963582600</v>
          </cell>
          <cell r="O148" t="str">
            <v>D11312851A00</v>
          </cell>
          <cell r="P148">
            <v>1</v>
          </cell>
          <cell r="Q148"/>
          <cell r="R148"/>
          <cell r="S148"/>
          <cell r="T148"/>
          <cell r="U148"/>
          <cell r="V148"/>
          <cell r="W148"/>
          <cell r="X148"/>
          <cell r="Y148"/>
          <cell r="Z148">
            <v>2</v>
          </cell>
          <cell r="AA148">
            <v>0</v>
          </cell>
          <cell r="AB148">
            <v>2</v>
          </cell>
          <cell r="AC148"/>
          <cell r="AD148"/>
          <cell r="AE148"/>
          <cell r="AF148" t="str">
            <v>Received</v>
          </cell>
        </row>
        <row r="149">
          <cell r="A149" t="str">
            <v>2761048810</v>
          </cell>
          <cell r="B149" t="str">
            <v>KITS</v>
          </cell>
          <cell r="C149" t="str">
            <v>RTN</v>
          </cell>
          <cell r="D149" t="str">
            <v>J.Crockit</v>
          </cell>
          <cell r="E149">
            <v>27610488</v>
          </cell>
          <cell r="F149">
            <v>10</v>
          </cell>
          <cell r="G149" t="str">
            <v>D9550011700295</v>
          </cell>
          <cell r="H149" t="str">
            <v>117VU PANEL</v>
          </cell>
          <cell r="I149">
            <v>1</v>
          </cell>
          <cell r="J149">
            <v>43141</v>
          </cell>
          <cell r="K149">
            <v>6963576200</v>
          </cell>
          <cell r="L149" t="str">
            <v>D11312633A00</v>
          </cell>
          <cell r="M149">
            <v>1</v>
          </cell>
          <cell r="N149">
            <v>6963582600</v>
          </cell>
          <cell r="O149" t="str">
            <v>D11312851A00</v>
          </cell>
          <cell r="P149">
            <v>1</v>
          </cell>
          <cell r="Q149"/>
          <cell r="R149"/>
          <cell r="S149"/>
          <cell r="T149"/>
          <cell r="U149"/>
          <cell r="V149"/>
          <cell r="W149"/>
          <cell r="X149"/>
          <cell r="Y149"/>
          <cell r="Z149">
            <v>2</v>
          </cell>
          <cell r="AA149">
            <v>0</v>
          </cell>
          <cell r="AB149">
            <v>2</v>
          </cell>
          <cell r="AC149"/>
          <cell r="AD149"/>
          <cell r="AE149"/>
          <cell r="AF149" t="str">
            <v>Received</v>
          </cell>
        </row>
        <row r="150">
          <cell r="A150" t="str">
            <v>2761048910</v>
          </cell>
          <cell r="B150" t="str">
            <v>KITS</v>
          </cell>
          <cell r="C150" t="str">
            <v>RTN</v>
          </cell>
          <cell r="D150" t="str">
            <v>J.Crockit</v>
          </cell>
          <cell r="E150">
            <v>27610489</v>
          </cell>
          <cell r="F150">
            <v>10</v>
          </cell>
          <cell r="G150" t="str">
            <v>D9550011700295</v>
          </cell>
          <cell r="H150" t="str">
            <v>117VU PANEL</v>
          </cell>
          <cell r="I150">
            <v>1</v>
          </cell>
          <cell r="J150">
            <v>43141</v>
          </cell>
          <cell r="K150">
            <v>6963576200</v>
          </cell>
          <cell r="L150" t="str">
            <v>D11312633A00</v>
          </cell>
          <cell r="M150">
            <v>1</v>
          </cell>
          <cell r="N150">
            <v>6963582600</v>
          </cell>
          <cell r="O150" t="str">
            <v>D11312851A00</v>
          </cell>
          <cell r="P150">
            <v>1</v>
          </cell>
          <cell r="Q150"/>
          <cell r="R150"/>
          <cell r="S150"/>
          <cell r="T150"/>
          <cell r="U150"/>
          <cell r="V150"/>
          <cell r="W150"/>
          <cell r="X150"/>
          <cell r="Y150"/>
          <cell r="Z150">
            <v>2</v>
          </cell>
          <cell r="AA150">
            <v>0</v>
          </cell>
          <cell r="AB150">
            <v>2</v>
          </cell>
          <cell r="AC150"/>
          <cell r="AD150"/>
          <cell r="AE150"/>
          <cell r="AF150" t="str">
            <v>Received</v>
          </cell>
        </row>
        <row r="151">
          <cell r="A151" t="str">
            <v>2761049010</v>
          </cell>
          <cell r="B151" t="str">
            <v>KITS</v>
          </cell>
          <cell r="C151" t="str">
            <v>RTN</v>
          </cell>
          <cell r="D151" t="str">
            <v>J.Crockit</v>
          </cell>
          <cell r="E151">
            <v>27610490</v>
          </cell>
          <cell r="F151">
            <v>10</v>
          </cell>
          <cell r="G151" t="str">
            <v>D9550011700295</v>
          </cell>
          <cell r="H151" t="str">
            <v>117VU PANEL</v>
          </cell>
          <cell r="I151">
            <v>1</v>
          </cell>
          <cell r="J151">
            <v>43141</v>
          </cell>
          <cell r="K151">
            <v>6963576200</v>
          </cell>
          <cell r="L151" t="str">
            <v>D11312633A00</v>
          </cell>
          <cell r="M151">
            <v>1</v>
          </cell>
          <cell r="N151">
            <v>6963582600</v>
          </cell>
          <cell r="O151" t="str">
            <v>D11312851A00</v>
          </cell>
          <cell r="P151">
            <v>1</v>
          </cell>
          <cell r="Q151"/>
          <cell r="R151"/>
          <cell r="S151"/>
          <cell r="T151"/>
          <cell r="U151"/>
          <cell r="V151"/>
          <cell r="W151"/>
          <cell r="X151"/>
          <cell r="Y151"/>
          <cell r="Z151">
            <v>2</v>
          </cell>
          <cell r="AA151">
            <v>0</v>
          </cell>
          <cell r="AB151">
            <v>2</v>
          </cell>
          <cell r="AC151"/>
          <cell r="AD151"/>
          <cell r="AE151"/>
          <cell r="AF151" t="str">
            <v>Received</v>
          </cell>
        </row>
        <row r="152">
          <cell r="A152" t="str">
            <v>2763688910</v>
          </cell>
          <cell r="B152" t="str">
            <v>SPARES</v>
          </cell>
          <cell r="C152" t="str">
            <v>RTN</v>
          </cell>
          <cell r="D152" t="str">
            <v>Procurement</v>
          </cell>
          <cell r="E152">
            <v>27636889</v>
          </cell>
          <cell r="F152">
            <v>10</v>
          </cell>
          <cell r="G152" t="str">
            <v>A95500423000AA</v>
          </cell>
          <cell r="H152" t="str">
            <v>423VU PANEL</v>
          </cell>
          <cell r="I152">
            <v>1</v>
          </cell>
          <cell r="J152">
            <v>43112</v>
          </cell>
          <cell r="K152">
            <v>6574926600</v>
          </cell>
          <cell r="L152" t="str">
            <v>A31111938A00</v>
          </cell>
          <cell r="M152">
            <v>1</v>
          </cell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>
            <v>1</v>
          </cell>
          <cell r="AA152">
            <v>1</v>
          </cell>
          <cell r="AB152">
            <v>0</v>
          </cell>
          <cell r="AC152"/>
          <cell r="AD152" t="str">
            <v>Paulstra</v>
          </cell>
          <cell r="AE152"/>
          <cell r="AF152" t="str">
            <v>Received</v>
          </cell>
        </row>
        <row r="153">
          <cell r="A153" t="str">
            <v>2763437310</v>
          </cell>
          <cell r="B153" t="str">
            <v>SPARES</v>
          </cell>
          <cell r="C153" t="str">
            <v>AOG</v>
          </cell>
          <cell r="D153" t="str">
            <v>Procurement</v>
          </cell>
          <cell r="E153">
            <v>27634373</v>
          </cell>
          <cell r="F153">
            <v>10</v>
          </cell>
          <cell r="G153" t="str">
            <v>D9550010802895</v>
          </cell>
          <cell r="H153" t="str">
            <v>108VU PANEL</v>
          </cell>
          <cell r="I153">
            <v>1</v>
          </cell>
          <cell r="J153">
            <v>43108</v>
          </cell>
          <cell r="K153">
            <v>6963469200</v>
          </cell>
          <cell r="L153" t="str">
            <v>723-1051-02</v>
          </cell>
          <cell r="M153">
            <v>1</v>
          </cell>
          <cell r="N153"/>
          <cell r="O153"/>
          <cell r="P153"/>
          <cell r="Q153"/>
          <cell r="R153"/>
          <cell r="S153"/>
          <cell r="T153"/>
          <cell r="U153"/>
          <cell r="V153"/>
          <cell r="W153"/>
          <cell r="X153"/>
          <cell r="Y153"/>
          <cell r="Z153">
            <v>1</v>
          </cell>
          <cell r="AA153">
            <v>1</v>
          </cell>
          <cell r="AB153">
            <v>0</v>
          </cell>
          <cell r="AC153">
            <v>43153</v>
          </cell>
          <cell r="AD153"/>
          <cell r="AE153"/>
          <cell r="AF153" t="str">
            <v>Received</v>
          </cell>
        </row>
        <row r="154">
          <cell r="A154" t="str">
            <v>2764780610</v>
          </cell>
          <cell r="B154" t="str">
            <v>KITS</v>
          </cell>
          <cell r="C154" t="str">
            <v>RTN</v>
          </cell>
          <cell r="D154" t="str">
            <v>J. CHERY</v>
          </cell>
          <cell r="E154">
            <v>27647806</v>
          </cell>
          <cell r="F154">
            <v>10</v>
          </cell>
          <cell r="G154" t="str">
            <v>D9551002200895</v>
          </cell>
          <cell r="H154" t="str">
            <v>22VU PANEL</v>
          </cell>
          <cell r="I154">
            <v>1</v>
          </cell>
          <cell r="J154">
            <v>42761</v>
          </cell>
          <cell r="K154">
            <v>6939600100</v>
          </cell>
          <cell r="L154" t="str">
            <v>058-001-00</v>
          </cell>
          <cell r="M154">
            <v>1</v>
          </cell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>
            <v>1</v>
          </cell>
          <cell r="AA154">
            <v>1</v>
          </cell>
          <cell r="AB154">
            <v>0</v>
          </cell>
          <cell r="AC154"/>
          <cell r="AD154"/>
          <cell r="AE154" t="str">
            <v>Réception du confié le 16/03/2018 pour la commande 27676307</v>
          </cell>
          <cell r="AF154" t="str">
            <v>Received</v>
          </cell>
        </row>
        <row r="155">
          <cell r="A155" t="str">
            <v>2764897110</v>
          </cell>
          <cell r="B155" t="str">
            <v>KITS</v>
          </cell>
          <cell r="C155" t="str">
            <v>EXP</v>
          </cell>
          <cell r="D155" t="str">
            <v>J.Crockit</v>
          </cell>
          <cell r="E155">
            <v>27648971</v>
          </cell>
          <cell r="F155">
            <v>10</v>
          </cell>
          <cell r="G155" t="str">
            <v>D9550011700295</v>
          </cell>
          <cell r="H155" t="str">
            <v>117VU PANEL</v>
          </cell>
          <cell r="I155">
            <v>1</v>
          </cell>
          <cell r="J155">
            <v>43160</v>
          </cell>
          <cell r="K155">
            <v>6963576200</v>
          </cell>
          <cell r="L155" t="str">
            <v>D11312633A00</v>
          </cell>
          <cell r="M155">
            <v>1</v>
          </cell>
          <cell r="N155">
            <v>6963582600</v>
          </cell>
          <cell r="O155" t="str">
            <v>D11312851A00</v>
          </cell>
          <cell r="P155">
            <v>1</v>
          </cell>
          <cell r="Q155"/>
          <cell r="R155"/>
          <cell r="S155"/>
          <cell r="T155"/>
          <cell r="U155"/>
          <cell r="V155"/>
          <cell r="W155"/>
          <cell r="X155"/>
          <cell r="Y155"/>
          <cell r="Z155">
            <v>2</v>
          </cell>
          <cell r="AA155">
            <v>0</v>
          </cell>
          <cell r="AB155">
            <v>2</v>
          </cell>
          <cell r="AC155"/>
          <cell r="AD155"/>
          <cell r="AE155"/>
          <cell r="AF155" t="str">
            <v>Received</v>
          </cell>
        </row>
        <row r="156">
          <cell r="A156" t="str">
            <v>2764899210</v>
          </cell>
          <cell r="B156" t="str">
            <v>KITS</v>
          </cell>
          <cell r="C156" t="str">
            <v>EXP</v>
          </cell>
          <cell r="D156" t="str">
            <v>J.Crockit</v>
          </cell>
          <cell r="E156">
            <v>27648992</v>
          </cell>
          <cell r="F156">
            <v>10</v>
          </cell>
          <cell r="G156" t="str">
            <v>D9550011700295</v>
          </cell>
          <cell r="H156" t="str">
            <v>117VU PANEL</v>
          </cell>
          <cell r="I156">
            <v>1</v>
          </cell>
          <cell r="J156">
            <v>43160</v>
          </cell>
          <cell r="K156">
            <v>6963576200</v>
          </cell>
          <cell r="L156" t="str">
            <v>D11312633A00</v>
          </cell>
          <cell r="M156">
            <v>1</v>
          </cell>
          <cell r="N156">
            <v>6963582600</v>
          </cell>
          <cell r="O156" t="str">
            <v>D11312851A00</v>
          </cell>
          <cell r="P156">
            <v>1</v>
          </cell>
          <cell r="Q156"/>
          <cell r="R156"/>
          <cell r="S156"/>
          <cell r="T156"/>
          <cell r="U156"/>
          <cell r="V156"/>
          <cell r="W156"/>
          <cell r="X156"/>
          <cell r="Y156"/>
          <cell r="Z156">
            <v>2</v>
          </cell>
          <cell r="AA156">
            <v>0</v>
          </cell>
          <cell r="AB156">
            <v>2</v>
          </cell>
          <cell r="AC156"/>
          <cell r="AD156"/>
          <cell r="AE156"/>
          <cell r="AF156" t="str">
            <v>Received</v>
          </cell>
        </row>
        <row r="157">
          <cell r="A157" t="str">
            <v>2764899310</v>
          </cell>
          <cell r="B157" t="str">
            <v>KITS</v>
          </cell>
          <cell r="C157" t="str">
            <v>EXP</v>
          </cell>
          <cell r="D157" t="str">
            <v>J.Crockit</v>
          </cell>
          <cell r="E157">
            <v>27648993</v>
          </cell>
          <cell r="F157">
            <v>10</v>
          </cell>
          <cell r="G157" t="str">
            <v>D9550011700295</v>
          </cell>
          <cell r="H157" t="str">
            <v>117VU PANEL</v>
          </cell>
          <cell r="I157">
            <v>1</v>
          </cell>
          <cell r="J157">
            <v>43160</v>
          </cell>
          <cell r="K157">
            <v>6963576200</v>
          </cell>
          <cell r="L157" t="str">
            <v>D11312633A00</v>
          </cell>
          <cell r="M157">
            <v>1</v>
          </cell>
          <cell r="N157">
            <v>6963582600</v>
          </cell>
          <cell r="O157" t="str">
            <v>D11312851A00</v>
          </cell>
          <cell r="P157">
            <v>1</v>
          </cell>
          <cell r="Q157"/>
          <cell r="R157"/>
          <cell r="S157"/>
          <cell r="T157"/>
          <cell r="U157"/>
          <cell r="V157"/>
          <cell r="W157"/>
          <cell r="X157"/>
          <cell r="Y157"/>
          <cell r="Z157">
            <v>2</v>
          </cell>
          <cell r="AA157">
            <v>0</v>
          </cell>
          <cell r="AB157">
            <v>2</v>
          </cell>
          <cell r="AC157"/>
          <cell r="AD157"/>
          <cell r="AE157"/>
          <cell r="AF157" t="str">
            <v>Received</v>
          </cell>
        </row>
        <row r="158">
          <cell r="A158" t="str">
            <v>2764899410</v>
          </cell>
          <cell r="B158" t="str">
            <v>KITS</v>
          </cell>
          <cell r="C158" t="str">
            <v>EXP</v>
          </cell>
          <cell r="D158" t="str">
            <v>J.Crockit</v>
          </cell>
          <cell r="E158">
            <v>27648994</v>
          </cell>
          <cell r="F158">
            <v>10</v>
          </cell>
          <cell r="G158" t="str">
            <v>D9550011700295</v>
          </cell>
          <cell r="H158" t="str">
            <v>117VU PANEL</v>
          </cell>
          <cell r="I158">
            <v>1</v>
          </cell>
          <cell r="J158">
            <v>43160</v>
          </cell>
          <cell r="K158">
            <v>6963576200</v>
          </cell>
          <cell r="L158" t="str">
            <v>D11312633A00</v>
          </cell>
          <cell r="M158">
            <v>1</v>
          </cell>
          <cell r="N158">
            <v>6963582600</v>
          </cell>
          <cell r="O158" t="str">
            <v>D11312851A00</v>
          </cell>
          <cell r="P158">
            <v>1</v>
          </cell>
          <cell r="Q158"/>
          <cell r="R158"/>
          <cell r="S158"/>
          <cell r="T158"/>
          <cell r="U158"/>
          <cell r="V158"/>
          <cell r="W158"/>
          <cell r="X158"/>
          <cell r="Y158"/>
          <cell r="Z158">
            <v>2</v>
          </cell>
          <cell r="AA158">
            <v>0</v>
          </cell>
          <cell r="AB158">
            <v>2</v>
          </cell>
          <cell r="AC158"/>
          <cell r="AD158"/>
          <cell r="AE158"/>
          <cell r="AF158" t="str">
            <v>Received</v>
          </cell>
        </row>
        <row r="159">
          <cell r="A159" t="str">
            <v>2764899510</v>
          </cell>
          <cell r="B159" t="str">
            <v>KITS</v>
          </cell>
          <cell r="C159" t="str">
            <v>EXP</v>
          </cell>
          <cell r="D159" t="str">
            <v>J.Crockit</v>
          </cell>
          <cell r="E159">
            <v>27648995</v>
          </cell>
          <cell r="F159">
            <v>10</v>
          </cell>
          <cell r="G159" t="str">
            <v>D9550011700295</v>
          </cell>
          <cell r="H159" t="str">
            <v>117VU PANEL</v>
          </cell>
          <cell r="I159">
            <v>1</v>
          </cell>
          <cell r="J159">
            <v>43160</v>
          </cell>
          <cell r="K159">
            <v>6963576200</v>
          </cell>
          <cell r="L159" t="str">
            <v>D11312633A00</v>
          </cell>
          <cell r="M159">
            <v>1</v>
          </cell>
          <cell r="N159">
            <v>6963582600</v>
          </cell>
          <cell r="O159" t="str">
            <v>D11312851A00</v>
          </cell>
          <cell r="P159">
            <v>1</v>
          </cell>
          <cell r="Q159"/>
          <cell r="R159"/>
          <cell r="S159"/>
          <cell r="T159"/>
          <cell r="U159"/>
          <cell r="V159"/>
          <cell r="W159"/>
          <cell r="X159"/>
          <cell r="Y159"/>
          <cell r="Z159">
            <v>2</v>
          </cell>
          <cell r="AA159">
            <v>0</v>
          </cell>
          <cell r="AB159">
            <v>2</v>
          </cell>
          <cell r="AC159"/>
          <cell r="AD159"/>
          <cell r="AE159"/>
          <cell r="AF159" t="str">
            <v>Received</v>
          </cell>
        </row>
        <row r="160">
          <cell r="A160" t="str">
            <v>2764899610</v>
          </cell>
          <cell r="B160" t="str">
            <v>KITS</v>
          </cell>
          <cell r="C160" t="str">
            <v>EXP</v>
          </cell>
          <cell r="D160" t="str">
            <v>J.Crockit</v>
          </cell>
          <cell r="E160">
            <v>27648996</v>
          </cell>
          <cell r="F160">
            <v>10</v>
          </cell>
          <cell r="G160" t="str">
            <v>D9550011700295</v>
          </cell>
          <cell r="H160" t="str">
            <v>117VU PANEL</v>
          </cell>
          <cell r="I160">
            <v>1</v>
          </cell>
          <cell r="J160">
            <v>43160</v>
          </cell>
          <cell r="K160">
            <v>6963576200</v>
          </cell>
          <cell r="L160" t="str">
            <v>D11312633A00</v>
          </cell>
          <cell r="M160">
            <v>1</v>
          </cell>
          <cell r="N160">
            <v>6963582600</v>
          </cell>
          <cell r="O160" t="str">
            <v>D11312851A00</v>
          </cell>
          <cell r="P160">
            <v>1</v>
          </cell>
          <cell r="Q160"/>
          <cell r="R160"/>
          <cell r="S160"/>
          <cell r="T160"/>
          <cell r="U160"/>
          <cell r="V160"/>
          <cell r="W160"/>
          <cell r="X160"/>
          <cell r="Y160"/>
          <cell r="Z160">
            <v>2</v>
          </cell>
          <cell r="AA160">
            <v>0</v>
          </cell>
          <cell r="AB160">
            <v>2</v>
          </cell>
          <cell r="AC160"/>
          <cell r="AD160"/>
          <cell r="AE160"/>
          <cell r="AF160" t="str">
            <v>Received</v>
          </cell>
        </row>
        <row r="161">
          <cell r="A161" t="str">
            <v>2764899710</v>
          </cell>
          <cell r="B161" t="str">
            <v>KITS</v>
          </cell>
          <cell r="C161" t="str">
            <v>EXP</v>
          </cell>
          <cell r="D161" t="str">
            <v>J.Crockit</v>
          </cell>
          <cell r="E161">
            <v>27648997</v>
          </cell>
          <cell r="F161">
            <v>10</v>
          </cell>
          <cell r="G161" t="str">
            <v>D9550011700295</v>
          </cell>
          <cell r="H161" t="str">
            <v>117VU PANEL</v>
          </cell>
          <cell r="I161">
            <v>1</v>
          </cell>
          <cell r="J161">
            <v>43160</v>
          </cell>
          <cell r="K161">
            <v>6963576200</v>
          </cell>
          <cell r="L161" t="str">
            <v>D11312633A00</v>
          </cell>
          <cell r="M161">
            <v>1</v>
          </cell>
          <cell r="N161">
            <v>6963582600</v>
          </cell>
          <cell r="O161" t="str">
            <v>D11312851A00</v>
          </cell>
          <cell r="P161">
            <v>1</v>
          </cell>
          <cell r="Q161"/>
          <cell r="R161"/>
          <cell r="S161"/>
          <cell r="T161"/>
          <cell r="U161"/>
          <cell r="V161"/>
          <cell r="W161"/>
          <cell r="X161"/>
          <cell r="Y161"/>
          <cell r="Z161">
            <v>2</v>
          </cell>
          <cell r="AA161">
            <v>0</v>
          </cell>
          <cell r="AB161">
            <v>2</v>
          </cell>
          <cell r="AC161"/>
          <cell r="AD161"/>
          <cell r="AE161"/>
          <cell r="AF161" t="str">
            <v>Received</v>
          </cell>
        </row>
        <row r="162">
          <cell r="A162" t="str">
            <v>2764899810</v>
          </cell>
          <cell r="B162" t="str">
            <v>KITS</v>
          </cell>
          <cell r="C162" t="str">
            <v>EXP</v>
          </cell>
          <cell r="D162" t="str">
            <v>J.Crockit</v>
          </cell>
          <cell r="E162">
            <v>27648998</v>
          </cell>
          <cell r="F162">
            <v>10</v>
          </cell>
          <cell r="G162" t="str">
            <v>D9550011700295</v>
          </cell>
          <cell r="H162" t="str">
            <v>117VU PANEL</v>
          </cell>
          <cell r="I162">
            <v>1</v>
          </cell>
          <cell r="J162">
            <v>43160</v>
          </cell>
          <cell r="K162">
            <v>6963576200</v>
          </cell>
          <cell r="L162" t="str">
            <v>D11312633A00</v>
          </cell>
          <cell r="M162">
            <v>1</v>
          </cell>
          <cell r="N162">
            <v>6963582600</v>
          </cell>
          <cell r="O162" t="str">
            <v>D11312851A00</v>
          </cell>
          <cell r="P162">
            <v>1</v>
          </cell>
          <cell r="Q162"/>
          <cell r="R162"/>
          <cell r="S162"/>
          <cell r="T162"/>
          <cell r="U162"/>
          <cell r="V162"/>
          <cell r="W162"/>
          <cell r="X162"/>
          <cell r="Y162"/>
          <cell r="Z162">
            <v>2</v>
          </cell>
          <cell r="AA162">
            <v>0</v>
          </cell>
          <cell r="AB162">
            <v>2</v>
          </cell>
          <cell r="AC162"/>
          <cell r="AD162"/>
          <cell r="AE162"/>
          <cell r="AF162" t="str">
            <v>Received</v>
          </cell>
        </row>
        <row r="163">
          <cell r="A163" t="str">
            <v>2753492210=&gt;100</v>
          </cell>
          <cell r="B163" t="str">
            <v>SPARES</v>
          </cell>
          <cell r="C163"/>
          <cell r="D163" t="str">
            <v>Spare Procurement</v>
          </cell>
          <cell r="E163">
            <v>27534922</v>
          </cell>
          <cell r="F163" t="str">
            <v>10=&gt;100</v>
          </cell>
          <cell r="G163" t="str">
            <v>D9251719400095</v>
          </cell>
          <cell r="H163" t="str">
            <v>PLATINE LGCIU</v>
          </cell>
          <cell r="I163">
            <v>10</v>
          </cell>
          <cell r="J163">
            <v>43068</v>
          </cell>
          <cell r="K163">
            <v>6925002700</v>
          </cell>
          <cell r="L163" t="str">
            <v>530AL01CN</v>
          </cell>
          <cell r="M163">
            <v>2</v>
          </cell>
          <cell r="N163"/>
          <cell r="O163"/>
          <cell r="P163"/>
          <cell r="Q163"/>
          <cell r="R163"/>
          <cell r="S163"/>
          <cell r="T163"/>
          <cell r="U163"/>
          <cell r="V163"/>
          <cell r="W163"/>
          <cell r="X163"/>
          <cell r="Y163"/>
          <cell r="Z163">
            <v>20</v>
          </cell>
          <cell r="AA163">
            <v>20</v>
          </cell>
          <cell r="AB163">
            <v>0</v>
          </cell>
          <cell r="AC163"/>
          <cell r="AD163" t="str">
            <v>Zodiac</v>
          </cell>
          <cell r="AE163" t="str">
            <v>received on 06/11/2017.</v>
          </cell>
          <cell r="AF163" t="str">
            <v>Received</v>
          </cell>
        </row>
        <row r="164">
          <cell r="A164" t="str">
            <v>2753000010</v>
          </cell>
          <cell r="B164" t="str">
            <v>KITS</v>
          </cell>
          <cell r="C164" t="str">
            <v>EXP</v>
          </cell>
          <cell r="D164" t="str">
            <v>J.Crockit</v>
          </cell>
          <cell r="E164">
            <v>27530000</v>
          </cell>
          <cell r="F164">
            <v>10</v>
          </cell>
          <cell r="G164" t="str">
            <v>D9251719400095</v>
          </cell>
          <cell r="H164" t="str">
            <v>PLATINE LGCIU</v>
          </cell>
          <cell r="I164">
            <v>1</v>
          </cell>
          <cell r="J164">
            <v>43281</v>
          </cell>
          <cell r="K164">
            <v>6925002700</v>
          </cell>
          <cell r="L164" t="str">
            <v>530AL01CN</v>
          </cell>
          <cell r="M164">
            <v>2</v>
          </cell>
          <cell r="N164"/>
          <cell r="O164"/>
          <cell r="P164"/>
          <cell r="Q164"/>
          <cell r="R164"/>
          <cell r="S164"/>
          <cell r="T164"/>
          <cell r="U164"/>
          <cell r="V164"/>
          <cell r="W164"/>
          <cell r="X164"/>
          <cell r="Y164"/>
          <cell r="Z164">
            <v>2</v>
          </cell>
          <cell r="AA164">
            <v>0</v>
          </cell>
          <cell r="AB164">
            <v>2</v>
          </cell>
          <cell r="AC164"/>
          <cell r="AD164" t="str">
            <v>Zodiac</v>
          </cell>
          <cell r="AE164"/>
          <cell r="AF164" t="str">
            <v>Received</v>
          </cell>
        </row>
        <row r="165">
          <cell r="A165" t="str">
            <v>2753000110</v>
          </cell>
          <cell r="B165" t="str">
            <v>KITS</v>
          </cell>
          <cell r="C165" t="str">
            <v>EXP</v>
          </cell>
          <cell r="D165" t="str">
            <v>J.Crockit</v>
          </cell>
          <cell r="E165">
            <v>27530001</v>
          </cell>
          <cell r="F165">
            <v>10</v>
          </cell>
          <cell r="G165" t="str">
            <v>D9251719400095</v>
          </cell>
          <cell r="H165" t="str">
            <v>PLATINE LGCIU</v>
          </cell>
          <cell r="I165">
            <v>1</v>
          </cell>
          <cell r="J165">
            <v>43281</v>
          </cell>
          <cell r="K165">
            <v>6925002700</v>
          </cell>
          <cell r="L165" t="str">
            <v>530AL01CN</v>
          </cell>
          <cell r="M165">
            <v>2</v>
          </cell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  <cell r="X165"/>
          <cell r="Y165"/>
          <cell r="Z165">
            <v>2</v>
          </cell>
          <cell r="AA165">
            <v>0</v>
          </cell>
          <cell r="AB165">
            <v>2</v>
          </cell>
          <cell r="AC165"/>
          <cell r="AD165" t="str">
            <v>Zodiac</v>
          </cell>
          <cell r="AE165"/>
          <cell r="AF165" t="str">
            <v>Received</v>
          </cell>
        </row>
        <row r="166">
          <cell r="A166" t="str">
            <v>2753000210</v>
          </cell>
          <cell r="B166" t="str">
            <v>KITS</v>
          </cell>
          <cell r="C166" t="str">
            <v>EXP</v>
          </cell>
          <cell r="D166" t="str">
            <v>J.Crockit</v>
          </cell>
          <cell r="E166">
            <v>27530002</v>
          </cell>
          <cell r="F166">
            <v>10</v>
          </cell>
          <cell r="G166" t="str">
            <v>D9251719400095</v>
          </cell>
          <cell r="H166" t="str">
            <v>PLATINE LGCIU</v>
          </cell>
          <cell r="I166">
            <v>1</v>
          </cell>
          <cell r="J166">
            <v>43281</v>
          </cell>
          <cell r="K166">
            <v>6925002700</v>
          </cell>
          <cell r="L166" t="str">
            <v>530AL01CN</v>
          </cell>
          <cell r="M166">
            <v>2</v>
          </cell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  <cell r="X166"/>
          <cell r="Y166"/>
          <cell r="Z166">
            <v>2</v>
          </cell>
          <cell r="AA166">
            <v>0</v>
          </cell>
          <cell r="AB166">
            <v>2</v>
          </cell>
          <cell r="AC166"/>
          <cell r="AD166" t="str">
            <v>Zodiac</v>
          </cell>
          <cell r="AE166"/>
          <cell r="AF166" t="str">
            <v>Received</v>
          </cell>
        </row>
        <row r="167">
          <cell r="A167" t="str">
            <v>2753000310</v>
          </cell>
          <cell r="B167" t="str">
            <v>KITS</v>
          </cell>
          <cell r="C167" t="str">
            <v>EXP</v>
          </cell>
          <cell r="D167" t="str">
            <v>J.Crockit</v>
          </cell>
          <cell r="E167">
            <v>27530003</v>
          </cell>
          <cell r="F167">
            <v>10</v>
          </cell>
          <cell r="G167" t="str">
            <v>D9251719400095</v>
          </cell>
          <cell r="H167" t="str">
            <v>PLATINE LGCIU</v>
          </cell>
          <cell r="I167">
            <v>1</v>
          </cell>
          <cell r="J167">
            <v>43281</v>
          </cell>
          <cell r="K167">
            <v>6925002700</v>
          </cell>
          <cell r="L167" t="str">
            <v>530AL01CN</v>
          </cell>
          <cell r="M167">
            <v>2</v>
          </cell>
          <cell r="N167"/>
          <cell r="O167"/>
          <cell r="P167"/>
          <cell r="Q167"/>
          <cell r="R167"/>
          <cell r="S167"/>
          <cell r="T167"/>
          <cell r="U167"/>
          <cell r="V167"/>
          <cell r="W167"/>
          <cell r="X167"/>
          <cell r="Y167"/>
          <cell r="Z167">
            <v>2</v>
          </cell>
          <cell r="AA167">
            <v>0</v>
          </cell>
          <cell r="AB167">
            <v>2</v>
          </cell>
          <cell r="AC167"/>
          <cell r="AD167" t="str">
            <v>Zodiac</v>
          </cell>
          <cell r="AE167"/>
          <cell r="AF167" t="str">
            <v>Received</v>
          </cell>
        </row>
        <row r="168">
          <cell r="A168" t="str">
            <v>2753000410</v>
          </cell>
          <cell r="B168" t="str">
            <v>KITS</v>
          </cell>
          <cell r="C168" t="str">
            <v>EXP</v>
          </cell>
          <cell r="D168" t="str">
            <v>J.Crockit</v>
          </cell>
          <cell r="E168">
            <v>27530004</v>
          </cell>
          <cell r="F168">
            <v>10</v>
          </cell>
          <cell r="G168" t="str">
            <v>D9251719400095</v>
          </cell>
          <cell r="H168" t="str">
            <v>PLATINE LGCIU</v>
          </cell>
          <cell r="I168">
            <v>1</v>
          </cell>
          <cell r="J168">
            <v>43281</v>
          </cell>
          <cell r="K168">
            <v>6925002700</v>
          </cell>
          <cell r="L168" t="str">
            <v>530AL01CN</v>
          </cell>
          <cell r="M168">
            <v>2</v>
          </cell>
          <cell r="N168"/>
          <cell r="O168"/>
          <cell r="P168"/>
          <cell r="Q168"/>
          <cell r="R168"/>
          <cell r="S168"/>
          <cell r="T168"/>
          <cell r="U168"/>
          <cell r="V168"/>
          <cell r="W168"/>
          <cell r="X168"/>
          <cell r="Y168"/>
          <cell r="Z168">
            <v>2</v>
          </cell>
          <cell r="AA168">
            <v>0</v>
          </cell>
          <cell r="AB168">
            <v>2</v>
          </cell>
          <cell r="AC168"/>
          <cell r="AD168" t="str">
            <v>Zodiac</v>
          </cell>
          <cell r="AE168"/>
          <cell r="AF168" t="str">
            <v>Received</v>
          </cell>
        </row>
        <row r="169">
          <cell r="A169" t="str">
            <v>2753000510</v>
          </cell>
          <cell r="B169" t="str">
            <v>KITS</v>
          </cell>
          <cell r="C169" t="str">
            <v>EXP</v>
          </cell>
          <cell r="D169" t="str">
            <v>J.Crockit</v>
          </cell>
          <cell r="E169">
            <v>27530005</v>
          </cell>
          <cell r="F169">
            <v>10</v>
          </cell>
          <cell r="G169" t="str">
            <v>D9251719400095</v>
          </cell>
          <cell r="H169" t="str">
            <v>PLATINE LGCIU</v>
          </cell>
          <cell r="I169">
            <v>1</v>
          </cell>
          <cell r="J169">
            <v>43281</v>
          </cell>
          <cell r="K169">
            <v>6925002700</v>
          </cell>
          <cell r="L169" t="str">
            <v>530AL01CN</v>
          </cell>
          <cell r="M169">
            <v>2</v>
          </cell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  <cell r="X169"/>
          <cell r="Y169"/>
          <cell r="Z169">
            <v>2</v>
          </cell>
          <cell r="AA169">
            <v>0</v>
          </cell>
          <cell r="AB169">
            <v>2</v>
          </cell>
          <cell r="AC169"/>
          <cell r="AD169" t="str">
            <v>Zodiac</v>
          </cell>
          <cell r="AE169"/>
          <cell r="AF169" t="str">
            <v>Received</v>
          </cell>
        </row>
        <row r="170">
          <cell r="A170" t="str">
            <v>2761048110</v>
          </cell>
          <cell r="B170" t="str">
            <v>KITS</v>
          </cell>
          <cell r="C170" t="str">
            <v>EXP</v>
          </cell>
          <cell r="D170" t="str">
            <v>J.Crockit</v>
          </cell>
          <cell r="E170">
            <v>27610481</v>
          </cell>
          <cell r="F170">
            <v>10</v>
          </cell>
          <cell r="G170" t="str">
            <v>D9251719400095</v>
          </cell>
          <cell r="H170" t="str">
            <v>PLATINE LGCIU</v>
          </cell>
          <cell r="I170">
            <v>1</v>
          </cell>
          <cell r="J170">
            <v>43281</v>
          </cell>
          <cell r="K170">
            <v>6925002700</v>
          </cell>
          <cell r="L170" t="str">
            <v>530AL01CN</v>
          </cell>
          <cell r="M170">
            <v>2</v>
          </cell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  <cell r="X170"/>
          <cell r="Y170"/>
          <cell r="Z170">
            <v>2</v>
          </cell>
          <cell r="AA170">
            <v>0</v>
          </cell>
          <cell r="AB170">
            <v>2</v>
          </cell>
          <cell r="AC170"/>
          <cell r="AD170" t="str">
            <v>Zodiac</v>
          </cell>
          <cell r="AE170"/>
          <cell r="AF170" t="str">
            <v>Received</v>
          </cell>
        </row>
        <row r="171">
          <cell r="A171" t="str">
            <v>2766026110</v>
          </cell>
          <cell r="B171" t="str">
            <v>SPARES</v>
          </cell>
          <cell r="C171" t="str">
            <v>RTN</v>
          </cell>
          <cell r="D171" t="str">
            <v>Procurement</v>
          </cell>
          <cell r="E171">
            <v>27660261</v>
          </cell>
          <cell r="F171">
            <v>10</v>
          </cell>
          <cell r="G171" t="str">
            <v>B2352101700200</v>
          </cell>
          <cell r="H171" t="str">
            <v>JACK PANEL ASSY</v>
          </cell>
          <cell r="I171">
            <v>1</v>
          </cell>
          <cell r="J171">
            <v>43147</v>
          </cell>
          <cell r="K171">
            <v>6574872200</v>
          </cell>
          <cell r="L171" t="str">
            <v>C4FP5266A01</v>
          </cell>
          <cell r="M171">
            <v>1</v>
          </cell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  <cell r="X171"/>
          <cell r="Y171"/>
          <cell r="Z171">
            <v>1</v>
          </cell>
          <cell r="AA171">
            <v>1</v>
          </cell>
          <cell r="AB171">
            <v>0</v>
          </cell>
          <cell r="AC171"/>
          <cell r="AD171"/>
          <cell r="AE171"/>
          <cell r="AF171" t="str">
            <v>Received</v>
          </cell>
        </row>
        <row r="172">
          <cell r="A172" t="str">
            <v>2766302210</v>
          </cell>
          <cell r="B172" t="str">
            <v>SPARES</v>
          </cell>
          <cell r="C172" t="str">
            <v>EXP</v>
          </cell>
          <cell r="D172" t="str">
            <v>Procurement</v>
          </cell>
          <cell r="E172">
            <v>27663022</v>
          </cell>
          <cell r="F172">
            <v>10</v>
          </cell>
          <cell r="G172" t="str">
            <v>A9550051000196</v>
          </cell>
          <cell r="H172" t="str">
            <v>510VU1 PANEL</v>
          </cell>
          <cell r="I172">
            <v>6</v>
          </cell>
          <cell r="J172">
            <v>43152</v>
          </cell>
          <cell r="K172">
            <v>6530207600</v>
          </cell>
          <cell r="L172" t="str">
            <v>A31112112B00</v>
          </cell>
          <cell r="M172">
            <v>1</v>
          </cell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X172"/>
          <cell r="Y172"/>
          <cell r="Z172">
            <v>6</v>
          </cell>
          <cell r="AA172">
            <v>6</v>
          </cell>
          <cell r="AB172">
            <v>0</v>
          </cell>
          <cell r="AC172"/>
          <cell r="AD172" t="str">
            <v>Paulstra</v>
          </cell>
          <cell r="AE172"/>
          <cell r="AF172" t="str">
            <v>Received</v>
          </cell>
        </row>
        <row r="173">
          <cell r="A173" t="str">
            <v>2766077610</v>
          </cell>
          <cell r="B173" t="str">
            <v>KITS</v>
          </cell>
          <cell r="C173" t="str">
            <v>RTN</v>
          </cell>
          <cell r="D173" t="str">
            <v>L.Malhome</v>
          </cell>
          <cell r="E173">
            <v>27660776</v>
          </cell>
          <cell r="F173">
            <v>10</v>
          </cell>
          <cell r="G173" t="str">
            <v>D9551001700195</v>
          </cell>
          <cell r="H173" t="str">
            <v>17VU PANEL</v>
          </cell>
          <cell r="I173">
            <v>1</v>
          </cell>
          <cell r="J173">
            <v>43147</v>
          </cell>
          <cell r="K173">
            <v>6925015800</v>
          </cell>
          <cell r="L173" t="str">
            <v>D11311244A00</v>
          </cell>
          <cell r="M173">
            <v>1</v>
          </cell>
          <cell r="N173">
            <v>6963403400</v>
          </cell>
          <cell r="O173" t="str">
            <v>002077-01</v>
          </cell>
          <cell r="P173">
            <v>1</v>
          </cell>
          <cell r="Q173">
            <v>6963397500</v>
          </cell>
          <cell r="R173" t="str">
            <v>D11311244A00</v>
          </cell>
          <cell r="S173">
            <v>1</v>
          </cell>
          <cell r="T173"/>
          <cell r="U173"/>
          <cell r="V173"/>
          <cell r="W173"/>
          <cell r="X173"/>
          <cell r="Y173"/>
          <cell r="Z173">
            <v>3</v>
          </cell>
          <cell r="AA173">
            <v>3</v>
          </cell>
          <cell r="AB173">
            <v>0</v>
          </cell>
          <cell r="AC173"/>
          <cell r="AD173"/>
          <cell r="AE173"/>
          <cell r="AF173" t="str">
            <v>Received</v>
          </cell>
        </row>
        <row r="174">
          <cell r="A174" t="str">
            <v>2766568110</v>
          </cell>
          <cell r="B174" t="str">
            <v>SPARES</v>
          </cell>
          <cell r="C174" t="str">
            <v>AOG</v>
          </cell>
          <cell r="D174" t="str">
            <v>M.Klindwoth</v>
          </cell>
          <cell r="E174">
            <v>27665681</v>
          </cell>
          <cell r="F174">
            <v>10</v>
          </cell>
          <cell r="G174" t="str">
            <v>WF406ABAAAAB</v>
          </cell>
          <cell r="H174" t="str">
            <v>313VU PANEL</v>
          </cell>
          <cell r="I174">
            <v>1</v>
          </cell>
          <cell r="J174">
            <v>43126</v>
          </cell>
          <cell r="K174" t="str">
            <v>6V90079000</v>
          </cell>
          <cell r="L174" t="str">
            <v>723-5558-02</v>
          </cell>
          <cell r="M174">
            <v>1</v>
          </cell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  <cell r="X174"/>
          <cell r="Y174"/>
          <cell r="Z174">
            <v>1</v>
          </cell>
          <cell r="AA174">
            <v>1</v>
          </cell>
          <cell r="AB174">
            <v>0</v>
          </cell>
          <cell r="AC174"/>
          <cell r="AD174"/>
          <cell r="AE174"/>
          <cell r="AF174" t="str">
            <v>Received</v>
          </cell>
        </row>
        <row r="175">
          <cell r="A175" t="str">
            <v>E8791708L10</v>
          </cell>
          <cell r="B175" t="str">
            <v>SPARES</v>
          </cell>
          <cell r="C175" t="str">
            <v>AOG</v>
          </cell>
          <cell r="D175"/>
          <cell r="E175" t="str">
            <v>E8791708L</v>
          </cell>
          <cell r="F175">
            <v>10</v>
          </cell>
          <cell r="G175" t="str">
            <v>MB136ABAAAAC</v>
          </cell>
          <cell r="H175" t="str">
            <v>34VU PANEL</v>
          </cell>
          <cell r="I175">
            <v>1</v>
          </cell>
          <cell r="J175">
            <v>43141</v>
          </cell>
          <cell r="K175" t="str">
            <v>6M90079100</v>
          </cell>
          <cell r="L175"/>
          <cell r="M175">
            <v>1</v>
          </cell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  <cell r="X175"/>
          <cell r="Y175"/>
          <cell r="Z175">
            <v>1</v>
          </cell>
          <cell r="AA175">
            <v>1</v>
          </cell>
          <cell r="AB175">
            <v>0</v>
          </cell>
          <cell r="AC175"/>
          <cell r="AD175"/>
          <cell r="AE175"/>
          <cell r="AF175" t="str">
            <v>Received</v>
          </cell>
        </row>
        <row r="176">
          <cell r="A176" t="str">
            <v>E8789829L10</v>
          </cell>
          <cell r="B176" t="str">
            <v>SPARES</v>
          </cell>
          <cell r="C176" t="str">
            <v>AOG</v>
          </cell>
          <cell r="D176"/>
          <cell r="E176" t="str">
            <v>E8789829L</v>
          </cell>
          <cell r="F176">
            <v>10</v>
          </cell>
          <cell r="G176" t="str">
            <v>MB170ACAAAAA</v>
          </cell>
          <cell r="H176" t="str">
            <v>12VU PANEL</v>
          </cell>
          <cell r="I176">
            <v>1</v>
          </cell>
          <cell r="J176">
            <v>43145</v>
          </cell>
          <cell r="K176" t="str">
            <v>6M90005100</v>
          </cell>
          <cell r="L176" t="str">
            <v>360-001</v>
          </cell>
          <cell r="M176">
            <v>1</v>
          </cell>
          <cell r="N176" t="str">
            <v>6M90005200</v>
          </cell>
          <cell r="O176" t="str">
            <v>33-455</v>
          </cell>
          <cell r="P176">
            <v>1</v>
          </cell>
          <cell r="Q176" t="str">
            <v>6M90005300</v>
          </cell>
          <cell r="R176" t="str">
            <v>27-457</v>
          </cell>
          <cell r="S176">
            <v>1</v>
          </cell>
          <cell r="T176" t="str">
            <v>6M90079400</v>
          </cell>
          <cell r="U176"/>
          <cell r="V176">
            <v>1</v>
          </cell>
          <cell r="W176" t="str">
            <v>6M90079400</v>
          </cell>
          <cell r="X176"/>
          <cell r="Y176">
            <v>1</v>
          </cell>
          <cell r="Z176">
            <v>4</v>
          </cell>
          <cell r="AA176">
            <v>3</v>
          </cell>
          <cell r="AB176">
            <v>1</v>
          </cell>
          <cell r="AC176"/>
          <cell r="AD176"/>
          <cell r="AE176" t="str">
            <v>Missing CMS4</v>
          </cell>
          <cell r="AF176" t="str">
            <v>Received</v>
          </cell>
        </row>
        <row r="177">
          <cell r="A177" t="str">
            <v>2772073510</v>
          </cell>
          <cell r="B177" t="str">
            <v>SPARES</v>
          </cell>
          <cell r="C177" t="str">
            <v>AOG</v>
          </cell>
          <cell r="D177" t="str">
            <v>D. MEHRKENS</v>
          </cell>
          <cell r="E177">
            <v>27720735</v>
          </cell>
          <cell r="F177">
            <v>10</v>
          </cell>
          <cell r="G177" t="str">
            <v>WF406ABAAAAB</v>
          </cell>
          <cell r="H177" t="str">
            <v>313VU PANEL</v>
          </cell>
          <cell r="I177">
            <v>1</v>
          </cell>
          <cell r="J177">
            <v>43185</v>
          </cell>
          <cell r="K177" t="str">
            <v>6V90079000</v>
          </cell>
          <cell r="L177" t="str">
            <v>723-5558-02</v>
          </cell>
          <cell r="M177">
            <v>1</v>
          </cell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  <cell r="X177"/>
          <cell r="Y177"/>
          <cell r="Z177">
            <v>1</v>
          </cell>
          <cell r="AA177">
            <v>1</v>
          </cell>
          <cell r="AB177">
            <v>0</v>
          </cell>
          <cell r="AC177"/>
          <cell r="AD177"/>
          <cell r="AE177"/>
          <cell r="AF177" t="str">
            <v>Received</v>
          </cell>
        </row>
        <row r="178">
          <cell r="A178" t="str">
            <v>2772277910</v>
          </cell>
          <cell r="B178" t="str">
            <v>KITS</v>
          </cell>
          <cell r="C178" t="str">
            <v>RTN</v>
          </cell>
          <cell r="D178" t="str">
            <v>A. Fofana</v>
          </cell>
          <cell r="E178">
            <v>27722779</v>
          </cell>
          <cell r="F178">
            <v>10</v>
          </cell>
          <cell r="G178" t="str">
            <v>D9551002201595</v>
          </cell>
          <cell r="H178" t="str">
            <v>22VU PANEL</v>
          </cell>
          <cell r="I178">
            <v>1</v>
          </cell>
          <cell r="J178">
            <v>43207</v>
          </cell>
          <cell r="K178">
            <v>6939600100</v>
          </cell>
          <cell r="L178" t="str">
            <v>058-001-00</v>
          </cell>
          <cell r="M178">
            <v>1</v>
          </cell>
          <cell r="N178">
            <v>6944100100</v>
          </cell>
          <cell r="O178" t="str">
            <v>7530334</v>
          </cell>
          <cell r="P178">
            <v>1</v>
          </cell>
          <cell r="Q178"/>
          <cell r="R178"/>
          <cell r="S178"/>
          <cell r="T178"/>
          <cell r="U178"/>
          <cell r="V178"/>
          <cell r="W178"/>
          <cell r="X178"/>
          <cell r="Y178"/>
          <cell r="Z178">
            <v>2</v>
          </cell>
          <cell r="AA178">
            <v>2</v>
          </cell>
          <cell r="AB178">
            <v>0</v>
          </cell>
          <cell r="AC178"/>
          <cell r="AD178"/>
          <cell r="AE178"/>
          <cell r="AF178" t="str">
            <v>Received</v>
          </cell>
        </row>
        <row r="179">
          <cell r="A179" t="str">
            <v>27737148
2774173710</v>
          </cell>
          <cell r="B179" t="str">
            <v>SPARES</v>
          </cell>
          <cell r="C179" t="str">
            <v>AOG</v>
          </cell>
          <cell r="D179" t="str">
            <v>S. Intemann</v>
          </cell>
          <cell r="E179" t="str">
            <v>27737148
27741737</v>
          </cell>
          <cell r="F179">
            <v>10</v>
          </cell>
          <cell r="G179" t="str">
            <v>WF406ABAAAAB</v>
          </cell>
          <cell r="H179" t="str">
            <v>313VU PANEL</v>
          </cell>
          <cell r="I179">
            <v>1</v>
          </cell>
          <cell r="J179">
            <v>43206</v>
          </cell>
          <cell r="K179" t="str">
            <v>6V90079000</v>
          </cell>
          <cell r="L179" t="str">
            <v>723-5558-02</v>
          </cell>
          <cell r="M179">
            <v>1</v>
          </cell>
          <cell r="N179"/>
          <cell r="O179"/>
          <cell r="P179"/>
          <cell r="Q179"/>
          <cell r="R179"/>
          <cell r="S179"/>
          <cell r="T179"/>
          <cell r="U179"/>
          <cell r="V179"/>
          <cell r="W179"/>
          <cell r="X179"/>
          <cell r="Y179"/>
          <cell r="Z179">
            <v>1</v>
          </cell>
          <cell r="AA179">
            <v>1</v>
          </cell>
          <cell r="AB179">
            <v>0</v>
          </cell>
          <cell r="AC179"/>
          <cell r="AD179"/>
          <cell r="AE179"/>
          <cell r="AF179" t="str">
            <v>Received</v>
          </cell>
        </row>
        <row r="180">
          <cell r="A180" t="str">
            <v>490003509510</v>
          </cell>
          <cell r="B180"/>
          <cell r="C180" t="str">
            <v>EXP</v>
          </cell>
          <cell r="D180" t="str">
            <v>A. LEVESQUE</v>
          </cell>
          <cell r="E180">
            <v>4900035095</v>
          </cell>
          <cell r="F180">
            <v>10</v>
          </cell>
          <cell r="G180" t="str">
            <v>S9251280100054</v>
          </cell>
          <cell r="H180" t="str">
            <v>PANEL 29VU</v>
          </cell>
          <cell r="I180">
            <v>1</v>
          </cell>
          <cell r="J180">
            <v>43234</v>
          </cell>
          <cell r="K180">
            <v>6808101600</v>
          </cell>
          <cell r="L180" t="str">
            <v xml:space="preserve">2136-315-8011 </v>
          </cell>
          <cell r="M180">
            <v>1</v>
          </cell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  <cell r="X180"/>
          <cell r="Y180"/>
          <cell r="Z180">
            <v>1</v>
          </cell>
          <cell r="AA180">
            <v>1</v>
          </cell>
          <cell r="AB180">
            <v>0</v>
          </cell>
          <cell r="AC180"/>
          <cell r="AD180"/>
          <cell r="AE180" t="str">
            <v>Reçu le 04/05/2018</v>
          </cell>
          <cell r="AF180" t="str">
            <v>Received</v>
          </cell>
        </row>
        <row r="181">
          <cell r="A181" t="str">
            <v>490003509520</v>
          </cell>
          <cell r="B181"/>
          <cell r="C181" t="str">
            <v>EXP</v>
          </cell>
          <cell r="D181" t="str">
            <v>A. LEVESQUE</v>
          </cell>
          <cell r="E181">
            <v>4900035095</v>
          </cell>
          <cell r="F181">
            <v>20</v>
          </cell>
          <cell r="G181" t="str">
            <v>S9251279900051</v>
          </cell>
          <cell r="H181" t="str">
            <v>PANEL 27VU</v>
          </cell>
          <cell r="I181">
            <v>1</v>
          </cell>
          <cell r="J181">
            <v>43234</v>
          </cell>
          <cell r="K181">
            <v>6839605200</v>
          </cell>
          <cell r="L181" t="str">
            <v>097-033-00  </v>
          </cell>
          <cell r="M181">
            <v>1</v>
          </cell>
          <cell r="N181"/>
          <cell r="O181"/>
          <cell r="P181"/>
          <cell r="Q181"/>
          <cell r="R181"/>
          <cell r="S181"/>
          <cell r="T181"/>
          <cell r="U181"/>
          <cell r="V181"/>
          <cell r="W181"/>
          <cell r="X181"/>
          <cell r="Y181"/>
          <cell r="Z181">
            <v>1</v>
          </cell>
          <cell r="AA181">
            <v>1</v>
          </cell>
          <cell r="AB181">
            <v>0</v>
          </cell>
          <cell r="AC181"/>
          <cell r="AD181"/>
          <cell r="AE181" t="str">
            <v>Reçu le 04/05/2018</v>
          </cell>
          <cell r="AF181" t="str">
            <v>Received</v>
          </cell>
        </row>
        <row r="182">
          <cell r="A182" t="str">
            <v>490003509560</v>
          </cell>
          <cell r="B182"/>
          <cell r="C182" t="str">
            <v>EXP</v>
          </cell>
          <cell r="D182" t="str">
            <v>A. LEVESQUE</v>
          </cell>
          <cell r="E182">
            <v>4900035095</v>
          </cell>
          <cell r="F182">
            <v>60</v>
          </cell>
          <cell r="G182" t="str">
            <v>S9251279400054</v>
          </cell>
          <cell r="H182" t="str">
            <v>PANEL 22VU</v>
          </cell>
          <cell r="I182">
            <v>1</v>
          </cell>
          <cell r="J182">
            <v>43234</v>
          </cell>
          <cell r="K182">
            <v>6800800300</v>
          </cell>
          <cell r="L182" t="str">
            <v>625718-1</v>
          </cell>
          <cell r="M182">
            <v>2</v>
          </cell>
          <cell r="N182">
            <v>6808100400</v>
          </cell>
          <cell r="O182" t="str">
            <v>5427-404-80-10</v>
          </cell>
          <cell r="P182">
            <v>1</v>
          </cell>
          <cell r="Q182">
            <v>6839605100</v>
          </cell>
          <cell r="R182" t="str">
            <v xml:space="preserve">100-312-00 </v>
          </cell>
          <cell r="S182">
            <v>1</v>
          </cell>
          <cell r="T182">
            <v>6827214800</v>
          </cell>
          <cell r="U182">
            <v>452617</v>
          </cell>
          <cell r="V182">
            <v>1</v>
          </cell>
          <cell r="W182">
            <v>6827214800</v>
          </cell>
          <cell r="X182">
            <v>452617</v>
          </cell>
          <cell r="Y182">
            <v>1</v>
          </cell>
          <cell r="Z182">
            <v>5</v>
          </cell>
          <cell r="AA182">
            <v>5</v>
          </cell>
          <cell r="AB182">
            <v>0</v>
          </cell>
          <cell r="AC182"/>
          <cell r="AD182"/>
          <cell r="AE182" t="str">
            <v>Reçu le 04/05/2018</v>
          </cell>
          <cell r="AF182" t="str">
            <v>Received</v>
          </cell>
        </row>
        <row r="183">
          <cell r="A183" t="str">
            <v>E8799209L10</v>
          </cell>
          <cell r="B183" t="str">
            <v>SPARES</v>
          </cell>
          <cell r="C183" t="str">
            <v>AOG</v>
          </cell>
          <cell r="D183"/>
          <cell r="E183" t="str">
            <v>E8799209L</v>
          </cell>
          <cell r="F183">
            <v>10</v>
          </cell>
          <cell r="G183" t="str">
            <v>MB170ACAAAAB</v>
          </cell>
          <cell r="H183" t="str">
            <v>12VU PANEL</v>
          </cell>
          <cell r="I183">
            <v>1</v>
          </cell>
          <cell r="J183">
            <v>43242</v>
          </cell>
          <cell r="K183" t="str">
            <v>6M90005100</v>
          </cell>
          <cell r="L183" t="str">
            <v>360-001</v>
          </cell>
          <cell r="M183">
            <v>1</v>
          </cell>
          <cell r="N183" t="str">
            <v>6M90005200</v>
          </cell>
          <cell r="O183" t="str">
            <v>33-455</v>
          </cell>
          <cell r="P183">
            <v>1</v>
          </cell>
          <cell r="Q183" t="str">
            <v>6M90005300</v>
          </cell>
          <cell r="R183" t="str">
            <v>27-457</v>
          </cell>
          <cell r="S183">
            <v>1</v>
          </cell>
          <cell r="T183" t="str">
            <v>6M90079400</v>
          </cell>
          <cell r="U183"/>
          <cell r="V183">
            <v>1</v>
          </cell>
          <cell r="W183" t="str">
            <v>6M90079400</v>
          </cell>
          <cell r="X183"/>
          <cell r="Y183">
            <v>1</v>
          </cell>
          <cell r="Z183">
            <v>4</v>
          </cell>
          <cell r="AA183">
            <v>4</v>
          </cell>
          <cell r="AB183">
            <v>0</v>
          </cell>
          <cell r="AC183"/>
          <cell r="AD183"/>
          <cell r="AE183"/>
          <cell r="AF183" t="str">
            <v>Received</v>
          </cell>
        </row>
        <row r="184">
          <cell r="A184" t="str">
            <v>2770215210</v>
          </cell>
          <cell r="B184" t="str">
            <v>KITS</v>
          </cell>
          <cell r="C184" t="str">
            <v>EXP</v>
          </cell>
          <cell r="D184" t="str">
            <v>J.Crockit</v>
          </cell>
          <cell r="E184">
            <v>27702152</v>
          </cell>
          <cell r="F184">
            <v>10</v>
          </cell>
          <cell r="G184" t="str">
            <v>D9251719400095</v>
          </cell>
          <cell r="H184" t="str">
            <v>PLATINE LGCIU</v>
          </cell>
          <cell r="I184">
            <v>25</v>
          </cell>
          <cell r="J184">
            <v>43250</v>
          </cell>
          <cell r="K184">
            <v>6925002700</v>
          </cell>
          <cell r="L184" t="str">
            <v>530AL01CN</v>
          </cell>
          <cell r="M184">
            <v>2</v>
          </cell>
          <cell r="N184"/>
          <cell r="O184"/>
          <cell r="P184"/>
          <cell r="Q184"/>
          <cell r="R184"/>
          <cell r="S184"/>
          <cell r="T184"/>
          <cell r="U184"/>
          <cell r="V184"/>
          <cell r="W184"/>
          <cell r="X184"/>
          <cell r="Y184"/>
          <cell r="Z184">
            <v>50</v>
          </cell>
          <cell r="AA184">
            <v>0</v>
          </cell>
          <cell r="AB184">
            <v>50</v>
          </cell>
          <cell r="AC184"/>
          <cell r="AD184" t="str">
            <v>Zodiac</v>
          </cell>
          <cell r="AE184"/>
          <cell r="AF184" t="str">
            <v>Waiting</v>
          </cell>
        </row>
        <row r="185">
          <cell r="A185" t="str">
            <v>2770215110</v>
          </cell>
          <cell r="B185" t="str">
            <v>KITS</v>
          </cell>
          <cell r="C185" t="str">
            <v>EXP</v>
          </cell>
          <cell r="D185" t="str">
            <v>J.Crockit</v>
          </cell>
          <cell r="E185">
            <v>27702151</v>
          </cell>
          <cell r="F185">
            <v>10</v>
          </cell>
          <cell r="G185" t="str">
            <v>D9251719400095</v>
          </cell>
          <cell r="H185" t="str">
            <v>PLATINE LGCIU</v>
          </cell>
          <cell r="I185">
            <v>25</v>
          </cell>
          <cell r="J185">
            <v>43281</v>
          </cell>
          <cell r="K185">
            <v>6925002700</v>
          </cell>
          <cell r="L185" t="str">
            <v>530AL01CN</v>
          </cell>
          <cell r="M185">
            <v>2</v>
          </cell>
          <cell r="N185"/>
          <cell r="O185"/>
          <cell r="P185"/>
          <cell r="Q185"/>
          <cell r="R185"/>
          <cell r="S185"/>
          <cell r="T185"/>
          <cell r="U185"/>
          <cell r="V185"/>
          <cell r="W185"/>
          <cell r="X185"/>
          <cell r="Y185"/>
          <cell r="Z185">
            <v>50</v>
          </cell>
          <cell r="AA185">
            <v>0</v>
          </cell>
          <cell r="AB185">
            <v>50</v>
          </cell>
          <cell r="AC185"/>
          <cell r="AD185" t="str">
            <v>Zodiac</v>
          </cell>
          <cell r="AE185"/>
          <cell r="AF185" t="str">
            <v>Waiting</v>
          </cell>
        </row>
        <row r="186">
          <cell r="A186" t="str">
            <v>490003494610</v>
          </cell>
          <cell r="B186" t="str">
            <v>SPARES</v>
          </cell>
          <cell r="C186" t="str">
            <v>CRIT</v>
          </cell>
          <cell r="D186" t="str">
            <v>A.LEVESQUE</v>
          </cell>
          <cell r="E186">
            <v>4900034946</v>
          </cell>
          <cell r="F186">
            <v>10</v>
          </cell>
          <cell r="G186" t="str">
            <v>ATR-S925.12822.000.56</v>
          </cell>
          <cell r="H186" t="str">
            <v>PANNEAU 101VU</v>
          </cell>
          <cell r="I186">
            <v>1</v>
          </cell>
          <cell r="J186">
            <v>43200</v>
          </cell>
          <cell r="K186">
            <v>6839315000</v>
          </cell>
          <cell r="L186" t="str">
            <v>747800-2-0</v>
          </cell>
          <cell r="M186">
            <v>1</v>
          </cell>
          <cell r="N186">
            <v>6839605400</v>
          </cell>
          <cell r="O186" t="str">
            <v>097-035-00</v>
          </cell>
          <cell r="P186">
            <v>1</v>
          </cell>
          <cell r="Q186"/>
          <cell r="R186"/>
          <cell r="S186"/>
          <cell r="T186"/>
          <cell r="U186"/>
          <cell r="V186"/>
          <cell r="W186"/>
          <cell r="X186"/>
          <cell r="Y186"/>
          <cell r="Z186">
            <v>2</v>
          </cell>
          <cell r="AA186">
            <v>2</v>
          </cell>
          <cell r="AB186">
            <v>0</v>
          </cell>
          <cell r="AC186"/>
          <cell r="AD186" t="str">
            <v>IEC Electronique/Zodiac</v>
          </cell>
          <cell r="AE186"/>
          <cell r="AF186" t="str">
            <v>Received</v>
          </cell>
        </row>
        <row r="187">
          <cell r="A187" t="str">
            <v>490003478310</v>
          </cell>
          <cell r="B187" t="str">
            <v>SPARES</v>
          </cell>
          <cell r="C187" t="str">
            <v>EXP</v>
          </cell>
          <cell r="D187" t="str">
            <v>A.LEVESQUE</v>
          </cell>
          <cell r="E187">
            <v>4900034783</v>
          </cell>
          <cell r="F187">
            <v>10</v>
          </cell>
          <cell r="G187" t="str">
            <v>S925.12799.000.51</v>
          </cell>
          <cell r="H187" t="str">
            <v>PANNEAU 27VU</v>
          </cell>
          <cell r="I187">
            <v>1</v>
          </cell>
          <cell r="J187" t="str">
            <v>09/04/2018 </v>
          </cell>
          <cell r="K187">
            <v>6839605200</v>
          </cell>
          <cell r="L187" t="str">
            <v>097-033-00</v>
          </cell>
          <cell r="M187">
            <v>1</v>
          </cell>
          <cell r="N187"/>
          <cell r="O187"/>
          <cell r="P187"/>
          <cell r="Q187"/>
          <cell r="R187"/>
          <cell r="S187"/>
          <cell r="T187"/>
          <cell r="U187"/>
          <cell r="V187"/>
          <cell r="W187"/>
          <cell r="X187"/>
          <cell r="Y187"/>
          <cell r="Z187">
            <v>1</v>
          </cell>
          <cell r="AA187">
            <v>1</v>
          </cell>
          <cell r="AB187">
            <v>0</v>
          </cell>
          <cell r="AC187"/>
          <cell r="AD187" t="str">
            <v>IEC Electronique</v>
          </cell>
          <cell r="AE187"/>
          <cell r="AF187" t="str">
            <v>Received</v>
          </cell>
        </row>
        <row r="188">
          <cell r="A188" t="str">
            <v>2777079910</v>
          </cell>
          <cell r="B188" t="str">
            <v>SPARES</v>
          </cell>
          <cell r="C188" t="str">
            <v>RTN</v>
          </cell>
          <cell r="D188" t="str">
            <v>J. Angel</v>
          </cell>
          <cell r="E188">
            <v>27770799</v>
          </cell>
          <cell r="F188">
            <v>10</v>
          </cell>
          <cell r="G188" t="str">
            <v>B2352101700200</v>
          </cell>
          <cell r="H188" t="str">
            <v>JACK PANEL ASSY</v>
          </cell>
          <cell r="I188">
            <v>2</v>
          </cell>
          <cell r="J188">
            <v>43313</v>
          </cell>
          <cell r="K188">
            <v>6574872200</v>
          </cell>
          <cell r="L188" t="str">
            <v>C4FP5266A01</v>
          </cell>
          <cell r="M188">
            <v>1</v>
          </cell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  <cell r="X188"/>
          <cell r="Y188"/>
          <cell r="Z188">
            <v>2</v>
          </cell>
          <cell r="AA188">
            <v>2</v>
          </cell>
          <cell r="AB188">
            <v>0</v>
          </cell>
          <cell r="AC188"/>
          <cell r="AD188"/>
          <cell r="AE188"/>
          <cell r="AF188" t="str">
            <v>Received</v>
          </cell>
        </row>
        <row r="189">
          <cell r="A189" t="str">
            <v>E8799546L001</v>
          </cell>
          <cell r="B189" t="str">
            <v>SPARES</v>
          </cell>
          <cell r="C189" t="str">
            <v>AOG</v>
          </cell>
          <cell r="D189" t="str">
            <v>M. Cardador Manso</v>
          </cell>
          <cell r="E189" t="str">
            <v>E8799546L</v>
          </cell>
          <cell r="F189" t="str">
            <v>001</v>
          </cell>
          <cell r="G189" t="str">
            <v>MB135ABAAAAC</v>
          </cell>
          <cell r="H189" t="str">
            <v>39VU PANEL</v>
          </cell>
          <cell r="I189">
            <v>1</v>
          </cell>
          <cell r="J189">
            <v>43259</v>
          </cell>
          <cell r="K189" t="str">
            <v>6M90080300</v>
          </cell>
          <cell r="L189"/>
          <cell r="M189">
            <v>1</v>
          </cell>
          <cell r="N189"/>
          <cell r="O189"/>
          <cell r="P189"/>
          <cell r="Q189"/>
          <cell r="R189"/>
          <cell r="S189"/>
          <cell r="T189"/>
          <cell r="U189"/>
          <cell r="V189"/>
          <cell r="W189"/>
          <cell r="X189"/>
          <cell r="Y189"/>
          <cell r="Z189">
            <v>1</v>
          </cell>
          <cell r="AA189">
            <v>1</v>
          </cell>
          <cell r="AB189">
            <v>0</v>
          </cell>
          <cell r="AC189"/>
          <cell r="AD189"/>
          <cell r="AE189"/>
          <cell r="AF189" t="str">
            <v>Received</v>
          </cell>
        </row>
        <row r="190">
          <cell r="A190" t="str">
            <v>2765230210</v>
          </cell>
          <cell r="B190" t="str">
            <v>KITS</v>
          </cell>
          <cell r="C190" t="str">
            <v>RTN</v>
          </cell>
          <cell r="D190" t="str">
            <v>J. Wienberg</v>
          </cell>
          <cell r="E190">
            <v>27652302</v>
          </cell>
          <cell r="F190">
            <v>10</v>
          </cell>
          <cell r="G190" t="str">
            <v>D9551001600196</v>
          </cell>
          <cell r="H190" t="str">
            <v>16VU PANEL</v>
          </cell>
          <cell r="I190">
            <v>1</v>
          </cell>
          <cell r="J190">
            <v>43251</v>
          </cell>
          <cell r="K190">
            <v>6925015800</v>
          </cell>
          <cell r="L190" t="str">
            <v>D11311244A00</v>
          </cell>
          <cell r="M190">
            <v>1</v>
          </cell>
          <cell r="N190">
            <v>6963403400</v>
          </cell>
          <cell r="O190" t="str">
            <v>002077-01</v>
          </cell>
          <cell r="P190">
            <v>1</v>
          </cell>
          <cell r="Q190">
            <v>6963397500</v>
          </cell>
          <cell r="R190" t="str">
            <v>D11311244A00</v>
          </cell>
          <cell r="S190">
            <v>1</v>
          </cell>
          <cell r="T190"/>
          <cell r="U190"/>
          <cell r="V190"/>
          <cell r="W190"/>
          <cell r="X190"/>
          <cell r="Y190"/>
          <cell r="Z190">
            <v>3</v>
          </cell>
          <cell r="AA190">
            <v>3</v>
          </cell>
          <cell r="AB190">
            <v>0</v>
          </cell>
          <cell r="AC190"/>
          <cell r="AD190"/>
          <cell r="AE190"/>
          <cell r="AF190" t="str">
            <v>Received</v>
          </cell>
        </row>
        <row r="191">
          <cell r="A191" t="str">
            <v>27784139010=&gt;020</v>
          </cell>
          <cell r="B191" t="str">
            <v>SPARES</v>
          </cell>
          <cell r="C191" t="str">
            <v>RTN</v>
          </cell>
          <cell r="D191" t="str">
            <v>J. Angel</v>
          </cell>
          <cell r="E191">
            <v>27784139</v>
          </cell>
          <cell r="F191" t="str">
            <v>010=&gt;020</v>
          </cell>
          <cell r="G191" t="str">
            <v>A9550051000196</v>
          </cell>
          <cell r="H191" t="str">
            <v>510VU1 PANEL</v>
          </cell>
          <cell r="I191">
            <v>2</v>
          </cell>
          <cell r="J191">
            <v>43317</v>
          </cell>
          <cell r="K191">
            <v>6530207600</v>
          </cell>
          <cell r="L191" t="str">
            <v>A31112112B00</v>
          </cell>
          <cell r="M191">
            <v>1</v>
          </cell>
          <cell r="N191"/>
          <cell r="O191"/>
          <cell r="P191"/>
          <cell r="Q191"/>
          <cell r="R191"/>
          <cell r="S191"/>
          <cell r="T191"/>
          <cell r="U191"/>
          <cell r="V191"/>
          <cell r="W191"/>
          <cell r="X191"/>
          <cell r="Y191"/>
          <cell r="Z191">
            <v>2</v>
          </cell>
          <cell r="AA191">
            <v>2</v>
          </cell>
          <cell r="AB191">
            <v>0</v>
          </cell>
          <cell r="AC191"/>
          <cell r="AD191"/>
          <cell r="AE191"/>
          <cell r="AF191" t="str">
            <v>Received</v>
          </cell>
        </row>
        <row r="192">
          <cell r="A192" t="str">
            <v>27787134010</v>
          </cell>
          <cell r="B192" t="str">
            <v>SPARES</v>
          </cell>
          <cell r="C192" t="str">
            <v>RTN</v>
          </cell>
          <cell r="D192" t="str">
            <v>Procurement</v>
          </cell>
          <cell r="E192">
            <v>27787134</v>
          </cell>
          <cell r="F192" t="str">
            <v>010</v>
          </cell>
          <cell r="G192" t="str">
            <v>WF406ABAAAAB</v>
          </cell>
          <cell r="H192" t="str">
            <v>313VU PANEL</v>
          </cell>
          <cell r="I192">
            <v>1</v>
          </cell>
          <cell r="J192">
            <v>43327</v>
          </cell>
          <cell r="K192" t="str">
            <v>6V90079000</v>
          </cell>
          <cell r="L192" t="str">
            <v>723-5558-02</v>
          </cell>
          <cell r="M192">
            <v>1</v>
          </cell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  <cell r="X192"/>
          <cell r="Y192"/>
          <cell r="Z192">
            <v>1</v>
          </cell>
          <cell r="AA192">
            <v>1</v>
          </cell>
          <cell r="AB192">
            <v>0</v>
          </cell>
          <cell r="AC192"/>
          <cell r="AD192"/>
          <cell r="AE192"/>
          <cell r="AF192" t="str">
            <v>Received</v>
          </cell>
        </row>
        <row r="193">
          <cell r="A193" t="str">
            <v>27787134020</v>
          </cell>
          <cell r="B193" t="str">
            <v>SPARES</v>
          </cell>
          <cell r="C193" t="str">
            <v>RTN</v>
          </cell>
          <cell r="D193" t="str">
            <v>Procurement</v>
          </cell>
          <cell r="E193">
            <v>27787134</v>
          </cell>
          <cell r="F193" t="str">
            <v>020</v>
          </cell>
          <cell r="G193" t="str">
            <v>WF406ABAAAAB</v>
          </cell>
          <cell r="H193" t="str">
            <v>313VU PANEL</v>
          </cell>
          <cell r="I193">
            <v>1</v>
          </cell>
          <cell r="J193">
            <v>43327</v>
          </cell>
          <cell r="K193" t="str">
            <v>6V90079000</v>
          </cell>
          <cell r="L193" t="str">
            <v>723-5558-02</v>
          </cell>
          <cell r="M193">
            <v>1</v>
          </cell>
          <cell r="N193"/>
          <cell r="O193"/>
          <cell r="P193"/>
          <cell r="Q193"/>
          <cell r="R193"/>
          <cell r="S193"/>
          <cell r="T193"/>
          <cell r="U193"/>
          <cell r="V193"/>
          <cell r="W193"/>
          <cell r="X193"/>
          <cell r="Y193"/>
          <cell r="Z193">
            <v>1</v>
          </cell>
          <cell r="AA193">
            <v>0</v>
          </cell>
          <cell r="AB193">
            <v>1</v>
          </cell>
          <cell r="AC193"/>
          <cell r="AD193"/>
          <cell r="AE193"/>
          <cell r="AF193" t="str">
            <v>Received</v>
          </cell>
        </row>
        <row r="194">
          <cell r="A194" t="str">
            <v>2782278410</v>
          </cell>
          <cell r="B194" t="str">
            <v>KITS</v>
          </cell>
          <cell r="C194" t="str">
            <v>RTN</v>
          </cell>
          <cell r="D194" t="str">
            <v>J. Wienberg</v>
          </cell>
          <cell r="E194">
            <v>27822784</v>
          </cell>
          <cell r="F194" t="str">
            <v>10</v>
          </cell>
          <cell r="G194" t="str">
            <v>D9551002200595</v>
          </cell>
          <cell r="H194" t="str">
            <v>22VU PANEL</v>
          </cell>
          <cell r="I194">
            <v>1</v>
          </cell>
          <cell r="J194">
            <v>43396</v>
          </cell>
          <cell r="K194">
            <v>6939600100</v>
          </cell>
          <cell r="L194" t="str">
            <v>058-001-00</v>
          </cell>
          <cell r="M194">
            <v>1</v>
          </cell>
          <cell r="N194">
            <v>6944100100</v>
          </cell>
          <cell r="O194" t="str">
            <v>7530334</v>
          </cell>
          <cell r="P194">
            <v>1</v>
          </cell>
          <cell r="Q194"/>
          <cell r="R194"/>
          <cell r="S194"/>
          <cell r="T194"/>
          <cell r="U194"/>
          <cell r="V194"/>
          <cell r="W194"/>
          <cell r="X194"/>
          <cell r="Y194"/>
          <cell r="Z194">
            <v>2</v>
          </cell>
          <cell r="AA194">
            <v>2</v>
          </cell>
          <cell r="AB194">
            <v>0</v>
          </cell>
          <cell r="AC194"/>
          <cell r="AD194"/>
          <cell r="AE194" t="str">
            <v>MANQUE CMS 2</v>
          </cell>
          <cell r="AF194" t="str">
            <v>Received</v>
          </cell>
        </row>
        <row r="195">
          <cell r="A195" t="str">
            <v>2782332710</v>
          </cell>
          <cell r="B195" t="str">
            <v>KITS</v>
          </cell>
          <cell r="C195" t="str">
            <v>RTN</v>
          </cell>
          <cell r="D195" t="str">
            <v>J. Crockit</v>
          </cell>
          <cell r="E195">
            <v>27823327</v>
          </cell>
          <cell r="F195" t="str">
            <v>10</v>
          </cell>
          <cell r="G195" t="str">
            <v>D9550011700295</v>
          </cell>
          <cell r="H195" t="str">
            <v>117VU PANEL</v>
          </cell>
          <cell r="I195">
            <v>1</v>
          </cell>
          <cell r="J195">
            <v>43354</v>
          </cell>
          <cell r="K195">
            <v>6963576200</v>
          </cell>
          <cell r="L195" t="str">
            <v>D11312633A00</v>
          </cell>
          <cell r="M195">
            <v>1</v>
          </cell>
          <cell r="N195">
            <v>6963582600</v>
          </cell>
          <cell r="O195" t="str">
            <v>D11312851A00</v>
          </cell>
          <cell r="P195">
            <v>1</v>
          </cell>
          <cell r="Q195"/>
          <cell r="R195"/>
          <cell r="S195"/>
          <cell r="T195"/>
          <cell r="U195"/>
          <cell r="V195"/>
          <cell r="W195"/>
          <cell r="X195"/>
          <cell r="Y195"/>
          <cell r="Z195">
            <v>2</v>
          </cell>
          <cell r="AA195">
            <v>0</v>
          </cell>
          <cell r="AB195">
            <v>2</v>
          </cell>
          <cell r="AC195"/>
          <cell r="AD195"/>
          <cell r="AE195"/>
          <cell r="AF195" t="str">
            <v>Received</v>
          </cell>
        </row>
        <row r="196">
          <cell r="A196" t="str">
            <v>2782332810</v>
          </cell>
          <cell r="B196" t="str">
            <v>KITS</v>
          </cell>
          <cell r="C196" t="str">
            <v>RTN</v>
          </cell>
          <cell r="D196" t="str">
            <v>J. Crockit</v>
          </cell>
          <cell r="E196">
            <v>27823328</v>
          </cell>
          <cell r="F196" t="str">
            <v>10</v>
          </cell>
          <cell r="G196" t="str">
            <v>D9550011700295</v>
          </cell>
          <cell r="H196" t="str">
            <v>117VU PANEL</v>
          </cell>
          <cell r="I196">
            <v>1</v>
          </cell>
          <cell r="J196">
            <v>43387</v>
          </cell>
          <cell r="K196">
            <v>6963576200</v>
          </cell>
          <cell r="L196" t="str">
            <v>D11312633A00</v>
          </cell>
          <cell r="M196">
            <v>1</v>
          </cell>
          <cell r="N196">
            <v>6963582600</v>
          </cell>
          <cell r="O196" t="str">
            <v>D11312851A00</v>
          </cell>
          <cell r="P196">
            <v>1</v>
          </cell>
          <cell r="Q196"/>
          <cell r="R196"/>
          <cell r="S196"/>
          <cell r="T196"/>
          <cell r="U196"/>
          <cell r="V196"/>
          <cell r="W196"/>
          <cell r="X196"/>
          <cell r="Y196"/>
          <cell r="Z196">
            <v>2</v>
          </cell>
          <cell r="AA196">
            <v>0</v>
          </cell>
          <cell r="AB196">
            <v>2</v>
          </cell>
          <cell r="AC196"/>
          <cell r="AD196"/>
          <cell r="AE196"/>
          <cell r="AF196" t="str">
            <v>Received</v>
          </cell>
        </row>
        <row r="197">
          <cell r="A197" t="str">
            <v>2782332910</v>
          </cell>
          <cell r="B197" t="str">
            <v>KITS</v>
          </cell>
          <cell r="C197" t="str">
            <v>RTN</v>
          </cell>
          <cell r="D197" t="str">
            <v>J. Crockit</v>
          </cell>
          <cell r="E197">
            <v>27823329</v>
          </cell>
          <cell r="F197" t="str">
            <v>10</v>
          </cell>
          <cell r="G197" t="str">
            <v>D9550011700295</v>
          </cell>
          <cell r="H197" t="str">
            <v>117VU PANEL</v>
          </cell>
          <cell r="I197">
            <v>1</v>
          </cell>
          <cell r="J197">
            <v>43465</v>
          </cell>
          <cell r="K197">
            <v>6963576200</v>
          </cell>
          <cell r="L197" t="str">
            <v>D11312633A00</v>
          </cell>
          <cell r="M197">
            <v>1</v>
          </cell>
          <cell r="N197">
            <v>6963582600</v>
          </cell>
          <cell r="O197" t="str">
            <v>D11312851A00</v>
          </cell>
          <cell r="P197">
            <v>1</v>
          </cell>
          <cell r="Q197"/>
          <cell r="R197"/>
          <cell r="S197"/>
          <cell r="T197"/>
          <cell r="U197"/>
          <cell r="V197"/>
          <cell r="W197"/>
          <cell r="X197"/>
          <cell r="Y197"/>
          <cell r="Z197">
            <v>2</v>
          </cell>
          <cell r="AA197">
            <v>0</v>
          </cell>
          <cell r="AB197">
            <v>2</v>
          </cell>
          <cell r="AC197"/>
          <cell r="AD197"/>
          <cell r="AE197"/>
          <cell r="AF197" t="str">
            <v>Received</v>
          </cell>
        </row>
        <row r="198">
          <cell r="A198" t="str">
            <v>2782333010</v>
          </cell>
          <cell r="B198" t="str">
            <v>KITS</v>
          </cell>
          <cell r="C198" t="str">
            <v>RTN</v>
          </cell>
          <cell r="D198" t="str">
            <v>J. Crockit</v>
          </cell>
          <cell r="E198">
            <v>27823330</v>
          </cell>
          <cell r="F198" t="str">
            <v>10</v>
          </cell>
          <cell r="G198" t="str">
            <v>D9550011700295</v>
          </cell>
          <cell r="H198" t="str">
            <v>117VU PANEL</v>
          </cell>
          <cell r="I198">
            <v>1</v>
          </cell>
          <cell r="J198">
            <v>43384</v>
          </cell>
          <cell r="K198">
            <v>6963576200</v>
          </cell>
          <cell r="L198" t="str">
            <v>D11312633A00</v>
          </cell>
          <cell r="M198">
            <v>1</v>
          </cell>
          <cell r="N198">
            <v>6963582600</v>
          </cell>
          <cell r="O198" t="str">
            <v>D11312851A00</v>
          </cell>
          <cell r="P198">
            <v>1</v>
          </cell>
          <cell r="Q198"/>
          <cell r="R198"/>
          <cell r="S198"/>
          <cell r="T198"/>
          <cell r="U198"/>
          <cell r="V198"/>
          <cell r="W198"/>
          <cell r="X198"/>
          <cell r="Y198"/>
          <cell r="Z198">
            <v>2</v>
          </cell>
          <cell r="AA198">
            <v>0</v>
          </cell>
          <cell r="AB198">
            <v>2</v>
          </cell>
          <cell r="AC198"/>
          <cell r="AD198"/>
          <cell r="AE198"/>
          <cell r="AF198" t="str">
            <v>Received</v>
          </cell>
        </row>
        <row r="199">
          <cell r="A199" t="str">
            <v>2790195510</v>
          </cell>
          <cell r="B199" t="str">
            <v>KITS</v>
          </cell>
          <cell r="C199" t="str">
            <v>RTN</v>
          </cell>
          <cell r="D199" t="str">
            <v>J. Wienberg</v>
          </cell>
          <cell r="E199">
            <v>27901955</v>
          </cell>
          <cell r="F199" t="str">
            <v>10</v>
          </cell>
          <cell r="G199" t="str">
            <v>D9551002201695</v>
          </cell>
          <cell r="H199" t="str">
            <v>22VU PANEL</v>
          </cell>
          <cell r="I199">
            <v>2</v>
          </cell>
          <cell r="J199">
            <v>43368</v>
          </cell>
          <cell r="K199">
            <v>6939600100</v>
          </cell>
          <cell r="L199" t="str">
            <v>058-001-00</v>
          </cell>
          <cell r="M199">
            <v>1</v>
          </cell>
          <cell r="N199">
            <v>6944100100</v>
          </cell>
          <cell r="O199" t="str">
            <v>7530334</v>
          </cell>
          <cell r="P199">
            <v>1</v>
          </cell>
          <cell r="Q199"/>
          <cell r="R199"/>
          <cell r="S199"/>
          <cell r="T199"/>
          <cell r="U199"/>
          <cell r="V199"/>
          <cell r="W199"/>
          <cell r="X199"/>
          <cell r="Y199"/>
          <cell r="Z199">
            <v>4</v>
          </cell>
          <cell r="AA199">
            <v>0</v>
          </cell>
          <cell r="AB199">
            <v>4</v>
          </cell>
          <cell r="AC199"/>
          <cell r="AD199"/>
          <cell r="AE199"/>
          <cell r="AF199" t="str">
            <v>Waiting</v>
          </cell>
        </row>
        <row r="200">
          <cell r="A200" t="str">
            <v>2783214710</v>
          </cell>
          <cell r="B200" t="str">
            <v>SPARES</v>
          </cell>
          <cell r="C200" t="str">
            <v>AOG</v>
          </cell>
          <cell r="D200" t="str">
            <v>E-L. Wildt</v>
          </cell>
          <cell r="E200">
            <v>27832147</v>
          </cell>
          <cell r="F200" t="str">
            <v>10</v>
          </cell>
          <cell r="G200" t="str">
            <v>WF407ABAAAAB</v>
          </cell>
          <cell r="H200" t="str">
            <v>314VU PANEL</v>
          </cell>
          <cell r="I200">
            <v>1</v>
          </cell>
          <cell r="J200">
            <v>43307</v>
          </cell>
          <cell r="K200" t="str">
            <v>6V90079100</v>
          </cell>
          <cell r="L200" t="str">
            <v>723-5559-02</v>
          </cell>
          <cell r="M200">
            <v>1</v>
          </cell>
          <cell r="N200"/>
          <cell r="O200"/>
          <cell r="P200"/>
          <cell r="Q200"/>
          <cell r="R200"/>
          <cell r="S200"/>
          <cell r="T200"/>
          <cell r="U200"/>
          <cell r="V200"/>
          <cell r="W200"/>
          <cell r="X200"/>
          <cell r="Y200"/>
          <cell r="Z200">
            <v>1</v>
          </cell>
          <cell r="AA200">
            <v>0</v>
          </cell>
          <cell r="AB200">
            <v>1</v>
          </cell>
          <cell r="AC200"/>
          <cell r="AD200"/>
          <cell r="AE200"/>
          <cell r="AF200" t="str">
            <v>Waiting</v>
          </cell>
        </row>
        <row r="201">
          <cell r="A201" t="str">
            <v>2783442810</v>
          </cell>
          <cell r="B201" t="str">
            <v>SPARES</v>
          </cell>
          <cell r="C201" t="str">
            <v>CRIT</v>
          </cell>
          <cell r="D201" t="str">
            <v>E-L. Wildt</v>
          </cell>
          <cell r="E201">
            <v>27834428</v>
          </cell>
          <cell r="F201" t="str">
            <v>10</v>
          </cell>
          <cell r="G201" t="str">
            <v>WF407ABAAAAB</v>
          </cell>
          <cell r="H201" t="str">
            <v>314VU PANEL</v>
          </cell>
          <cell r="I201">
            <v>1</v>
          </cell>
          <cell r="J201">
            <v>43308</v>
          </cell>
          <cell r="K201" t="str">
            <v>6V90079100</v>
          </cell>
          <cell r="L201" t="str">
            <v>723-5559-02</v>
          </cell>
          <cell r="M201">
            <v>1</v>
          </cell>
          <cell r="N201"/>
          <cell r="O201"/>
          <cell r="P201"/>
          <cell r="Q201"/>
          <cell r="R201"/>
          <cell r="S201"/>
          <cell r="T201"/>
          <cell r="U201"/>
          <cell r="V201"/>
          <cell r="W201"/>
          <cell r="X201"/>
          <cell r="Y201"/>
          <cell r="Z201">
            <v>1</v>
          </cell>
          <cell r="AA201">
            <v>0</v>
          </cell>
          <cell r="AB201">
            <v>1</v>
          </cell>
          <cell r="AC201"/>
          <cell r="AD201"/>
          <cell r="AE201"/>
          <cell r="AF201" t="str">
            <v>Waiting</v>
          </cell>
        </row>
        <row r="202">
          <cell r="A202" t="str">
            <v>68043601</v>
          </cell>
          <cell r="B202" t="str">
            <v>SPARES</v>
          </cell>
          <cell r="C202" t="str">
            <v>AOG</v>
          </cell>
          <cell r="D202" t="str">
            <v>F-M. Sarda</v>
          </cell>
          <cell r="E202">
            <v>6804360</v>
          </cell>
          <cell r="F202" t="str">
            <v>1</v>
          </cell>
          <cell r="G202" t="str">
            <v>MB042ACABAAA</v>
          </cell>
          <cell r="H202" t="str">
            <v>49VU PANEL</v>
          </cell>
          <cell r="I202">
            <v>1</v>
          </cell>
          <cell r="J202">
            <v>43312</v>
          </cell>
          <cell r="K202" t="str">
            <v xml:space="preserve">6M90079500 </v>
          </cell>
          <cell r="L202"/>
          <cell r="M202">
            <v>1</v>
          </cell>
          <cell r="N202"/>
          <cell r="O202"/>
          <cell r="P202"/>
          <cell r="Q202"/>
          <cell r="R202"/>
          <cell r="S202"/>
          <cell r="T202"/>
          <cell r="U202"/>
          <cell r="V202"/>
          <cell r="W202"/>
          <cell r="X202"/>
          <cell r="Y202"/>
          <cell r="Z202">
            <v>1</v>
          </cell>
          <cell r="AA202">
            <v>1</v>
          </cell>
          <cell r="AB202">
            <v>0</v>
          </cell>
          <cell r="AC202"/>
          <cell r="AD202"/>
          <cell r="AE202"/>
          <cell r="AF202" t="str">
            <v>Received</v>
          </cell>
        </row>
        <row r="203">
          <cell r="A203" t="str">
            <v>27847916
2796183610</v>
          </cell>
          <cell r="B203" t="str">
            <v>SPARES</v>
          </cell>
          <cell r="C203" t="str">
            <v>EXP</v>
          </cell>
          <cell r="D203" t="str">
            <v>J-P. Peters</v>
          </cell>
          <cell r="E203" t="str">
            <v>27847916
27961836</v>
          </cell>
          <cell r="F203" t="str">
            <v>10</v>
          </cell>
          <cell r="G203" t="str">
            <v>D9550011900195</v>
          </cell>
          <cell r="H203" t="str">
            <v>119VU PANEL</v>
          </cell>
          <cell r="I203">
            <v>1</v>
          </cell>
          <cell r="J203">
            <v>43314</v>
          </cell>
          <cell r="K203">
            <v>6963382700</v>
          </cell>
          <cell r="L203" t="str">
            <v>D33110232A00</v>
          </cell>
          <cell r="M203">
            <v>1</v>
          </cell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  <cell r="X203"/>
          <cell r="Y203"/>
          <cell r="Z203">
            <v>1</v>
          </cell>
          <cell r="AA203">
            <v>0</v>
          </cell>
          <cell r="AB203">
            <v>1</v>
          </cell>
          <cell r="AC203"/>
          <cell r="AD203"/>
          <cell r="AE203"/>
          <cell r="AF203" t="str">
            <v>Received</v>
          </cell>
        </row>
        <row r="204">
          <cell r="A204" t="str">
            <v>2784880110</v>
          </cell>
          <cell r="B204" t="str">
            <v>SPARES</v>
          </cell>
          <cell r="C204" t="str">
            <v>RTN</v>
          </cell>
          <cell r="D204" t="str">
            <v>J-P. Peters</v>
          </cell>
          <cell r="E204">
            <v>27848801</v>
          </cell>
          <cell r="F204" t="str">
            <v>10</v>
          </cell>
          <cell r="G204" t="str">
            <v>D9550011900195</v>
          </cell>
          <cell r="H204" t="str">
            <v>119VU PANEL</v>
          </cell>
          <cell r="I204">
            <v>1</v>
          </cell>
          <cell r="J204">
            <v>43370</v>
          </cell>
          <cell r="K204">
            <v>6963382700</v>
          </cell>
          <cell r="L204" t="str">
            <v>D33110232A00</v>
          </cell>
          <cell r="M204">
            <v>1</v>
          </cell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  <cell r="X204"/>
          <cell r="Y204"/>
          <cell r="Z204">
            <v>1</v>
          </cell>
          <cell r="AA204">
            <v>1</v>
          </cell>
          <cell r="AB204">
            <v>0</v>
          </cell>
          <cell r="AC204"/>
          <cell r="AD204"/>
          <cell r="AE204"/>
          <cell r="AF204" t="str">
            <v>Received</v>
          </cell>
        </row>
        <row r="205">
          <cell r="A205" t="str">
            <v>27896375
2794012910</v>
          </cell>
          <cell r="B205" t="str">
            <v>SPARES</v>
          </cell>
          <cell r="C205" t="str">
            <v>EXP</v>
          </cell>
          <cell r="D205" t="str">
            <v>Procurement</v>
          </cell>
          <cell r="E205" t="str">
            <v>27896375
27940129</v>
          </cell>
          <cell r="F205" t="str">
            <v>10</v>
          </cell>
          <cell r="G205" t="str">
            <v>D9550011900195</v>
          </cell>
          <cell r="H205" t="str">
            <v>119VU PANEL</v>
          </cell>
          <cell r="I205">
            <v>1</v>
          </cell>
          <cell r="J205">
            <v>43331</v>
          </cell>
          <cell r="K205">
            <v>6963382700</v>
          </cell>
          <cell r="L205" t="str">
            <v>D33110232A00</v>
          </cell>
          <cell r="M205">
            <v>1</v>
          </cell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  <cell r="X205"/>
          <cell r="Y205"/>
          <cell r="Z205">
            <v>1</v>
          </cell>
          <cell r="AA205">
            <v>0</v>
          </cell>
          <cell r="AB205">
            <v>1</v>
          </cell>
          <cell r="AC205"/>
          <cell r="AD205"/>
          <cell r="AE205"/>
          <cell r="AF205" t="str">
            <v>Received</v>
          </cell>
        </row>
        <row r="206">
          <cell r="A206" t="str">
            <v>27879924
2794012010</v>
          </cell>
          <cell r="B206" t="str">
            <v>SPARES</v>
          </cell>
          <cell r="C206" t="str">
            <v>EXP</v>
          </cell>
          <cell r="D206" t="str">
            <v>Procurement</v>
          </cell>
          <cell r="E206" t="str">
            <v>27879924
27940120</v>
          </cell>
          <cell r="F206">
            <v>10</v>
          </cell>
          <cell r="G206" t="str">
            <v>D9550011900195</v>
          </cell>
          <cell r="H206" t="str">
            <v>119VU PANEL</v>
          </cell>
          <cell r="I206">
            <v>1</v>
          </cell>
          <cell r="J206">
            <v>43352</v>
          </cell>
          <cell r="K206">
            <v>6963382700</v>
          </cell>
          <cell r="L206" t="str">
            <v>D33110232A00</v>
          </cell>
          <cell r="M206">
            <v>1</v>
          </cell>
          <cell r="N206"/>
          <cell r="O206"/>
          <cell r="P206"/>
          <cell r="Q206"/>
          <cell r="R206"/>
          <cell r="S206"/>
          <cell r="T206"/>
          <cell r="U206"/>
          <cell r="V206"/>
          <cell r="W206"/>
          <cell r="X206"/>
          <cell r="Y206"/>
          <cell r="Z206">
            <v>1</v>
          </cell>
          <cell r="AA206">
            <v>0</v>
          </cell>
          <cell r="AB206">
            <v>1</v>
          </cell>
          <cell r="AC206"/>
          <cell r="AD206"/>
          <cell r="AE206"/>
          <cell r="AF206" t="str">
            <v>Received</v>
          </cell>
        </row>
        <row r="207">
          <cell r="A207" t="str">
            <v>2784534810</v>
          </cell>
          <cell r="B207" t="str">
            <v>KITS</v>
          </cell>
          <cell r="C207" t="str">
            <v>RTN</v>
          </cell>
          <cell r="D207" t="str">
            <v>A. Fofana</v>
          </cell>
          <cell r="E207">
            <v>27845348</v>
          </cell>
          <cell r="F207">
            <v>10</v>
          </cell>
          <cell r="G207" t="str">
            <v>D9551002201595</v>
          </cell>
          <cell r="H207" t="str">
            <v>22VU PANEL</v>
          </cell>
          <cell r="I207">
            <v>1</v>
          </cell>
          <cell r="J207">
            <v>43380</v>
          </cell>
          <cell r="K207">
            <v>6939600100</v>
          </cell>
          <cell r="L207" t="str">
            <v>058-001-00</v>
          </cell>
          <cell r="M207">
            <v>1</v>
          </cell>
          <cell r="N207">
            <v>6944100100</v>
          </cell>
          <cell r="O207" t="str">
            <v>7530334</v>
          </cell>
          <cell r="P207">
            <v>1</v>
          </cell>
          <cell r="Q207"/>
          <cell r="R207"/>
          <cell r="S207"/>
          <cell r="T207"/>
          <cell r="U207"/>
          <cell r="V207"/>
          <cell r="W207"/>
          <cell r="X207"/>
          <cell r="Y207"/>
          <cell r="Z207">
            <v>2</v>
          </cell>
          <cell r="AA207">
            <v>2</v>
          </cell>
          <cell r="AB207">
            <v>0</v>
          </cell>
          <cell r="AC207"/>
          <cell r="AD207"/>
          <cell r="AE207"/>
          <cell r="AF207" t="str">
            <v>Received</v>
          </cell>
        </row>
        <row r="208">
          <cell r="A208" t="str">
            <v>2790204710</v>
          </cell>
          <cell r="B208" t="str">
            <v>SPARES</v>
          </cell>
          <cell r="C208" t="str">
            <v>AOG</v>
          </cell>
          <cell r="D208" t="str">
            <v>Procurement AOG</v>
          </cell>
          <cell r="E208">
            <v>27902047</v>
          </cell>
          <cell r="F208" t="str">
            <v>10</v>
          </cell>
          <cell r="G208" t="str">
            <v>D9550010801295</v>
          </cell>
          <cell r="H208" t="str">
            <v>108VU PANEL</v>
          </cell>
          <cell r="I208">
            <v>1</v>
          </cell>
          <cell r="J208">
            <v>43347</v>
          </cell>
          <cell r="K208">
            <v>6963469200</v>
          </cell>
          <cell r="L208" t="str">
            <v>723-1051-02</v>
          </cell>
          <cell r="M208">
            <v>1</v>
          </cell>
          <cell r="N208"/>
          <cell r="O208"/>
          <cell r="P208"/>
          <cell r="Q208"/>
          <cell r="R208"/>
          <cell r="S208"/>
          <cell r="T208"/>
          <cell r="U208"/>
          <cell r="V208"/>
          <cell r="W208"/>
          <cell r="X208"/>
          <cell r="Y208"/>
          <cell r="Z208">
            <v>1</v>
          </cell>
          <cell r="AA208">
            <v>1</v>
          </cell>
          <cell r="AB208">
            <v>0</v>
          </cell>
          <cell r="AC208"/>
          <cell r="AD208"/>
          <cell r="AE208"/>
          <cell r="AF208" t="str">
            <v>Received</v>
          </cell>
        </row>
        <row r="209">
          <cell r="A209" t="str">
            <v>2786643210</v>
          </cell>
          <cell r="B209" t="str">
            <v>SPARES</v>
          </cell>
          <cell r="C209" t="str">
            <v>EXP</v>
          </cell>
          <cell r="D209"/>
          <cell r="E209">
            <v>27866432</v>
          </cell>
          <cell r="F209" t="str">
            <v>10</v>
          </cell>
          <cell r="G209" t="str">
            <v>D9550010800996</v>
          </cell>
          <cell r="H209" t="str">
            <v>108VU PANEL</v>
          </cell>
          <cell r="I209">
            <v>1</v>
          </cell>
          <cell r="J209">
            <v>43341</v>
          </cell>
          <cell r="K209">
            <v>6963403800</v>
          </cell>
          <cell r="L209" t="str">
            <v>002045-01</v>
          </cell>
          <cell r="M209">
            <v>1</v>
          </cell>
          <cell r="N209"/>
          <cell r="O209"/>
          <cell r="P209"/>
          <cell r="Q209"/>
          <cell r="R209"/>
          <cell r="S209"/>
          <cell r="T209"/>
          <cell r="U209"/>
          <cell r="V209"/>
          <cell r="W209"/>
          <cell r="X209"/>
          <cell r="Y209"/>
          <cell r="Z209">
            <v>1</v>
          </cell>
          <cell r="AA209">
            <v>0</v>
          </cell>
          <cell r="AB209">
            <v>1</v>
          </cell>
          <cell r="AC209"/>
          <cell r="AD209"/>
          <cell r="AE209"/>
          <cell r="AF209" t="str">
            <v>Waiting</v>
          </cell>
        </row>
        <row r="210">
          <cell r="A210" t="str">
            <v>2791346710</v>
          </cell>
          <cell r="B210" t="str">
            <v>SPARES</v>
          </cell>
          <cell r="C210" t="str">
            <v>AOG</v>
          </cell>
          <cell r="D210"/>
          <cell r="E210">
            <v>27913467</v>
          </cell>
          <cell r="F210" t="str">
            <v>10</v>
          </cell>
          <cell r="G210" t="str">
            <v>WF417AFACAAE</v>
          </cell>
          <cell r="H210">
            <v>517</v>
          </cell>
          <cell r="I210">
            <v>1</v>
          </cell>
          <cell r="J210">
            <v>43357</v>
          </cell>
          <cell r="K210" t="str">
            <v>6V01965900</v>
          </cell>
          <cell r="L210" t="str">
            <v>723-1331-04</v>
          </cell>
          <cell r="M210">
            <v>1</v>
          </cell>
          <cell r="N210"/>
          <cell r="O210"/>
          <cell r="P210"/>
          <cell r="Q210"/>
          <cell r="R210"/>
          <cell r="S210"/>
          <cell r="T210"/>
          <cell r="U210"/>
          <cell r="V210"/>
          <cell r="W210"/>
          <cell r="X210"/>
          <cell r="Y210"/>
          <cell r="Z210">
            <v>1</v>
          </cell>
          <cell r="AA210">
            <v>0</v>
          </cell>
          <cell r="AB210">
            <v>1</v>
          </cell>
          <cell r="AC210"/>
          <cell r="AD210"/>
          <cell r="AE210" t="str">
            <v>Prélevé sur stock série - À réintégrer à réception</v>
          </cell>
          <cell r="AF210" t="str">
            <v>In delivering</v>
          </cell>
        </row>
        <row r="211">
          <cell r="A211" t="str">
            <v>2791376210</v>
          </cell>
          <cell r="B211" t="str">
            <v>SPARES</v>
          </cell>
          <cell r="C211" t="str">
            <v>AOG</v>
          </cell>
          <cell r="D211"/>
          <cell r="E211">
            <v>27913762</v>
          </cell>
          <cell r="F211" t="str">
            <v>10</v>
          </cell>
          <cell r="G211" t="str">
            <v>WF417AFACAAE</v>
          </cell>
          <cell r="H211">
            <v>517</v>
          </cell>
          <cell r="I211">
            <v>1</v>
          </cell>
          <cell r="J211">
            <v>43357</v>
          </cell>
          <cell r="K211" t="str">
            <v>6V01965900</v>
          </cell>
          <cell r="L211" t="str">
            <v>723-1331-04</v>
          </cell>
          <cell r="M211">
            <v>1</v>
          </cell>
          <cell r="N211"/>
          <cell r="O211"/>
          <cell r="P211"/>
          <cell r="Q211"/>
          <cell r="R211"/>
          <cell r="S211"/>
          <cell r="T211"/>
          <cell r="U211"/>
          <cell r="V211"/>
          <cell r="W211"/>
          <cell r="X211"/>
          <cell r="Y211"/>
          <cell r="Z211">
            <v>1</v>
          </cell>
          <cell r="AA211">
            <v>0</v>
          </cell>
          <cell r="AB211">
            <v>1</v>
          </cell>
          <cell r="AC211"/>
          <cell r="AD211"/>
          <cell r="AE211" t="str">
            <v>Prélevé sur stock série - À réintégrer à réception</v>
          </cell>
          <cell r="AF211" t="str">
            <v>In delivering</v>
          </cell>
        </row>
        <row r="212">
          <cell r="A212" t="str">
            <v>27859375
2793994310</v>
          </cell>
          <cell r="B212" t="str">
            <v>SPARES</v>
          </cell>
          <cell r="C212" t="str">
            <v>EXP</v>
          </cell>
          <cell r="D212"/>
          <cell r="E212" t="str">
            <v>27859375
27939943</v>
          </cell>
          <cell r="F212" t="str">
            <v>10</v>
          </cell>
          <cell r="G212" t="str">
            <v>D9550011900195</v>
          </cell>
          <cell r="H212" t="str">
            <v>119VU PANEL</v>
          </cell>
          <cell r="I212">
            <v>1</v>
          </cell>
          <cell r="J212">
            <v>43370</v>
          </cell>
          <cell r="K212">
            <v>6963382700</v>
          </cell>
          <cell r="L212" t="str">
            <v>D33110232A00</v>
          </cell>
          <cell r="M212">
            <v>1</v>
          </cell>
          <cell r="N212"/>
          <cell r="O212"/>
          <cell r="P212"/>
          <cell r="Q212"/>
          <cell r="R212"/>
          <cell r="S212"/>
          <cell r="T212"/>
          <cell r="U212"/>
          <cell r="V212"/>
          <cell r="W212"/>
          <cell r="X212"/>
          <cell r="Y212"/>
          <cell r="Z212">
            <v>1</v>
          </cell>
          <cell r="AA212">
            <v>0</v>
          </cell>
          <cell r="AB212">
            <v>1</v>
          </cell>
          <cell r="AC212"/>
          <cell r="AD212"/>
          <cell r="AE212"/>
          <cell r="AF212" t="str">
            <v>Received</v>
          </cell>
        </row>
        <row r="213">
          <cell r="A213" t="str">
            <v>27905624
2794013010</v>
          </cell>
          <cell r="B213" t="str">
            <v>SPARES</v>
          </cell>
          <cell r="C213" t="str">
            <v>EXP</v>
          </cell>
          <cell r="D213"/>
          <cell r="E213" t="str">
            <v>27905624
27940130</v>
          </cell>
          <cell r="F213" t="str">
            <v>10</v>
          </cell>
          <cell r="G213" t="str">
            <v>D9550011900195</v>
          </cell>
          <cell r="H213" t="str">
            <v>119VU PANEL</v>
          </cell>
          <cell r="I213">
            <v>1</v>
          </cell>
          <cell r="J213">
            <v>43379</v>
          </cell>
          <cell r="K213">
            <v>6963382700</v>
          </cell>
          <cell r="L213" t="str">
            <v>D33110232A00</v>
          </cell>
          <cell r="M213">
            <v>1</v>
          </cell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  <cell r="X213"/>
          <cell r="Y213"/>
          <cell r="Z213">
            <v>1</v>
          </cell>
          <cell r="AA213">
            <v>0</v>
          </cell>
          <cell r="AB213">
            <v>1</v>
          </cell>
          <cell r="AC213"/>
          <cell r="AD213"/>
          <cell r="AE213"/>
          <cell r="AF213" t="str">
            <v>Received</v>
          </cell>
        </row>
        <row r="214">
          <cell r="A214" t="str">
            <v>27908564
2796146010</v>
          </cell>
          <cell r="B214" t="str">
            <v>SPARES</v>
          </cell>
          <cell r="C214" t="str">
            <v>EXP</v>
          </cell>
          <cell r="D214"/>
          <cell r="E214" t="str">
            <v>27908564
27961460</v>
          </cell>
          <cell r="F214" t="str">
            <v>10</v>
          </cell>
          <cell r="G214" t="str">
            <v>D9550010800996</v>
          </cell>
          <cell r="H214" t="str">
            <v>108VU PANEL</v>
          </cell>
          <cell r="I214">
            <v>1</v>
          </cell>
          <cell r="J214">
            <v>43383</v>
          </cell>
          <cell r="K214">
            <v>6963403800</v>
          </cell>
          <cell r="L214" t="str">
            <v>002045-01</v>
          </cell>
          <cell r="M214">
            <v>1</v>
          </cell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X214"/>
          <cell r="Y214"/>
          <cell r="Z214">
            <v>1</v>
          </cell>
          <cell r="AA214">
            <v>0</v>
          </cell>
          <cell r="AB214">
            <v>1</v>
          </cell>
          <cell r="AC214"/>
          <cell r="AD214"/>
          <cell r="AE214"/>
          <cell r="AF214" t="str">
            <v>In delivering</v>
          </cell>
        </row>
        <row r="215">
          <cell r="A215" t="str">
            <v>2791439010</v>
          </cell>
          <cell r="B215" t="str">
            <v>SPARES</v>
          </cell>
          <cell r="C215" t="str">
            <v>EXP</v>
          </cell>
          <cell r="D215"/>
          <cell r="E215">
            <v>27914390</v>
          </cell>
          <cell r="F215" t="str">
            <v>10</v>
          </cell>
          <cell r="G215" t="str">
            <v>D9551002200595</v>
          </cell>
          <cell r="H215" t="str">
            <v>22VU PANEL</v>
          </cell>
          <cell r="I215">
            <v>1</v>
          </cell>
          <cell r="J215">
            <v>43416</v>
          </cell>
          <cell r="K215">
            <v>6939600100</v>
          </cell>
          <cell r="L215" t="str">
            <v>058-001-00</v>
          </cell>
          <cell r="M215">
            <v>1</v>
          </cell>
          <cell r="N215">
            <v>6944100100</v>
          </cell>
          <cell r="O215" t="str">
            <v>7530334</v>
          </cell>
          <cell r="P215">
            <v>1</v>
          </cell>
          <cell r="Q215"/>
          <cell r="R215"/>
          <cell r="S215"/>
          <cell r="T215"/>
          <cell r="U215"/>
          <cell r="V215"/>
          <cell r="W215"/>
          <cell r="X215"/>
          <cell r="Y215"/>
          <cell r="Z215">
            <v>2</v>
          </cell>
          <cell r="AA215">
            <v>2</v>
          </cell>
          <cell r="AB215">
            <v>0</v>
          </cell>
          <cell r="AC215"/>
          <cell r="AD215"/>
          <cell r="AE215"/>
          <cell r="AF215" t="str">
            <v>Received</v>
          </cell>
        </row>
        <row r="216">
          <cell r="A216" t="str">
            <v>2790975210</v>
          </cell>
          <cell r="B216" t="str">
            <v>SPARES</v>
          </cell>
          <cell r="C216" t="str">
            <v>AOG</v>
          </cell>
          <cell r="D216"/>
          <cell r="E216">
            <v>27909752</v>
          </cell>
          <cell r="F216" t="str">
            <v>10</v>
          </cell>
          <cell r="G216" t="str">
            <v>D9551002201695</v>
          </cell>
          <cell r="H216" t="str">
            <v>22VU PANEL</v>
          </cell>
          <cell r="I216">
            <v>1</v>
          </cell>
          <cell r="J216">
            <v>43368</v>
          </cell>
          <cell r="K216">
            <v>6939600100</v>
          </cell>
          <cell r="L216" t="str">
            <v>058-001-00</v>
          </cell>
          <cell r="M216">
            <v>1</v>
          </cell>
          <cell r="N216">
            <v>6944100100</v>
          </cell>
          <cell r="O216" t="str">
            <v>7530334</v>
          </cell>
          <cell r="P216">
            <v>1</v>
          </cell>
          <cell r="Q216"/>
          <cell r="R216"/>
          <cell r="S216"/>
          <cell r="T216"/>
          <cell r="U216"/>
          <cell r="V216"/>
          <cell r="W216"/>
          <cell r="X216"/>
          <cell r="Y216"/>
          <cell r="Z216">
            <v>2</v>
          </cell>
          <cell r="AA216">
            <v>0</v>
          </cell>
          <cell r="AB216">
            <v>2</v>
          </cell>
          <cell r="AC216"/>
          <cell r="AD216"/>
          <cell r="AE216"/>
          <cell r="AF216" t="str">
            <v>Waiting</v>
          </cell>
        </row>
        <row r="217">
          <cell r="A217" t="str">
            <v>2791426810</v>
          </cell>
          <cell r="B217" t="str">
            <v>SPARES</v>
          </cell>
          <cell r="C217" t="str">
            <v>RTN</v>
          </cell>
          <cell r="D217"/>
          <cell r="E217">
            <v>27914268</v>
          </cell>
          <cell r="F217" t="str">
            <v>10</v>
          </cell>
          <cell r="G217" t="str">
            <v>D9551002201695</v>
          </cell>
          <cell r="H217">
            <v>22</v>
          </cell>
          <cell r="I217">
            <v>1</v>
          </cell>
          <cell r="J217">
            <v>-51</v>
          </cell>
          <cell r="K217">
            <v>6939600100</v>
          </cell>
          <cell r="L217" t="str">
            <v>058-001-00</v>
          </cell>
          <cell r="M217">
            <v>1</v>
          </cell>
          <cell r="N217">
            <v>6944100100</v>
          </cell>
          <cell r="O217" t="str">
            <v>7530334</v>
          </cell>
          <cell r="P217">
            <v>1</v>
          </cell>
          <cell r="Q217"/>
          <cell r="R217"/>
          <cell r="S217"/>
          <cell r="T217"/>
          <cell r="U217"/>
          <cell r="V217"/>
          <cell r="W217"/>
          <cell r="X217"/>
          <cell r="Y217"/>
          <cell r="Z217">
            <v>2</v>
          </cell>
          <cell r="AA217">
            <v>2</v>
          </cell>
          <cell r="AB217">
            <v>0</v>
          </cell>
          <cell r="AC217"/>
          <cell r="AD217"/>
          <cell r="AE217"/>
          <cell r="AF217" t="str">
            <v>Received</v>
          </cell>
        </row>
        <row r="218">
          <cell r="A218" t="str">
            <v>2791427010</v>
          </cell>
          <cell r="B218" t="str">
            <v>SPARES</v>
          </cell>
          <cell r="C218" t="str">
            <v>RTN</v>
          </cell>
          <cell r="D218"/>
          <cell r="E218">
            <v>27914270</v>
          </cell>
          <cell r="F218" t="str">
            <v>10</v>
          </cell>
          <cell r="G218" t="str">
            <v>D9551002201695</v>
          </cell>
          <cell r="H218">
            <v>22</v>
          </cell>
          <cell r="I218">
            <v>1</v>
          </cell>
          <cell r="J218">
            <v>-51</v>
          </cell>
          <cell r="K218">
            <v>6939600100</v>
          </cell>
          <cell r="L218" t="str">
            <v>058-001-00</v>
          </cell>
          <cell r="M218">
            <v>1</v>
          </cell>
          <cell r="N218">
            <v>6944100100</v>
          </cell>
          <cell r="O218" t="str">
            <v>7530334</v>
          </cell>
          <cell r="P218">
            <v>1</v>
          </cell>
          <cell r="Q218"/>
          <cell r="R218"/>
          <cell r="S218"/>
          <cell r="T218"/>
          <cell r="U218"/>
          <cell r="V218"/>
          <cell r="W218"/>
          <cell r="X218"/>
          <cell r="Y218"/>
          <cell r="Z218">
            <v>2</v>
          </cell>
          <cell r="AA218">
            <v>2</v>
          </cell>
          <cell r="AB218">
            <v>0</v>
          </cell>
          <cell r="AC218"/>
          <cell r="AD218"/>
          <cell r="AE218"/>
          <cell r="AF218" t="str">
            <v>Received</v>
          </cell>
        </row>
        <row r="219">
          <cell r="A219" t="str">
            <v>2791555210</v>
          </cell>
          <cell r="B219" t="str">
            <v>SPARES</v>
          </cell>
          <cell r="C219" t="str">
            <v>RTN</v>
          </cell>
          <cell r="D219"/>
          <cell r="E219">
            <v>27915552</v>
          </cell>
          <cell r="F219" t="str">
            <v>10</v>
          </cell>
          <cell r="G219" t="str">
            <v>D9551006000295</v>
          </cell>
          <cell r="H219">
            <v>60</v>
          </cell>
          <cell r="I219">
            <v>1</v>
          </cell>
          <cell r="J219">
            <v>-12</v>
          </cell>
          <cell r="K219">
            <v>6963455500</v>
          </cell>
          <cell r="L219" t="str">
            <v>007164-01</v>
          </cell>
          <cell r="M219">
            <v>1</v>
          </cell>
          <cell r="N219">
            <v>6963455400</v>
          </cell>
          <cell r="O219" t="str">
            <v>007165-01</v>
          </cell>
          <cell r="P219">
            <v>1</v>
          </cell>
          <cell r="Q219"/>
          <cell r="R219"/>
          <cell r="S219"/>
          <cell r="T219"/>
          <cell r="U219"/>
          <cell r="V219"/>
          <cell r="W219"/>
          <cell r="X219"/>
          <cell r="Y219"/>
          <cell r="Z219">
            <v>2</v>
          </cell>
          <cell r="AA219">
            <v>1</v>
          </cell>
          <cell r="AB219">
            <v>1</v>
          </cell>
          <cell r="AC219"/>
          <cell r="AD219"/>
          <cell r="AE219"/>
          <cell r="AF219" t="str">
            <v>Received</v>
          </cell>
        </row>
        <row r="220">
          <cell r="A220" t="str">
            <v>2791555510</v>
          </cell>
          <cell r="B220" t="str">
            <v>SPARES</v>
          </cell>
          <cell r="C220" t="str">
            <v>RTN</v>
          </cell>
          <cell r="D220"/>
          <cell r="E220">
            <v>27915555</v>
          </cell>
          <cell r="F220" t="str">
            <v>10</v>
          </cell>
          <cell r="G220" t="str">
            <v>D9551006000295</v>
          </cell>
          <cell r="H220">
            <v>60</v>
          </cell>
          <cell r="I220">
            <v>1</v>
          </cell>
          <cell r="J220">
            <v>-12</v>
          </cell>
          <cell r="K220">
            <v>6963455500</v>
          </cell>
          <cell r="L220" t="str">
            <v>007164-01</v>
          </cell>
          <cell r="M220">
            <v>1</v>
          </cell>
          <cell r="N220">
            <v>6963455400</v>
          </cell>
          <cell r="O220" t="str">
            <v>007165-01</v>
          </cell>
          <cell r="P220">
            <v>1</v>
          </cell>
          <cell r="Q220"/>
          <cell r="R220"/>
          <cell r="S220"/>
          <cell r="T220"/>
          <cell r="U220"/>
          <cell r="V220"/>
          <cell r="W220"/>
          <cell r="X220"/>
          <cell r="Y220"/>
          <cell r="Z220">
            <v>2</v>
          </cell>
          <cell r="AA220">
            <v>1</v>
          </cell>
          <cell r="AB220">
            <v>1</v>
          </cell>
          <cell r="AC220"/>
          <cell r="AD220"/>
          <cell r="AE220"/>
          <cell r="AF220" t="str">
            <v>Received</v>
          </cell>
        </row>
        <row r="221">
          <cell r="A221" t="str">
            <v>2791555810</v>
          </cell>
          <cell r="B221" t="str">
            <v>SPARES</v>
          </cell>
          <cell r="C221" t="str">
            <v>RTN</v>
          </cell>
          <cell r="D221"/>
          <cell r="E221">
            <v>27915558</v>
          </cell>
          <cell r="F221" t="str">
            <v>10</v>
          </cell>
          <cell r="G221" t="str">
            <v>D9551006000295</v>
          </cell>
          <cell r="H221">
            <v>60</v>
          </cell>
          <cell r="I221">
            <v>1</v>
          </cell>
          <cell r="J221">
            <v>-3</v>
          </cell>
          <cell r="K221">
            <v>6963455500</v>
          </cell>
          <cell r="L221" t="str">
            <v>007164-01</v>
          </cell>
          <cell r="M221">
            <v>1</v>
          </cell>
          <cell r="N221">
            <v>6963455400</v>
          </cell>
          <cell r="O221" t="str">
            <v>007165-01</v>
          </cell>
          <cell r="P221">
            <v>1</v>
          </cell>
          <cell r="Q221"/>
          <cell r="R221"/>
          <cell r="S221"/>
          <cell r="T221"/>
          <cell r="U221"/>
          <cell r="V221"/>
          <cell r="W221"/>
          <cell r="X221"/>
          <cell r="Y221"/>
          <cell r="Z221">
            <v>2</v>
          </cell>
          <cell r="AA221">
            <v>1</v>
          </cell>
          <cell r="AB221">
            <v>1</v>
          </cell>
          <cell r="AC221"/>
          <cell r="AD221"/>
          <cell r="AE221"/>
          <cell r="AF221" t="str">
            <v>Received</v>
          </cell>
        </row>
        <row r="222">
          <cell r="A222" t="str">
            <v>2791555910</v>
          </cell>
          <cell r="B222" t="str">
            <v>SPARES</v>
          </cell>
          <cell r="C222" t="str">
            <v>RTN</v>
          </cell>
          <cell r="D222"/>
          <cell r="E222">
            <v>27915559</v>
          </cell>
          <cell r="F222" t="str">
            <v>10</v>
          </cell>
          <cell r="G222" t="str">
            <v>D9551006000295</v>
          </cell>
          <cell r="H222">
            <v>60</v>
          </cell>
          <cell r="I222">
            <v>1</v>
          </cell>
          <cell r="J222">
            <v>-1</v>
          </cell>
          <cell r="K222">
            <v>6963455500</v>
          </cell>
          <cell r="L222" t="str">
            <v>007164-01</v>
          </cell>
          <cell r="M222">
            <v>1</v>
          </cell>
          <cell r="N222">
            <v>6963455400</v>
          </cell>
          <cell r="O222" t="str">
            <v>007165-01</v>
          </cell>
          <cell r="P222">
            <v>1</v>
          </cell>
          <cell r="Q222"/>
          <cell r="R222"/>
          <cell r="S222"/>
          <cell r="T222"/>
          <cell r="U222"/>
          <cell r="V222"/>
          <cell r="W222"/>
          <cell r="X222"/>
          <cell r="Y222"/>
          <cell r="Z222">
            <v>2</v>
          </cell>
          <cell r="AA222">
            <v>1</v>
          </cell>
          <cell r="AB222">
            <v>1</v>
          </cell>
          <cell r="AC222"/>
          <cell r="AD222"/>
          <cell r="AE222"/>
          <cell r="AF222" t="str">
            <v>Received</v>
          </cell>
        </row>
        <row r="223">
          <cell r="A223" t="str">
            <v>2791556010</v>
          </cell>
          <cell r="B223" t="str">
            <v>SPARES</v>
          </cell>
          <cell r="C223" t="str">
            <v>RTN</v>
          </cell>
          <cell r="D223"/>
          <cell r="E223">
            <v>27915560</v>
          </cell>
          <cell r="F223" t="str">
            <v>10</v>
          </cell>
          <cell r="G223" t="str">
            <v>D9551006000295</v>
          </cell>
          <cell r="H223">
            <v>60</v>
          </cell>
          <cell r="I223">
            <v>1</v>
          </cell>
          <cell r="J223">
            <v>2</v>
          </cell>
          <cell r="K223">
            <v>6963455500</v>
          </cell>
          <cell r="L223" t="str">
            <v>007164-01</v>
          </cell>
          <cell r="M223">
            <v>1</v>
          </cell>
          <cell r="N223">
            <v>6963455400</v>
          </cell>
          <cell r="O223" t="str">
            <v>007165-01</v>
          </cell>
          <cell r="P223">
            <v>1</v>
          </cell>
          <cell r="Q223"/>
          <cell r="R223"/>
          <cell r="S223"/>
          <cell r="T223"/>
          <cell r="U223"/>
          <cell r="V223"/>
          <cell r="W223"/>
          <cell r="X223"/>
          <cell r="Y223"/>
          <cell r="Z223">
            <v>2</v>
          </cell>
          <cell r="AA223">
            <v>2</v>
          </cell>
          <cell r="AB223">
            <v>0</v>
          </cell>
          <cell r="AC223"/>
          <cell r="AD223"/>
          <cell r="AE223"/>
          <cell r="AF223" t="str">
            <v>Received</v>
          </cell>
        </row>
        <row r="224">
          <cell r="A224" t="str">
            <v>2791556510</v>
          </cell>
          <cell r="B224" t="str">
            <v>SPARES</v>
          </cell>
          <cell r="C224" t="str">
            <v>RTN</v>
          </cell>
          <cell r="D224"/>
          <cell r="E224">
            <v>27915565</v>
          </cell>
          <cell r="F224" t="str">
            <v>10</v>
          </cell>
          <cell r="G224" t="str">
            <v>D9551006000295</v>
          </cell>
          <cell r="H224">
            <v>60</v>
          </cell>
          <cell r="I224">
            <v>1</v>
          </cell>
          <cell r="J224">
            <v>2</v>
          </cell>
          <cell r="K224">
            <v>6963455500</v>
          </cell>
          <cell r="L224" t="str">
            <v>007164-01</v>
          </cell>
          <cell r="M224">
            <v>1</v>
          </cell>
          <cell r="N224">
            <v>6963455400</v>
          </cell>
          <cell r="O224" t="str">
            <v>007165-01</v>
          </cell>
          <cell r="P224">
            <v>1</v>
          </cell>
          <cell r="Q224"/>
          <cell r="R224"/>
          <cell r="S224"/>
          <cell r="T224"/>
          <cell r="U224"/>
          <cell r="V224"/>
          <cell r="W224"/>
          <cell r="X224"/>
          <cell r="Y224"/>
          <cell r="Z224">
            <v>2</v>
          </cell>
          <cell r="AA224">
            <v>1</v>
          </cell>
          <cell r="AB224">
            <v>1</v>
          </cell>
          <cell r="AC224"/>
          <cell r="AD224"/>
          <cell r="AE224"/>
          <cell r="AF224" t="str">
            <v>Received</v>
          </cell>
        </row>
        <row r="225">
          <cell r="A225" t="str">
            <v>2791556210</v>
          </cell>
          <cell r="B225" t="str">
            <v>SPARES</v>
          </cell>
          <cell r="C225" t="str">
            <v>RTN</v>
          </cell>
          <cell r="D225"/>
          <cell r="E225">
            <v>27915562</v>
          </cell>
          <cell r="F225" t="str">
            <v>10</v>
          </cell>
          <cell r="G225" t="str">
            <v>D9551006000295</v>
          </cell>
          <cell r="H225">
            <v>60</v>
          </cell>
          <cell r="I225">
            <v>1</v>
          </cell>
          <cell r="J225">
            <v>25</v>
          </cell>
          <cell r="K225">
            <v>6963455500</v>
          </cell>
          <cell r="L225" t="str">
            <v>007164-01</v>
          </cell>
          <cell r="M225">
            <v>1</v>
          </cell>
          <cell r="N225">
            <v>6963455400</v>
          </cell>
          <cell r="O225" t="str">
            <v>007165-01</v>
          </cell>
          <cell r="P225">
            <v>1</v>
          </cell>
          <cell r="Q225"/>
          <cell r="R225"/>
          <cell r="S225"/>
          <cell r="T225"/>
          <cell r="U225"/>
          <cell r="V225"/>
          <cell r="W225"/>
          <cell r="X225"/>
          <cell r="Y225"/>
          <cell r="Z225">
            <v>2</v>
          </cell>
          <cell r="AA225">
            <v>1</v>
          </cell>
          <cell r="AB225">
            <v>1</v>
          </cell>
          <cell r="AC225"/>
          <cell r="AD225"/>
          <cell r="AE225"/>
          <cell r="AF225" t="str">
            <v>Received</v>
          </cell>
        </row>
        <row r="226">
          <cell r="A226" t="str">
            <v>2791557510</v>
          </cell>
          <cell r="B226" t="str">
            <v>SPARES</v>
          </cell>
          <cell r="C226" t="str">
            <v>RTN</v>
          </cell>
          <cell r="D226"/>
          <cell r="E226">
            <v>27915575</v>
          </cell>
          <cell r="F226" t="str">
            <v>10</v>
          </cell>
          <cell r="G226" t="str">
            <v>D9551006200295</v>
          </cell>
          <cell r="H226">
            <v>62</v>
          </cell>
          <cell r="I226">
            <v>1</v>
          </cell>
          <cell r="J226">
            <v>-12</v>
          </cell>
          <cell r="K226">
            <v>6963455500</v>
          </cell>
          <cell r="L226" t="str">
            <v>007164-01</v>
          </cell>
          <cell r="M226">
            <v>1</v>
          </cell>
          <cell r="N226">
            <v>6963455400</v>
          </cell>
          <cell r="O226" t="str">
            <v>007165-01</v>
          </cell>
          <cell r="P226">
            <v>1</v>
          </cell>
          <cell r="Q226">
            <v>6963403400</v>
          </cell>
          <cell r="R226" t="str">
            <v xml:space="preserve"> 002077-01</v>
          </cell>
          <cell r="S226">
            <v>1</v>
          </cell>
          <cell r="T226"/>
          <cell r="U226"/>
          <cell r="V226"/>
          <cell r="W226"/>
          <cell r="X226"/>
          <cell r="Y226"/>
          <cell r="Z226">
            <v>3</v>
          </cell>
          <cell r="AA226">
            <v>2</v>
          </cell>
          <cell r="AB226">
            <v>1</v>
          </cell>
          <cell r="AC226"/>
          <cell r="AD226"/>
          <cell r="AE226"/>
          <cell r="AF226" t="str">
            <v>Received</v>
          </cell>
        </row>
        <row r="227">
          <cell r="A227" t="str">
            <v>2791557810</v>
          </cell>
          <cell r="B227" t="str">
            <v>SPARES</v>
          </cell>
          <cell r="C227" t="str">
            <v>RTN</v>
          </cell>
          <cell r="D227"/>
          <cell r="E227">
            <v>27915578</v>
          </cell>
          <cell r="F227" t="str">
            <v>10</v>
          </cell>
          <cell r="G227" t="str">
            <v>D9551006200295</v>
          </cell>
          <cell r="H227">
            <v>62</v>
          </cell>
          <cell r="I227">
            <v>1</v>
          </cell>
          <cell r="J227">
            <v>-12</v>
          </cell>
          <cell r="K227">
            <v>6963455500</v>
          </cell>
          <cell r="L227" t="str">
            <v>007164-01</v>
          </cell>
          <cell r="M227">
            <v>1</v>
          </cell>
          <cell r="N227">
            <v>6963455400</v>
          </cell>
          <cell r="O227" t="str">
            <v>007165-01</v>
          </cell>
          <cell r="P227">
            <v>1</v>
          </cell>
          <cell r="Q227">
            <v>6963403400</v>
          </cell>
          <cell r="R227" t="str">
            <v xml:space="preserve"> 002077-01</v>
          </cell>
          <cell r="S227">
            <v>1</v>
          </cell>
          <cell r="T227"/>
          <cell r="U227"/>
          <cell r="V227"/>
          <cell r="W227"/>
          <cell r="X227"/>
          <cell r="Y227"/>
          <cell r="Z227">
            <v>3</v>
          </cell>
          <cell r="AA227">
            <v>3</v>
          </cell>
          <cell r="AB227">
            <v>0</v>
          </cell>
          <cell r="AC227"/>
          <cell r="AD227"/>
          <cell r="AE227"/>
          <cell r="AF227" t="str">
            <v>Received</v>
          </cell>
        </row>
        <row r="228">
          <cell r="A228" t="str">
            <v>2791558110</v>
          </cell>
          <cell r="B228" t="str">
            <v>SPARES</v>
          </cell>
          <cell r="C228" t="str">
            <v>RTN</v>
          </cell>
          <cell r="D228"/>
          <cell r="E228">
            <v>27915581</v>
          </cell>
          <cell r="F228" t="str">
            <v>10</v>
          </cell>
          <cell r="G228" t="str">
            <v>D9551006200295</v>
          </cell>
          <cell r="H228">
            <v>62</v>
          </cell>
          <cell r="I228">
            <v>1</v>
          </cell>
          <cell r="J228">
            <v>-3</v>
          </cell>
          <cell r="K228">
            <v>6963455500</v>
          </cell>
          <cell r="L228" t="str">
            <v>007164-01</v>
          </cell>
          <cell r="M228">
            <v>1</v>
          </cell>
          <cell r="N228">
            <v>6963455400</v>
          </cell>
          <cell r="O228" t="str">
            <v>007165-01</v>
          </cell>
          <cell r="P228">
            <v>1</v>
          </cell>
          <cell r="Q228">
            <v>6963403400</v>
          </cell>
          <cell r="R228" t="str">
            <v xml:space="preserve"> 002077-01</v>
          </cell>
          <cell r="S228">
            <v>1</v>
          </cell>
          <cell r="T228"/>
          <cell r="U228"/>
          <cell r="V228"/>
          <cell r="W228"/>
          <cell r="X228"/>
          <cell r="Y228"/>
          <cell r="Z228">
            <v>3</v>
          </cell>
          <cell r="AA228">
            <v>2</v>
          </cell>
          <cell r="AB228">
            <v>1</v>
          </cell>
          <cell r="AC228"/>
          <cell r="AD228"/>
          <cell r="AE228"/>
          <cell r="AF228" t="str">
            <v>Received</v>
          </cell>
        </row>
        <row r="229">
          <cell r="A229" t="str">
            <v>2791558310</v>
          </cell>
          <cell r="B229" t="str">
            <v>SPARES</v>
          </cell>
          <cell r="C229" t="str">
            <v>RTN</v>
          </cell>
          <cell r="D229"/>
          <cell r="E229">
            <v>27915583</v>
          </cell>
          <cell r="F229" t="str">
            <v>10</v>
          </cell>
          <cell r="G229" t="str">
            <v>D9551006200295</v>
          </cell>
          <cell r="H229">
            <v>62</v>
          </cell>
          <cell r="I229">
            <v>1</v>
          </cell>
          <cell r="J229">
            <v>-4</v>
          </cell>
          <cell r="K229">
            <v>6963455500</v>
          </cell>
          <cell r="L229" t="str">
            <v>007164-01</v>
          </cell>
          <cell r="M229">
            <v>1</v>
          </cell>
          <cell r="N229">
            <v>6963455400</v>
          </cell>
          <cell r="O229" t="str">
            <v>007165-01</v>
          </cell>
          <cell r="P229">
            <v>1</v>
          </cell>
          <cell r="Q229">
            <v>6963403400</v>
          </cell>
          <cell r="R229" t="str">
            <v xml:space="preserve"> 002077-01</v>
          </cell>
          <cell r="S229">
            <v>1</v>
          </cell>
          <cell r="T229"/>
          <cell r="U229"/>
          <cell r="V229"/>
          <cell r="W229"/>
          <cell r="X229"/>
          <cell r="Y229"/>
          <cell r="Z229">
            <v>3</v>
          </cell>
          <cell r="AA229">
            <v>2</v>
          </cell>
          <cell r="AB229">
            <v>1</v>
          </cell>
          <cell r="AC229"/>
          <cell r="AD229"/>
          <cell r="AE229"/>
          <cell r="AF229" t="str">
            <v>Received</v>
          </cell>
        </row>
        <row r="230">
          <cell r="A230" t="str">
            <v>2791558510</v>
          </cell>
          <cell r="B230" t="str">
            <v>SPARES</v>
          </cell>
          <cell r="C230" t="str">
            <v>RTN</v>
          </cell>
          <cell r="D230"/>
          <cell r="E230">
            <v>27915585</v>
          </cell>
          <cell r="F230" t="str">
            <v>10</v>
          </cell>
          <cell r="G230" t="str">
            <v>D9551006200295</v>
          </cell>
          <cell r="H230">
            <v>62</v>
          </cell>
          <cell r="I230">
            <v>1</v>
          </cell>
          <cell r="J230">
            <v>2</v>
          </cell>
          <cell r="K230">
            <v>6963455500</v>
          </cell>
          <cell r="L230" t="str">
            <v>007164-01</v>
          </cell>
          <cell r="M230">
            <v>1</v>
          </cell>
          <cell r="N230">
            <v>6963455400</v>
          </cell>
          <cell r="O230" t="str">
            <v>007165-01</v>
          </cell>
          <cell r="P230">
            <v>1</v>
          </cell>
          <cell r="Q230">
            <v>6963403400</v>
          </cell>
          <cell r="R230" t="str">
            <v xml:space="preserve"> 002077-01</v>
          </cell>
          <cell r="S230">
            <v>1</v>
          </cell>
          <cell r="T230"/>
          <cell r="U230"/>
          <cell r="V230"/>
          <cell r="W230"/>
          <cell r="X230"/>
          <cell r="Y230"/>
          <cell r="Z230">
            <v>3</v>
          </cell>
          <cell r="AA230">
            <v>2</v>
          </cell>
          <cell r="AB230">
            <v>1</v>
          </cell>
          <cell r="AC230"/>
          <cell r="AD230"/>
          <cell r="AE230"/>
          <cell r="AF230" t="str">
            <v>Received</v>
          </cell>
        </row>
        <row r="231">
          <cell r="A231" t="str">
            <v>2791558710</v>
          </cell>
          <cell r="B231" t="str">
            <v>SPARES</v>
          </cell>
          <cell r="C231" t="str">
            <v>RTN</v>
          </cell>
          <cell r="D231"/>
          <cell r="E231">
            <v>27915587</v>
          </cell>
          <cell r="F231" t="str">
            <v>10</v>
          </cell>
          <cell r="G231" t="str">
            <v>D9551006200295</v>
          </cell>
          <cell r="H231">
            <v>62</v>
          </cell>
          <cell r="I231">
            <v>1</v>
          </cell>
          <cell r="J231">
            <v>21</v>
          </cell>
          <cell r="K231">
            <v>6963455500</v>
          </cell>
          <cell r="L231" t="str">
            <v>007164-01</v>
          </cell>
          <cell r="M231">
            <v>1</v>
          </cell>
          <cell r="N231">
            <v>6963455400</v>
          </cell>
          <cell r="O231" t="str">
            <v>007165-01</v>
          </cell>
          <cell r="P231">
            <v>1</v>
          </cell>
          <cell r="Q231">
            <v>6963403400</v>
          </cell>
          <cell r="R231" t="str">
            <v xml:space="preserve"> 002077-01</v>
          </cell>
          <cell r="S231">
            <v>1</v>
          </cell>
          <cell r="T231"/>
          <cell r="U231"/>
          <cell r="V231"/>
          <cell r="W231"/>
          <cell r="X231"/>
          <cell r="Y231"/>
          <cell r="Z231">
            <v>3</v>
          </cell>
          <cell r="AA231">
            <v>2</v>
          </cell>
          <cell r="AB231">
            <v>1</v>
          </cell>
          <cell r="AC231"/>
          <cell r="AD231"/>
          <cell r="AE231"/>
          <cell r="AF231" t="str">
            <v>Received</v>
          </cell>
        </row>
        <row r="232">
          <cell r="A232" t="str">
            <v>2791558910</v>
          </cell>
          <cell r="B232" t="str">
            <v>SPARES</v>
          </cell>
          <cell r="C232" t="str">
            <v>RTN</v>
          </cell>
          <cell r="D232"/>
          <cell r="E232">
            <v>27915589</v>
          </cell>
          <cell r="F232" t="str">
            <v>10</v>
          </cell>
          <cell r="G232" t="str">
            <v>D9551006200295</v>
          </cell>
          <cell r="H232">
            <v>62</v>
          </cell>
          <cell r="I232">
            <v>1</v>
          </cell>
          <cell r="J232">
            <v>2</v>
          </cell>
          <cell r="K232">
            <v>6963455500</v>
          </cell>
          <cell r="L232" t="str">
            <v>007164-01</v>
          </cell>
          <cell r="M232">
            <v>1</v>
          </cell>
          <cell r="N232">
            <v>6963455400</v>
          </cell>
          <cell r="O232" t="str">
            <v>007165-01</v>
          </cell>
          <cell r="P232">
            <v>1</v>
          </cell>
          <cell r="Q232">
            <v>6963403400</v>
          </cell>
          <cell r="R232" t="str">
            <v xml:space="preserve"> 002077-01</v>
          </cell>
          <cell r="S232">
            <v>1</v>
          </cell>
          <cell r="T232"/>
          <cell r="U232"/>
          <cell r="V232"/>
          <cell r="W232"/>
          <cell r="X232"/>
          <cell r="Y232"/>
          <cell r="Z232">
            <v>3</v>
          </cell>
          <cell r="AA232">
            <v>2</v>
          </cell>
          <cell r="AB232">
            <v>1</v>
          </cell>
          <cell r="AC232"/>
          <cell r="AD232"/>
          <cell r="AE232"/>
          <cell r="AF232" t="str">
            <v>Received</v>
          </cell>
        </row>
        <row r="233">
          <cell r="A233" t="str">
            <v>2791299710</v>
          </cell>
          <cell r="B233" t="str">
            <v>SPARES</v>
          </cell>
          <cell r="C233" t="str">
            <v>RTN</v>
          </cell>
          <cell r="D233"/>
          <cell r="E233">
            <v>27912997</v>
          </cell>
          <cell r="F233" t="str">
            <v>10</v>
          </cell>
          <cell r="G233" t="str">
            <v>A9550051000296</v>
          </cell>
          <cell r="H233">
            <v>510</v>
          </cell>
          <cell r="I233">
            <v>1</v>
          </cell>
          <cell r="J233">
            <v>-1</v>
          </cell>
          <cell r="K233">
            <v>6530207600</v>
          </cell>
          <cell r="L233" t="str">
            <v>A31112112B00</v>
          </cell>
          <cell r="M233">
            <v>1</v>
          </cell>
          <cell r="N233"/>
          <cell r="O233"/>
          <cell r="P233"/>
          <cell r="Q233"/>
          <cell r="R233"/>
          <cell r="S233"/>
          <cell r="T233"/>
          <cell r="U233"/>
          <cell r="V233"/>
          <cell r="W233"/>
          <cell r="X233"/>
          <cell r="Y233"/>
          <cell r="Z233">
            <v>1</v>
          </cell>
          <cell r="AA233">
            <v>1</v>
          </cell>
          <cell r="AB233">
            <v>0</v>
          </cell>
          <cell r="AC233"/>
          <cell r="AD233"/>
          <cell r="AE233"/>
          <cell r="AF233" t="str">
            <v>Received</v>
          </cell>
        </row>
        <row r="234">
          <cell r="A234" t="str">
            <v>27916104
2795002310</v>
          </cell>
          <cell r="B234" t="str">
            <v>SPARES</v>
          </cell>
          <cell r="C234" t="str">
            <v>EXP</v>
          </cell>
          <cell r="D234"/>
          <cell r="E234" t="str">
            <v>27916104
27950023</v>
          </cell>
          <cell r="F234" t="str">
            <v>10</v>
          </cell>
          <cell r="G234" t="str">
            <v>A95500419000AA</v>
          </cell>
          <cell r="H234">
            <v>419</v>
          </cell>
          <cell r="I234">
            <v>1</v>
          </cell>
          <cell r="J234" t="str">
            <v/>
          </cell>
          <cell r="K234">
            <v>6586901700</v>
          </cell>
          <cell r="L234" t="str">
            <v>DRT25LCU68DC7</v>
          </cell>
          <cell r="M234">
            <v>1</v>
          </cell>
          <cell r="N234">
            <v>6504421000</v>
          </cell>
          <cell r="O234" t="str">
            <v>P11S2VBAPSYT503</v>
          </cell>
          <cell r="P234">
            <v>1</v>
          </cell>
          <cell r="Q234">
            <v>6586901800</v>
          </cell>
          <cell r="R234" t="str">
            <v>PA1RT25L150DB7</v>
          </cell>
          <cell r="S234">
            <v>1</v>
          </cell>
          <cell r="T234">
            <v>6504420500</v>
          </cell>
          <cell r="U234" t="str">
            <v>P11S1VBAPSYT461</v>
          </cell>
          <cell r="V234">
            <v>1</v>
          </cell>
          <cell r="W234">
            <v>6574907800</v>
          </cell>
          <cell r="X234" t="str">
            <v>C4FP5404A01</v>
          </cell>
          <cell r="Y234">
            <v>1</v>
          </cell>
          <cell r="Z234">
            <v>5</v>
          </cell>
          <cell r="AA234">
            <v>0</v>
          </cell>
          <cell r="AB234">
            <v>5</v>
          </cell>
          <cell r="AC234"/>
          <cell r="AD234"/>
          <cell r="AE234" t="str">
            <v>Recu PN2</v>
          </cell>
          <cell r="AF234" t="str">
            <v>In delivering</v>
          </cell>
        </row>
        <row r="235">
          <cell r="A235" t="str">
            <v>681137810</v>
          </cell>
          <cell r="B235" t="str">
            <v>SPARES</v>
          </cell>
          <cell r="C235" t="str">
            <v>AOG</v>
          </cell>
          <cell r="D235"/>
          <cell r="E235">
            <v>6811378</v>
          </cell>
          <cell r="F235" t="str">
            <v>10</v>
          </cell>
          <cell r="G235" t="str">
            <v>MB041ACAAAAE</v>
          </cell>
          <cell r="H235">
            <v>48</v>
          </cell>
          <cell r="I235">
            <v>1</v>
          </cell>
          <cell r="J235">
            <v>-9</v>
          </cell>
          <cell r="K235" t="str">
            <v>6M90080000</v>
          </cell>
          <cell r="L235"/>
          <cell r="M235">
            <v>1</v>
          </cell>
          <cell r="N235"/>
          <cell r="O235"/>
          <cell r="P235"/>
          <cell r="Q235"/>
          <cell r="R235"/>
          <cell r="S235"/>
          <cell r="T235"/>
          <cell r="U235"/>
          <cell r="V235"/>
          <cell r="W235"/>
          <cell r="X235"/>
          <cell r="Y235"/>
          <cell r="Z235">
            <v>1</v>
          </cell>
          <cell r="AA235">
            <v>1</v>
          </cell>
          <cell r="AB235">
            <v>0</v>
          </cell>
          <cell r="AC235"/>
          <cell r="AD235"/>
          <cell r="AE235"/>
          <cell r="AF235" t="str">
            <v>Received</v>
          </cell>
        </row>
        <row r="236">
          <cell r="A236" t="str">
            <v>2792624310</v>
          </cell>
          <cell r="B236" t="str">
            <v>SPARES</v>
          </cell>
          <cell r="C236" t="str">
            <v>AOG</v>
          </cell>
          <cell r="D236"/>
          <cell r="E236">
            <v>27926243</v>
          </cell>
          <cell r="F236" t="str">
            <v>10</v>
          </cell>
          <cell r="G236" t="str">
            <v>WF417AFACAAE</v>
          </cell>
          <cell r="H236">
            <v>517</v>
          </cell>
          <cell r="I236">
            <v>1</v>
          </cell>
          <cell r="J236" t="str">
            <v/>
          </cell>
          <cell r="K236" t="str">
            <v>6V01965900</v>
          </cell>
          <cell r="L236" t="str">
            <v>723-1331-04</v>
          </cell>
          <cell r="M236">
            <v>1</v>
          </cell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  <cell r="X236"/>
          <cell r="Y236"/>
          <cell r="Z236">
            <v>1</v>
          </cell>
          <cell r="AA236">
            <v>0</v>
          </cell>
          <cell r="AB236">
            <v>1</v>
          </cell>
          <cell r="AC236"/>
          <cell r="AD236"/>
          <cell r="AE236"/>
          <cell r="AF236" t="str">
            <v>Waiting</v>
          </cell>
        </row>
        <row r="237">
          <cell r="A237" t="str">
            <v>2780860210</v>
          </cell>
          <cell r="B237" t="str">
            <v>SPARES</v>
          </cell>
          <cell r="C237" t="str">
            <v>RTN</v>
          </cell>
          <cell r="D237"/>
          <cell r="E237">
            <v>27808602</v>
          </cell>
          <cell r="F237" t="str">
            <v>10</v>
          </cell>
          <cell r="G237" t="str">
            <v>D9550011700295</v>
          </cell>
          <cell r="H237">
            <v>117</v>
          </cell>
          <cell r="I237">
            <v>2</v>
          </cell>
          <cell r="J237" t="str">
            <v/>
          </cell>
          <cell r="K237">
            <v>6963576200</v>
          </cell>
          <cell r="L237" t="str">
            <v>D11312633A00</v>
          </cell>
          <cell r="M237">
            <v>1</v>
          </cell>
          <cell r="N237">
            <v>6963582600</v>
          </cell>
          <cell r="O237" t="str">
            <v>D11312851A00</v>
          </cell>
          <cell r="P237">
            <v>1</v>
          </cell>
          <cell r="Q237"/>
          <cell r="R237"/>
          <cell r="S237"/>
          <cell r="T237"/>
          <cell r="U237"/>
          <cell r="V237"/>
          <cell r="W237"/>
          <cell r="X237"/>
          <cell r="Y237"/>
          <cell r="Z237">
            <v>4</v>
          </cell>
          <cell r="AA237">
            <v>0</v>
          </cell>
          <cell r="AB237">
            <v>4</v>
          </cell>
          <cell r="AC237"/>
          <cell r="AD237"/>
          <cell r="AE237"/>
          <cell r="AF237" t="str">
            <v>Received</v>
          </cell>
        </row>
        <row r="238">
          <cell r="A238" t="str">
            <v>2783049110</v>
          </cell>
          <cell r="B238" t="str">
            <v>SPARES</v>
          </cell>
          <cell r="C238" t="str">
            <v>RTN</v>
          </cell>
          <cell r="D238"/>
          <cell r="E238">
            <v>27830491</v>
          </cell>
          <cell r="F238" t="str">
            <v>10</v>
          </cell>
          <cell r="G238" t="str">
            <v>D9550011700295</v>
          </cell>
          <cell r="H238">
            <v>117</v>
          </cell>
          <cell r="I238">
            <v>1</v>
          </cell>
          <cell r="J238" t="str">
            <v/>
          </cell>
          <cell r="K238">
            <v>6963576200</v>
          </cell>
          <cell r="L238" t="str">
            <v>D11312633A00</v>
          </cell>
          <cell r="M238">
            <v>1</v>
          </cell>
          <cell r="N238">
            <v>6963582600</v>
          </cell>
          <cell r="O238" t="str">
            <v>D11312851A00</v>
          </cell>
          <cell r="P238">
            <v>1</v>
          </cell>
          <cell r="Q238"/>
          <cell r="R238"/>
          <cell r="S238"/>
          <cell r="T238"/>
          <cell r="U238"/>
          <cell r="V238"/>
          <cell r="W238"/>
          <cell r="X238"/>
          <cell r="Y238"/>
          <cell r="Z238">
            <v>2</v>
          </cell>
          <cell r="AA238"/>
          <cell r="AB238">
            <v>2</v>
          </cell>
          <cell r="AC238"/>
          <cell r="AD238"/>
          <cell r="AE238"/>
          <cell r="AF238" t="str">
            <v>Received</v>
          </cell>
        </row>
        <row r="239">
          <cell r="A239" t="str">
            <v>2783049310</v>
          </cell>
          <cell r="B239" t="str">
            <v>SPARES</v>
          </cell>
          <cell r="C239" t="str">
            <v>RTN</v>
          </cell>
          <cell r="D239"/>
          <cell r="E239">
            <v>27830493</v>
          </cell>
          <cell r="F239" t="str">
            <v>10</v>
          </cell>
          <cell r="G239" t="str">
            <v>D9550011700295</v>
          </cell>
          <cell r="H239">
            <v>117</v>
          </cell>
          <cell r="I239">
            <v>1</v>
          </cell>
          <cell r="J239" t="str">
            <v/>
          </cell>
          <cell r="K239">
            <v>6963576200</v>
          </cell>
          <cell r="L239" t="str">
            <v>D11312633A00</v>
          </cell>
          <cell r="M239">
            <v>1</v>
          </cell>
          <cell r="N239">
            <v>6963582600</v>
          </cell>
          <cell r="O239" t="str">
            <v>D11312851A00</v>
          </cell>
          <cell r="P239">
            <v>1</v>
          </cell>
          <cell r="Q239"/>
          <cell r="R239"/>
          <cell r="S239"/>
          <cell r="T239"/>
          <cell r="U239"/>
          <cell r="V239"/>
          <cell r="W239"/>
          <cell r="X239"/>
          <cell r="Y239"/>
          <cell r="Z239">
            <v>2</v>
          </cell>
          <cell r="AA239"/>
          <cell r="AB239">
            <v>2</v>
          </cell>
          <cell r="AC239"/>
          <cell r="AD239"/>
          <cell r="AE239"/>
          <cell r="AF239" t="str">
            <v>Received</v>
          </cell>
        </row>
        <row r="240">
          <cell r="A240" t="str">
            <v>2783049510</v>
          </cell>
          <cell r="B240" t="str">
            <v>SPARES</v>
          </cell>
          <cell r="C240" t="str">
            <v>RTN</v>
          </cell>
          <cell r="D240"/>
          <cell r="E240">
            <v>27830495</v>
          </cell>
          <cell r="F240" t="str">
            <v>10</v>
          </cell>
          <cell r="G240" t="str">
            <v>D9550011700295</v>
          </cell>
          <cell r="H240">
            <v>117</v>
          </cell>
          <cell r="I240">
            <v>1</v>
          </cell>
          <cell r="J240">
            <v>9</v>
          </cell>
          <cell r="K240">
            <v>6963576200</v>
          </cell>
          <cell r="L240" t="str">
            <v>D11312633A00</v>
          </cell>
          <cell r="M240">
            <v>1</v>
          </cell>
          <cell r="N240">
            <v>6963582600</v>
          </cell>
          <cell r="O240" t="str">
            <v>D11312851A00</v>
          </cell>
          <cell r="P240">
            <v>1</v>
          </cell>
          <cell r="Q240"/>
          <cell r="R240"/>
          <cell r="S240"/>
          <cell r="T240"/>
          <cell r="U240"/>
          <cell r="V240"/>
          <cell r="W240"/>
          <cell r="X240"/>
          <cell r="Y240"/>
          <cell r="Z240">
            <v>2</v>
          </cell>
          <cell r="AA240"/>
          <cell r="AB240">
            <v>2</v>
          </cell>
          <cell r="AC240"/>
          <cell r="AD240"/>
          <cell r="AE240"/>
          <cell r="AF240" t="str">
            <v>Received</v>
          </cell>
        </row>
        <row r="241">
          <cell r="A241" t="str">
            <v>2783049410</v>
          </cell>
          <cell r="B241" t="str">
            <v>SPARES</v>
          </cell>
          <cell r="C241" t="str">
            <v>RTN</v>
          </cell>
          <cell r="D241"/>
          <cell r="E241">
            <v>27830494</v>
          </cell>
          <cell r="F241" t="str">
            <v>10</v>
          </cell>
          <cell r="G241" t="str">
            <v>D9550011700295</v>
          </cell>
          <cell r="H241">
            <v>117</v>
          </cell>
          <cell r="I241">
            <v>1</v>
          </cell>
          <cell r="J241">
            <v>5</v>
          </cell>
          <cell r="K241">
            <v>6963576200</v>
          </cell>
          <cell r="L241" t="str">
            <v>D11312633A00</v>
          </cell>
          <cell r="M241">
            <v>1</v>
          </cell>
          <cell r="N241">
            <v>6963582600</v>
          </cell>
          <cell r="O241" t="str">
            <v>D11312851A00</v>
          </cell>
          <cell r="P241">
            <v>1</v>
          </cell>
          <cell r="Q241"/>
          <cell r="R241"/>
          <cell r="S241"/>
          <cell r="T241"/>
          <cell r="U241"/>
          <cell r="V241"/>
          <cell r="W241"/>
          <cell r="X241"/>
          <cell r="Y241"/>
          <cell r="Z241">
            <v>2</v>
          </cell>
          <cell r="AA241"/>
          <cell r="AB241">
            <v>2</v>
          </cell>
          <cell r="AC241"/>
          <cell r="AD241"/>
          <cell r="AE241"/>
          <cell r="AF241" t="str">
            <v>Received</v>
          </cell>
        </row>
        <row r="242">
          <cell r="A242" t="str">
            <v>2783049610</v>
          </cell>
          <cell r="B242" t="str">
            <v>SPARES</v>
          </cell>
          <cell r="C242" t="str">
            <v>RTN</v>
          </cell>
          <cell r="D242"/>
          <cell r="E242">
            <v>27830496</v>
          </cell>
          <cell r="F242" t="str">
            <v>10</v>
          </cell>
          <cell r="G242" t="str">
            <v>D9550011700295</v>
          </cell>
          <cell r="H242">
            <v>117</v>
          </cell>
          <cell r="I242">
            <v>1</v>
          </cell>
          <cell r="J242">
            <v>-34</v>
          </cell>
          <cell r="K242">
            <v>6963576200</v>
          </cell>
          <cell r="L242" t="str">
            <v>D11312633A00</v>
          </cell>
          <cell r="M242">
            <v>1</v>
          </cell>
          <cell r="N242">
            <v>6963582600</v>
          </cell>
          <cell r="O242" t="str">
            <v>D11312851A00</v>
          </cell>
          <cell r="P242">
            <v>1</v>
          </cell>
          <cell r="Q242"/>
          <cell r="R242"/>
          <cell r="S242"/>
          <cell r="T242"/>
          <cell r="U242"/>
          <cell r="V242"/>
          <cell r="W242"/>
          <cell r="X242"/>
          <cell r="Y242"/>
          <cell r="Z242">
            <v>2</v>
          </cell>
          <cell r="AA242"/>
          <cell r="AB242">
            <v>2</v>
          </cell>
          <cell r="AC242"/>
          <cell r="AD242"/>
          <cell r="AE242"/>
          <cell r="AF242" t="str">
            <v>Received</v>
          </cell>
        </row>
        <row r="243">
          <cell r="A243" t="str">
            <v>2783049710</v>
          </cell>
          <cell r="B243" t="str">
            <v>SPARES</v>
          </cell>
          <cell r="C243" t="str">
            <v>RTN</v>
          </cell>
          <cell r="D243"/>
          <cell r="E243">
            <v>27830497</v>
          </cell>
          <cell r="F243" t="str">
            <v>10</v>
          </cell>
          <cell r="G243" t="str">
            <v>D9550011700295</v>
          </cell>
          <cell r="H243">
            <v>117</v>
          </cell>
          <cell r="I243">
            <v>1</v>
          </cell>
          <cell r="J243">
            <v>-9</v>
          </cell>
          <cell r="K243">
            <v>6963576200</v>
          </cell>
          <cell r="L243" t="str">
            <v>D11312633A00</v>
          </cell>
          <cell r="M243">
            <v>1</v>
          </cell>
          <cell r="N243">
            <v>6963582600</v>
          </cell>
          <cell r="O243" t="str">
            <v>D11312851A00</v>
          </cell>
          <cell r="P243">
            <v>1</v>
          </cell>
          <cell r="Q243"/>
          <cell r="R243"/>
          <cell r="S243"/>
          <cell r="T243"/>
          <cell r="U243"/>
          <cell r="V243"/>
          <cell r="W243"/>
          <cell r="X243"/>
          <cell r="Y243"/>
          <cell r="Z243">
            <v>2</v>
          </cell>
          <cell r="AA243"/>
          <cell r="AB243">
            <v>2</v>
          </cell>
          <cell r="AC243"/>
          <cell r="AD243"/>
          <cell r="AE243"/>
          <cell r="AF243" t="str">
            <v>Received</v>
          </cell>
        </row>
        <row r="244">
          <cell r="A244" t="str">
            <v>2784044610</v>
          </cell>
          <cell r="B244" t="str">
            <v>SPARES</v>
          </cell>
          <cell r="C244" t="str">
            <v>RTN</v>
          </cell>
          <cell r="D244"/>
          <cell r="E244">
            <v>27840446</v>
          </cell>
          <cell r="F244" t="str">
            <v>10</v>
          </cell>
          <cell r="G244" t="str">
            <v>D9550011700295</v>
          </cell>
          <cell r="H244">
            <v>117</v>
          </cell>
          <cell r="I244">
            <v>1</v>
          </cell>
          <cell r="J244">
            <v>2</v>
          </cell>
          <cell r="K244">
            <v>6963576200</v>
          </cell>
          <cell r="L244" t="str">
            <v>D11312633A00</v>
          </cell>
          <cell r="M244">
            <v>1</v>
          </cell>
          <cell r="N244">
            <v>6963582600</v>
          </cell>
          <cell r="O244" t="str">
            <v>D11312851A00</v>
          </cell>
          <cell r="P244">
            <v>1</v>
          </cell>
          <cell r="Q244"/>
          <cell r="R244"/>
          <cell r="S244"/>
          <cell r="T244"/>
          <cell r="U244"/>
          <cell r="V244"/>
          <cell r="W244"/>
          <cell r="X244"/>
          <cell r="Y244"/>
          <cell r="Z244">
            <v>2</v>
          </cell>
          <cell r="AA244"/>
          <cell r="AB244">
            <v>2</v>
          </cell>
          <cell r="AC244"/>
          <cell r="AD244"/>
          <cell r="AE244"/>
          <cell r="AF244" t="str">
            <v>Received</v>
          </cell>
        </row>
        <row r="245">
          <cell r="A245" t="str">
            <v>2792616210</v>
          </cell>
          <cell r="B245" t="str">
            <v>SPARES</v>
          </cell>
          <cell r="C245" t="str">
            <v>RTN</v>
          </cell>
          <cell r="D245"/>
          <cell r="E245">
            <v>27926162</v>
          </cell>
          <cell r="F245" t="str">
            <v>10</v>
          </cell>
          <cell r="G245" t="str">
            <v>D9551006000295</v>
          </cell>
          <cell r="H245">
            <v>60</v>
          </cell>
          <cell r="I245">
            <v>1</v>
          </cell>
          <cell r="J245" t="str">
            <v/>
          </cell>
          <cell r="K245">
            <v>6963455500</v>
          </cell>
          <cell r="L245" t="str">
            <v>007164-01</v>
          </cell>
          <cell r="M245">
            <v>1</v>
          </cell>
          <cell r="N245">
            <v>6963455400</v>
          </cell>
          <cell r="O245" t="str">
            <v>007165-01</v>
          </cell>
          <cell r="P245">
            <v>1</v>
          </cell>
          <cell r="Q245"/>
          <cell r="R245"/>
          <cell r="S245"/>
          <cell r="T245"/>
          <cell r="U245"/>
          <cell r="V245"/>
          <cell r="W245"/>
          <cell r="X245"/>
          <cell r="Y245"/>
          <cell r="Z245">
            <v>2</v>
          </cell>
          <cell r="AA245">
            <v>0</v>
          </cell>
          <cell r="AB245">
            <v>2</v>
          </cell>
          <cell r="AC245"/>
          <cell r="AD245"/>
          <cell r="AE245"/>
          <cell r="AF245" t="str">
            <v>Received</v>
          </cell>
        </row>
        <row r="246">
          <cell r="A246" t="str">
            <v>2792616310</v>
          </cell>
          <cell r="B246" t="str">
            <v>SPARES</v>
          </cell>
          <cell r="C246" t="str">
            <v>RTN</v>
          </cell>
          <cell r="D246"/>
          <cell r="E246">
            <v>27926163</v>
          </cell>
          <cell r="F246" t="str">
            <v>10</v>
          </cell>
          <cell r="G246" t="str">
            <v>D9551006000295</v>
          </cell>
          <cell r="H246">
            <v>60</v>
          </cell>
          <cell r="I246">
            <v>1</v>
          </cell>
          <cell r="J246" t="str">
            <v/>
          </cell>
          <cell r="K246">
            <v>6963455500</v>
          </cell>
          <cell r="L246" t="str">
            <v>007164-01</v>
          </cell>
          <cell r="M246">
            <v>1</v>
          </cell>
          <cell r="N246">
            <v>6963455400</v>
          </cell>
          <cell r="O246" t="str">
            <v>007165-01</v>
          </cell>
          <cell r="P246">
            <v>1</v>
          </cell>
          <cell r="Q246"/>
          <cell r="R246"/>
          <cell r="S246"/>
          <cell r="T246"/>
          <cell r="U246"/>
          <cell r="V246"/>
          <cell r="W246"/>
          <cell r="X246"/>
          <cell r="Y246"/>
          <cell r="Z246">
            <v>2</v>
          </cell>
          <cell r="AA246">
            <v>0</v>
          </cell>
          <cell r="AB246">
            <v>2</v>
          </cell>
          <cell r="AC246"/>
          <cell r="AD246"/>
          <cell r="AE246"/>
          <cell r="AF246" t="str">
            <v>Received</v>
          </cell>
        </row>
        <row r="247">
          <cell r="A247" t="str">
            <v>2792616610</v>
          </cell>
          <cell r="B247" t="str">
            <v>SPARES</v>
          </cell>
          <cell r="C247" t="str">
            <v>RTN</v>
          </cell>
          <cell r="D247"/>
          <cell r="E247">
            <v>27926166</v>
          </cell>
          <cell r="F247" t="str">
            <v>10</v>
          </cell>
          <cell r="G247" t="str">
            <v>D9551006000295</v>
          </cell>
          <cell r="H247">
            <v>60</v>
          </cell>
          <cell r="I247">
            <v>1</v>
          </cell>
          <cell r="J247" t="str">
            <v/>
          </cell>
          <cell r="K247">
            <v>6963455500</v>
          </cell>
          <cell r="L247" t="str">
            <v>007164-01</v>
          </cell>
          <cell r="M247">
            <v>1</v>
          </cell>
          <cell r="N247">
            <v>6963455400</v>
          </cell>
          <cell r="O247" t="str">
            <v>007165-01</v>
          </cell>
          <cell r="P247">
            <v>1</v>
          </cell>
          <cell r="Q247"/>
          <cell r="R247"/>
          <cell r="S247"/>
          <cell r="T247"/>
          <cell r="U247"/>
          <cell r="V247"/>
          <cell r="W247"/>
          <cell r="X247"/>
          <cell r="Y247"/>
          <cell r="Z247">
            <v>2</v>
          </cell>
          <cell r="AA247">
            <v>0</v>
          </cell>
          <cell r="AB247">
            <v>2</v>
          </cell>
          <cell r="AC247"/>
          <cell r="AD247"/>
          <cell r="AE247"/>
          <cell r="AF247" t="str">
            <v>Received</v>
          </cell>
        </row>
        <row r="248">
          <cell r="A248" t="str">
            <v>2792617410</v>
          </cell>
          <cell r="B248" t="str">
            <v>SPARES</v>
          </cell>
          <cell r="C248" t="str">
            <v>RTN</v>
          </cell>
          <cell r="D248"/>
          <cell r="E248">
            <v>27926174</v>
          </cell>
          <cell r="F248" t="str">
            <v>10</v>
          </cell>
          <cell r="G248" t="str">
            <v>D9551006000295</v>
          </cell>
          <cell r="H248">
            <v>60</v>
          </cell>
          <cell r="I248">
            <v>1</v>
          </cell>
          <cell r="J248" t="str">
            <v/>
          </cell>
          <cell r="K248">
            <v>6963455500</v>
          </cell>
          <cell r="L248" t="str">
            <v>007164-01</v>
          </cell>
          <cell r="M248">
            <v>1</v>
          </cell>
          <cell r="N248">
            <v>6963455400</v>
          </cell>
          <cell r="O248" t="str">
            <v>007165-01</v>
          </cell>
          <cell r="P248">
            <v>1</v>
          </cell>
          <cell r="Q248"/>
          <cell r="R248"/>
          <cell r="S248"/>
          <cell r="T248"/>
          <cell r="U248"/>
          <cell r="V248"/>
          <cell r="W248"/>
          <cell r="X248"/>
          <cell r="Y248"/>
          <cell r="Z248">
            <v>2</v>
          </cell>
          <cell r="AA248">
            <v>0</v>
          </cell>
          <cell r="AB248">
            <v>2</v>
          </cell>
          <cell r="AC248"/>
          <cell r="AD248"/>
          <cell r="AE248"/>
          <cell r="AF248" t="str">
            <v>Received</v>
          </cell>
        </row>
        <row r="249">
          <cell r="A249" t="str">
            <v>2792617510</v>
          </cell>
          <cell r="B249" t="str">
            <v>SPARES</v>
          </cell>
          <cell r="C249" t="str">
            <v>RTN</v>
          </cell>
          <cell r="D249"/>
          <cell r="E249">
            <v>27926175</v>
          </cell>
          <cell r="F249" t="str">
            <v>10</v>
          </cell>
          <cell r="G249" t="str">
            <v>D9551006000295</v>
          </cell>
          <cell r="H249">
            <v>60</v>
          </cell>
          <cell r="I249">
            <v>1</v>
          </cell>
          <cell r="J249" t="str">
            <v/>
          </cell>
          <cell r="K249">
            <v>6963455500</v>
          </cell>
          <cell r="L249" t="str">
            <v>007164-01</v>
          </cell>
          <cell r="M249">
            <v>1</v>
          </cell>
          <cell r="N249">
            <v>6963455400</v>
          </cell>
          <cell r="O249" t="str">
            <v>007165-01</v>
          </cell>
          <cell r="P249">
            <v>1</v>
          </cell>
          <cell r="Q249"/>
          <cell r="R249"/>
          <cell r="S249"/>
          <cell r="T249"/>
          <cell r="U249"/>
          <cell r="V249"/>
          <cell r="W249"/>
          <cell r="X249"/>
          <cell r="Y249"/>
          <cell r="Z249">
            <v>2</v>
          </cell>
          <cell r="AA249">
            <v>0</v>
          </cell>
          <cell r="AB249">
            <v>2</v>
          </cell>
          <cell r="AC249"/>
          <cell r="AD249"/>
          <cell r="AE249"/>
          <cell r="AF249" t="str">
            <v>Received</v>
          </cell>
        </row>
        <row r="250">
          <cell r="A250" t="str">
            <v>2792617810</v>
          </cell>
          <cell r="B250" t="str">
            <v>SPARES</v>
          </cell>
          <cell r="C250" t="str">
            <v>RTN</v>
          </cell>
          <cell r="D250"/>
          <cell r="E250">
            <v>27926178</v>
          </cell>
          <cell r="F250" t="str">
            <v>10</v>
          </cell>
          <cell r="G250" t="str">
            <v>D9551006200295</v>
          </cell>
          <cell r="H250">
            <v>62</v>
          </cell>
          <cell r="I250">
            <v>1</v>
          </cell>
          <cell r="J250" t="str">
            <v/>
          </cell>
          <cell r="K250">
            <v>6963455500</v>
          </cell>
          <cell r="L250" t="str">
            <v>007164-01</v>
          </cell>
          <cell r="M250">
            <v>1</v>
          </cell>
          <cell r="N250">
            <v>6963455400</v>
          </cell>
          <cell r="O250" t="str">
            <v>007165-01</v>
          </cell>
          <cell r="P250">
            <v>1</v>
          </cell>
          <cell r="Q250">
            <v>6963403400</v>
          </cell>
          <cell r="R250" t="str">
            <v xml:space="preserve"> 002077-01</v>
          </cell>
          <cell r="S250">
            <v>1</v>
          </cell>
          <cell r="T250"/>
          <cell r="U250"/>
          <cell r="V250"/>
          <cell r="W250"/>
          <cell r="X250"/>
          <cell r="Y250"/>
          <cell r="Z250">
            <v>3</v>
          </cell>
          <cell r="AA250">
            <v>0</v>
          </cell>
          <cell r="AB250">
            <v>3</v>
          </cell>
          <cell r="AC250"/>
          <cell r="AD250"/>
          <cell r="AE250"/>
          <cell r="AF250" t="str">
            <v>Received</v>
          </cell>
        </row>
        <row r="251">
          <cell r="A251" t="str">
            <v>2792618110</v>
          </cell>
          <cell r="B251" t="str">
            <v>SPARES</v>
          </cell>
          <cell r="C251" t="str">
            <v>RTN</v>
          </cell>
          <cell r="D251"/>
          <cell r="E251">
            <v>27926181</v>
          </cell>
          <cell r="F251" t="str">
            <v>10</v>
          </cell>
          <cell r="G251" t="str">
            <v>D9551006200295</v>
          </cell>
          <cell r="H251">
            <v>62</v>
          </cell>
          <cell r="I251">
            <v>1</v>
          </cell>
          <cell r="J251" t="str">
            <v/>
          </cell>
          <cell r="K251">
            <v>6963455500</v>
          </cell>
          <cell r="L251" t="str">
            <v>007164-01</v>
          </cell>
          <cell r="M251">
            <v>1</v>
          </cell>
          <cell r="N251">
            <v>6963455400</v>
          </cell>
          <cell r="O251" t="str">
            <v>007165-01</v>
          </cell>
          <cell r="P251">
            <v>1</v>
          </cell>
          <cell r="Q251">
            <v>6963403400</v>
          </cell>
          <cell r="R251" t="str">
            <v xml:space="preserve"> 002077-01</v>
          </cell>
          <cell r="S251">
            <v>1</v>
          </cell>
          <cell r="T251"/>
          <cell r="U251"/>
          <cell r="V251"/>
          <cell r="W251"/>
          <cell r="X251"/>
          <cell r="Y251"/>
          <cell r="Z251">
            <v>3</v>
          </cell>
          <cell r="AA251">
            <v>0</v>
          </cell>
          <cell r="AB251">
            <v>3</v>
          </cell>
          <cell r="AC251"/>
          <cell r="AD251"/>
          <cell r="AE251"/>
          <cell r="AF251" t="str">
            <v>Received</v>
          </cell>
        </row>
        <row r="252">
          <cell r="A252" t="str">
            <v>2792618210</v>
          </cell>
          <cell r="B252" t="str">
            <v>SPARES</v>
          </cell>
          <cell r="C252" t="str">
            <v>RTN</v>
          </cell>
          <cell r="D252"/>
          <cell r="E252">
            <v>27926182</v>
          </cell>
          <cell r="F252" t="str">
            <v>10</v>
          </cell>
          <cell r="G252" t="str">
            <v>D9551006200295</v>
          </cell>
          <cell r="H252">
            <v>62</v>
          </cell>
          <cell r="I252">
            <v>1</v>
          </cell>
          <cell r="J252" t="str">
            <v/>
          </cell>
          <cell r="K252">
            <v>6963455500</v>
          </cell>
          <cell r="L252" t="str">
            <v>007164-01</v>
          </cell>
          <cell r="M252">
            <v>1</v>
          </cell>
          <cell r="N252">
            <v>6963455400</v>
          </cell>
          <cell r="O252" t="str">
            <v>007165-01</v>
          </cell>
          <cell r="P252">
            <v>1</v>
          </cell>
          <cell r="Q252">
            <v>6963403400</v>
          </cell>
          <cell r="R252" t="str">
            <v xml:space="preserve"> 002077-01</v>
          </cell>
          <cell r="S252">
            <v>1</v>
          </cell>
          <cell r="T252"/>
          <cell r="U252"/>
          <cell r="V252"/>
          <cell r="W252"/>
          <cell r="X252"/>
          <cell r="Y252"/>
          <cell r="Z252">
            <v>3</v>
          </cell>
          <cell r="AA252">
            <v>0</v>
          </cell>
          <cell r="AB252">
            <v>3</v>
          </cell>
          <cell r="AC252"/>
          <cell r="AD252"/>
          <cell r="AE252"/>
          <cell r="AF252" t="str">
            <v>Received</v>
          </cell>
        </row>
        <row r="253">
          <cell r="A253" t="str">
            <v>2792618310</v>
          </cell>
          <cell r="B253" t="str">
            <v>SPARES</v>
          </cell>
          <cell r="C253" t="str">
            <v>RTN</v>
          </cell>
          <cell r="D253"/>
          <cell r="E253">
            <v>27926183</v>
          </cell>
          <cell r="F253" t="str">
            <v>10</v>
          </cell>
          <cell r="G253" t="str">
            <v>D9551006200295</v>
          </cell>
          <cell r="H253">
            <v>62</v>
          </cell>
          <cell r="I253">
            <v>1</v>
          </cell>
          <cell r="J253" t="str">
            <v/>
          </cell>
          <cell r="K253">
            <v>6963455500</v>
          </cell>
          <cell r="L253" t="str">
            <v>007164-01</v>
          </cell>
          <cell r="M253">
            <v>1</v>
          </cell>
          <cell r="N253">
            <v>6963455400</v>
          </cell>
          <cell r="O253" t="str">
            <v>007165-01</v>
          </cell>
          <cell r="P253">
            <v>1</v>
          </cell>
          <cell r="Q253">
            <v>6963403400</v>
          </cell>
          <cell r="R253" t="str">
            <v xml:space="preserve"> 002077-01</v>
          </cell>
          <cell r="S253">
            <v>1</v>
          </cell>
          <cell r="T253"/>
          <cell r="U253"/>
          <cell r="V253"/>
          <cell r="W253"/>
          <cell r="X253"/>
          <cell r="Y253"/>
          <cell r="Z253">
            <v>3</v>
          </cell>
          <cell r="AA253">
            <v>0</v>
          </cell>
          <cell r="AB253">
            <v>3</v>
          </cell>
          <cell r="AC253"/>
          <cell r="AD253"/>
          <cell r="AE253"/>
          <cell r="AF253" t="str">
            <v>Received</v>
          </cell>
        </row>
        <row r="254">
          <cell r="A254" t="str">
            <v>2792618410</v>
          </cell>
          <cell r="B254" t="str">
            <v>SPARES</v>
          </cell>
          <cell r="C254" t="str">
            <v>RTN</v>
          </cell>
          <cell r="D254"/>
          <cell r="E254">
            <v>27926184</v>
          </cell>
          <cell r="F254" t="str">
            <v>10</v>
          </cell>
          <cell r="G254" t="str">
            <v>D9551006200295</v>
          </cell>
          <cell r="H254">
            <v>62</v>
          </cell>
          <cell r="I254">
            <v>1</v>
          </cell>
          <cell r="J254" t="str">
            <v/>
          </cell>
          <cell r="K254">
            <v>6963455500</v>
          </cell>
          <cell r="L254" t="str">
            <v>007164-01</v>
          </cell>
          <cell r="M254">
            <v>1</v>
          </cell>
          <cell r="N254">
            <v>6963455400</v>
          </cell>
          <cell r="O254" t="str">
            <v>007165-01</v>
          </cell>
          <cell r="P254">
            <v>1</v>
          </cell>
          <cell r="Q254">
            <v>6963403400</v>
          </cell>
          <cell r="R254" t="str">
            <v xml:space="preserve"> 002077-01</v>
          </cell>
          <cell r="S254">
            <v>1</v>
          </cell>
          <cell r="T254"/>
          <cell r="U254"/>
          <cell r="V254"/>
          <cell r="W254"/>
          <cell r="X254"/>
          <cell r="Y254"/>
          <cell r="Z254">
            <v>3</v>
          </cell>
          <cell r="AA254">
            <v>0</v>
          </cell>
          <cell r="AB254">
            <v>3</v>
          </cell>
          <cell r="AC254"/>
          <cell r="AD254"/>
          <cell r="AE254"/>
          <cell r="AF254" t="str">
            <v>Received</v>
          </cell>
        </row>
        <row r="255">
          <cell r="A255" t="str">
            <v>2792607710</v>
          </cell>
          <cell r="B255" t="str">
            <v>SPARES</v>
          </cell>
          <cell r="C255" t="str">
            <v>RTN</v>
          </cell>
          <cell r="D255"/>
          <cell r="E255">
            <v>27926077</v>
          </cell>
          <cell r="F255" t="str">
            <v>10</v>
          </cell>
          <cell r="G255" t="str">
            <v>D9551006100295</v>
          </cell>
          <cell r="H255">
            <v>61</v>
          </cell>
          <cell r="I255">
            <v>1</v>
          </cell>
          <cell r="J255">
            <v>-6</v>
          </cell>
          <cell r="K255">
            <v>6963455500</v>
          </cell>
          <cell r="L255" t="str">
            <v>007164-01</v>
          </cell>
          <cell r="M255">
            <v>1</v>
          </cell>
          <cell r="N255">
            <v>6963455400</v>
          </cell>
          <cell r="O255" t="str">
            <v>007165-01</v>
          </cell>
          <cell r="P255">
            <v>1</v>
          </cell>
          <cell r="Q255"/>
          <cell r="R255"/>
          <cell r="S255"/>
          <cell r="T255"/>
          <cell r="U255"/>
          <cell r="V255"/>
          <cell r="W255"/>
          <cell r="X255"/>
          <cell r="Y255"/>
          <cell r="Z255">
            <v>2</v>
          </cell>
          <cell r="AA255">
            <v>1</v>
          </cell>
          <cell r="AB255">
            <v>1</v>
          </cell>
          <cell r="AC255"/>
          <cell r="AD255"/>
          <cell r="AE255"/>
          <cell r="AF255" t="str">
            <v>Received</v>
          </cell>
        </row>
        <row r="256">
          <cell r="A256" t="str">
            <v>2792607910</v>
          </cell>
          <cell r="B256" t="str">
            <v>SPARES</v>
          </cell>
          <cell r="C256" t="str">
            <v>RTN</v>
          </cell>
          <cell r="D256"/>
          <cell r="E256">
            <v>27926079</v>
          </cell>
          <cell r="F256" t="str">
            <v>10</v>
          </cell>
          <cell r="G256" t="str">
            <v>D9551006100295</v>
          </cell>
          <cell r="H256">
            <v>61</v>
          </cell>
          <cell r="I256">
            <v>1</v>
          </cell>
          <cell r="J256">
            <v>-6</v>
          </cell>
          <cell r="K256">
            <v>6963455500</v>
          </cell>
          <cell r="L256" t="str">
            <v>007164-01</v>
          </cell>
          <cell r="M256">
            <v>1</v>
          </cell>
          <cell r="N256">
            <v>6963455400</v>
          </cell>
          <cell r="O256" t="str">
            <v>007165-01</v>
          </cell>
          <cell r="P256">
            <v>1</v>
          </cell>
          <cell r="Q256"/>
          <cell r="R256"/>
          <cell r="S256"/>
          <cell r="T256"/>
          <cell r="U256"/>
          <cell r="V256"/>
          <cell r="W256"/>
          <cell r="X256"/>
          <cell r="Y256"/>
          <cell r="Z256"/>
          <cell r="AA256"/>
          <cell r="AB256"/>
          <cell r="AC256"/>
          <cell r="AD256"/>
          <cell r="AE256"/>
          <cell r="AF256" t="str">
            <v>Received</v>
          </cell>
        </row>
        <row r="257">
          <cell r="A257" t="str">
            <v>2792608810</v>
          </cell>
          <cell r="B257" t="str">
            <v>SPARES</v>
          </cell>
          <cell r="C257" t="str">
            <v>RTN</v>
          </cell>
          <cell r="D257"/>
          <cell r="E257">
            <v>27926088</v>
          </cell>
          <cell r="F257" t="str">
            <v>10</v>
          </cell>
          <cell r="G257" t="str">
            <v>D9551006100295</v>
          </cell>
          <cell r="H257">
            <v>61</v>
          </cell>
          <cell r="I257">
            <v>1</v>
          </cell>
          <cell r="J257">
            <v>-3</v>
          </cell>
          <cell r="K257">
            <v>6963455500</v>
          </cell>
          <cell r="L257" t="str">
            <v>007164-01</v>
          </cell>
          <cell r="M257">
            <v>1</v>
          </cell>
          <cell r="N257">
            <v>6963455400</v>
          </cell>
          <cell r="O257" t="str">
            <v>007165-01</v>
          </cell>
          <cell r="P257">
            <v>1</v>
          </cell>
          <cell r="Q257"/>
          <cell r="R257"/>
          <cell r="S257"/>
          <cell r="T257"/>
          <cell r="U257"/>
          <cell r="V257"/>
          <cell r="W257"/>
          <cell r="X257"/>
          <cell r="Y257"/>
          <cell r="Z257"/>
          <cell r="AA257"/>
          <cell r="AB257"/>
          <cell r="AC257"/>
          <cell r="AD257"/>
          <cell r="AE257"/>
          <cell r="AF257" t="str">
            <v>Received</v>
          </cell>
        </row>
        <row r="258">
          <cell r="A258" t="str">
            <v>2792609610</v>
          </cell>
          <cell r="B258" t="str">
            <v>SPARES</v>
          </cell>
          <cell r="C258" t="str">
            <v>RTN</v>
          </cell>
          <cell r="D258"/>
          <cell r="E258">
            <v>27926096</v>
          </cell>
          <cell r="F258" t="str">
            <v>10</v>
          </cell>
          <cell r="G258" t="str">
            <v>D9551006100295</v>
          </cell>
          <cell r="H258">
            <v>61</v>
          </cell>
          <cell r="I258">
            <v>1</v>
          </cell>
          <cell r="J258">
            <v>-2</v>
          </cell>
          <cell r="K258">
            <v>6963455500</v>
          </cell>
          <cell r="L258" t="str">
            <v>007164-01</v>
          </cell>
          <cell r="M258">
            <v>1</v>
          </cell>
          <cell r="N258">
            <v>6963455400</v>
          </cell>
          <cell r="O258" t="str">
            <v>007165-01</v>
          </cell>
          <cell r="P258">
            <v>1</v>
          </cell>
          <cell r="Q258"/>
          <cell r="R258"/>
          <cell r="S258"/>
          <cell r="T258"/>
          <cell r="U258"/>
          <cell r="V258"/>
          <cell r="W258"/>
          <cell r="X258"/>
          <cell r="Y258"/>
          <cell r="Z258"/>
          <cell r="AA258"/>
          <cell r="AB258"/>
          <cell r="AC258"/>
          <cell r="AD258"/>
          <cell r="AE258"/>
          <cell r="AF258" t="str">
            <v>Received</v>
          </cell>
        </row>
        <row r="259">
          <cell r="A259" t="str">
            <v>2792611810</v>
          </cell>
          <cell r="B259" t="str">
            <v>SPARES</v>
          </cell>
          <cell r="C259" t="str">
            <v>RTN</v>
          </cell>
          <cell r="D259"/>
          <cell r="E259">
            <v>27926118</v>
          </cell>
          <cell r="F259" t="str">
            <v>10</v>
          </cell>
          <cell r="G259" t="str">
            <v>D9551006100295</v>
          </cell>
          <cell r="H259">
            <v>61</v>
          </cell>
          <cell r="I259">
            <v>1</v>
          </cell>
          <cell r="J259" t="str">
            <v/>
          </cell>
          <cell r="K259">
            <v>6963455500</v>
          </cell>
          <cell r="L259" t="str">
            <v>007164-01</v>
          </cell>
          <cell r="M259">
            <v>1</v>
          </cell>
          <cell r="N259">
            <v>6963455400</v>
          </cell>
          <cell r="O259" t="str">
            <v>007165-01</v>
          </cell>
          <cell r="P259">
            <v>1</v>
          </cell>
          <cell r="Q259"/>
          <cell r="R259"/>
          <cell r="S259"/>
          <cell r="T259"/>
          <cell r="U259"/>
          <cell r="V259"/>
          <cell r="W259"/>
          <cell r="X259"/>
          <cell r="Y259"/>
          <cell r="Z259"/>
          <cell r="AA259"/>
          <cell r="AB259"/>
          <cell r="AC259"/>
          <cell r="AD259"/>
          <cell r="AE259"/>
          <cell r="AF259" t="str">
            <v>Received</v>
          </cell>
        </row>
        <row r="260">
          <cell r="A260" t="str">
            <v>2792612810</v>
          </cell>
          <cell r="B260" t="str">
            <v>SPARES</v>
          </cell>
          <cell r="C260" t="str">
            <v>RTN</v>
          </cell>
          <cell r="D260"/>
          <cell r="E260">
            <v>27926128</v>
          </cell>
          <cell r="F260" t="str">
            <v>10</v>
          </cell>
          <cell r="G260" t="str">
            <v>D9551006100295</v>
          </cell>
          <cell r="H260">
            <v>61</v>
          </cell>
          <cell r="I260">
            <v>1</v>
          </cell>
          <cell r="J260">
            <v>21</v>
          </cell>
          <cell r="K260">
            <v>6963455500</v>
          </cell>
          <cell r="L260" t="str">
            <v>007164-01</v>
          </cell>
          <cell r="M260">
            <v>1</v>
          </cell>
          <cell r="N260">
            <v>6963455400</v>
          </cell>
          <cell r="O260" t="str">
            <v>007165-01</v>
          </cell>
          <cell r="P260">
            <v>1</v>
          </cell>
          <cell r="Q260"/>
          <cell r="R260"/>
          <cell r="S260"/>
          <cell r="T260"/>
          <cell r="U260"/>
          <cell r="V260"/>
          <cell r="W260"/>
          <cell r="X260"/>
          <cell r="Y260"/>
          <cell r="Z260"/>
          <cell r="AA260"/>
          <cell r="AB260"/>
          <cell r="AC260"/>
          <cell r="AD260"/>
          <cell r="AE260"/>
          <cell r="AF260" t="str">
            <v>Received</v>
          </cell>
        </row>
        <row r="261">
          <cell r="A261" t="str">
            <v>2792613110</v>
          </cell>
          <cell r="B261" t="str">
            <v>SPARES</v>
          </cell>
          <cell r="C261" t="str">
            <v>RTN</v>
          </cell>
          <cell r="D261"/>
          <cell r="E261">
            <v>27926131</v>
          </cell>
          <cell r="F261" t="str">
            <v>10</v>
          </cell>
          <cell r="G261" t="str">
            <v>D9551006100295</v>
          </cell>
          <cell r="H261">
            <v>61</v>
          </cell>
          <cell r="I261">
            <v>1</v>
          </cell>
          <cell r="J261">
            <v>0</v>
          </cell>
          <cell r="K261">
            <v>6963455500</v>
          </cell>
          <cell r="L261" t="str">
            <v>007164-01</v>
          </cell>
          <cell r="M261">
            <v>1</v>
          </cell>
          <cell r="N261">
            <v>6963455400</v>
          </cell>
          <cell r="O261" t="str">
            <v>007165-01</v>
          </cell>
          <cell r="P261">
            <v>1</v>
          </cell>
          <cell r="Q261"/>
          <cell r="R261"/>
          <cell r="S261"/>
          <cell r="T261"/>
          <cell r="U261"/>
          <cell r="V261"/>
          <cell r="W261"/>
          <cell r="X261"/>
          <cell r="Y261"/>
          <cell r="Z261"/>
          <cell r="AA261"/>
          <cell r="AB261"/>
          <cell r="AC261"/>
          <cell r="AD261"/>
          <cell r="AE261"/>
          <cell r="AF261" t="str">
            <v>Received</v>
          </cell>
        </row>
        <row r="262">
          <cell r="A262" t="str">
            <v>2792613510</v>
          </cell>
          <cell r="B262" t="str">
            <v>SPARES</v>
          </cell>
          <cell r="C262" t="str">
            <v>RTN</v>
          </cell>
          <cell r="D262"/>
          <cell r="E262">
            <v>27926135</v>
          </cell>
          <cell r="F262" t="str">
            <v>10</v>
          </cell>
          <cell r="G262" t="str">
            <v>D9551006100295</v>
          </cell>
          <cell r="H262">
            <v>61</v>
          </cell>
          <cell r="I262">
            <v>1</v>
          </cell>
          <cell r="J262" t="str">
            <v/>
          </cell>
          <cell r="K262">
            <v>6963455500</v>
          </cell>
          <cell r="L262" t="str">
            <v>007164-01</v>
          </cell>
          <cell r="M262">
            <v>1</v>
          </cell>
          <cell r="N262">
            <v>6963455400</v>
          </cell>
          <cell r="O262" t="str">
            <v>007165-01</v>
          </cell>
          <cell r="P262">
            <v>1</v>
          </cell>
          <cell r="Q262"/>
          <cell r="R262"/>
          <cell r="S262"/>
          <cell r="T262"/>
          <cell r="U262"/>
          <cell r="V262"/>
          <cell r="W262"/>
          <cell r="X262"/>
          <cell r="Y262"/>
          <cell r="Z262"/>
          <cell r="AA262"/>
          <cell r="AB262"/>
          <cell r="AC262"/>
          <cell r="AD262"/>
          <cell r="AE262"/>
          <cell r="AF262" t="str">
            <v>Received</v>
          </cell>
        </row>
        <row r="263">
          <cell r="A263" t="str">
            <v>2792613710</v>
          </cell>
          <cell r="B263" t="str">
            <v>SPARES</v>
          </cell>
          <cell r="C263" t="str">
            <v>RTN</v>
          </cell>
          <cell r="D263"/>
          <cell r="E263">
            <v>27926137</v>
          </cell>
          <cell r="F263" t="str">
            <v>10</v>
          </cell>
          <cell r="G263" t="str">
            <v>D9551006100295</v>
          </cell>
          <cell r="H263">
            <v>61</v>
          </cell>
          <cell r="I263">
            <v>1</v>
          </cell>
          <cell r="J263" t="str">
            <v/>
          </cell>
          <cell r="K263">
            <v>6963455500</v>
          </cell>
          <cell r="L263" t="str">
            <v>007164-01</v>
          </cell>
          <cell r="M263">
            <v>1</v>
          </cell>
          <cell r="N263">
            <v>6963455400</v>
          </cell>
          <cell r="O263" t="str">
            <v>007165-01</v>
          </cell>
          <cell r="P263">
            <v>1</v>
          </cell>
          <cell r="Q263"/>
          <cell r="R263"/>
          <cell r="S263"/>
          <cell r="T263"/>
          <cell r="U263"/>
          <cell r="V263"/>
          <cell r="W263"/>
          <cell r="X263"/>
          <cell r="Y263"/>
          <cell r="Z263"/>
          <cell r="AA263"/>
          <cell r="AB263"/>
          <cell r="AC263"/>
          <cell r="AD263"/>
          <cell r="AE263"/>
          <cell r="AF263" t="str">
            <v>Received</v>
          </cell>
        </row>
        <row r="264">
          <cell r="A264" t="str">
            <v>2792613910</v>
          </cell>
          <cell r="B264" t="str">
            <v>SPARES</v>
          </cell>
          <cell r="C264" t="str">
            <v>RTN</v>
          </cell>
          <cell r="D264"/>
          <cell r="E264">
            <v>27926139</v>
          </cell>
          <cell r="F264" t="str">
            <v>10</v>
          </cell>
          <cell r="G264" t="str">
            <v>D9551006100295</v>
          </cell>
          <cell r="H264">
            <v>61</v>
          </cell>
          <cell r="I264">
            <v>1</v>
          </cell>
          <cell r="J264" t="str">
            <v/>
          </cell>
          <cell r="K264">
            <v>6963455500</v>
          </cell>
          <cell r="L264" t="str">
            <v>007164-01</v>
          </cell>
          <cell r="M264">
            <v>1</v>
          </cell>
          <cell r="N264">
            <v>6963455400</v>
          </cell>
          <cell r="O264" t="str">
            <v>007165-01</v>
          </cell>
          <cell r="P264">
            <v>1</v>
          </cell>
          <cell r="Q264"/>
          <cell r="R264"/>
          <cell r="S264"/>
          <cell r="T264"/>
          <cell r="U264"/>
          <cell r="V264"/>
          <cell r="W264"/>
          <cell r="X264"/>
          <cell r="Y264"/>
          <cell r="Z264"/>
          <cell r="AA264"/>
          <cell r="AB264"/>
          <cell r="AC264"/>
          <cell r="AD264"/>
          <cell r="AE264"/>
          <cell r="AF264" t="str">
            <v>Received</v>
          </cell>
        </row>
        <row r="265">
          <cell r="A265" t="str">
            <v>2792614110</v>
          </cell>
          <cell r="B265" t="str">
            <v>SPARES</v>
          </cell>
          <cell r="C265" t="str">
            <v>RTN</v>
          </cell>
          <cell r="D265"/>
          <cell r="E265">
            <v>27926141</v>
          </cell>
          <cell r="F265" t="str">
            <v>10</v>
          </cell>
          <cell r="G265" t="str">
            <v>D9551006100295</v>
          </cell>
          <cell r="H265">
            <v>61</v>
          </cell>
          <cell r="I265">
            <v>1</v>
          </cell>
          <cell r="J265" t="str">
            <v/>
          </cell>
          <cell r="K265">
            <v>6963455500</v>
          </cell>
          <cell r="L265" t="str">
            <v>007164-01</v>
          </cell>
          <cell r="M265">
            <v>1</v>
          </cell>
          <cell r="N265">
            <v>6963455400</v>
          </cell>
          <cell r="O265" t="str">
            <v>007165-01</v>
          </cell>
          <cell r="P265">
            <v>1</v>
          </cell>
          <cell r="Q265"/>
          <cell r="R265"/>
          <cell r="S265"/>
          <cell r="T265"/>
          <cell r="U265"/>
          <cell r="V265"/>
          <cell r="W265"/>
          <cell r="X265"/>
          <cell r="Y265"/>
          <cell r="Z265"/>
          <cell r="AA265"/>
          <cell r="AB265"/>
          <cell r="AC265"/>
          <cell r="AD265"/>
          <cell r="AE265"/>
          <cell r="AF265" t="str">
            <v>Received</v>
          </cell>
        </row>
        <row r="266">
          <cell r="A266" t="str">
            <v>2792614410</v>
          </cell>
          <cell r="B266" t="str">
            <v>SPARES</v>
          </cell>
          <cell r="C266" t="str">
            <v>RTN</v>
          </cell>
          <cell r="D266"/>
          <cell r="E266">
            <v>27926144</v>
          </cell>
          <cell r="F266" t="str">
            <v>10</v>
          </cell>
          <cell r="G266" t="str">
            <v>D9551006100295</v>
          </cell>
          <cell r="H266">
            <v>61</v>
          </cell>
          <cell r="I266">
            <v>1</v>
          </cell>
          <cell r="J266" t="str">
            <v/>
          </cell>
          <cell r="K266">
            <v>6963455500</v>
          </cell>
          <cell r="L266" t="str">
            <v>007164-01</v>
          </cell>
          <cell r="M266">
            <v>1</v>
          </cell>
          <cell r="N266">
            <v>6963455400</v>
          </cell>
          <cell r="O266" t="str">
            <v>007165-01</v>
          </cell>
          <cell r="P266">
            <v>1</v>
          </cell>
          <cell r="Q266"/>
          <cell r="R266"/>
          <cell r="S266"/>
          <cell r="T266"/>
          <cell r="U266"/>
          <cell r="V266"/>
          <cell r="W266"/>
          <cell r="X266"/>
          <cell r="Y266"/>
          <cell r="Z266"/>
          <cell r="AA266"/>
          <cell r="AB266"/>
          <cell r="AC266"/>
          <cell r="AD266"/>
          <cell r="AE266"/>
          <cell r="AF266" t="str">
            <v>Received</v>
          </cell>
        </row>
        <row r="267">
          <cell r="A267" t="str">
            <v>2792645110</v>
          </cell>
          <cell r="B267" t="str">
            <v>SPARES</v>
          </cell>
          <cell r="C267" t="str">
            <v>EXP</v>
          </cell>
          <cell r="D267"/>
          <cell r="E267">
            <v>27926451</v>
          </cell>
          <cell r="F267" t="str">
            <v>10</v>
          </cell>
          <cell r="G267" t="str">
            <v>D9550010800996</v>
          </cell>
          <cell r="H267">
            <v>108</v>
          </cell>
          <cell r="I267">
            <v>1</v>
          </cell>
          <cell r="J267" t="str">
            <v/>
          </cell>
          <cell r="K267">
            <v>6963403800</v>
          </cell>
          <cell r="L267" t="str">
            <v>002045-01</v>
          </cell>
          <cell r="M267">
            <v>1</v>
          </cell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  <cell r="X267"/>
          <cell r="Y267"/>
          <cell r="Z267">
            <v>1</v>
          </cell>
          <cell r="AA267">
            <v>0</v>
          </cell>
          <cell r="AB267">
            <v>1</v>
          </cell>
          <cell r="AC267"/>
          <cell r="AD267"/>
          <cell r="AE267"/>
          <cell r="AF267" t="str">
            <v>Waiting</v>
          </cell>
        </row>
        <row r="268">
          <cell r="A268" t="str">
            <v>2780554210</v>
          </cell>
          <cell r="B268" t="str">
            <v>KITS</v>
          </cell>
          <cell r="C268" t="str">
            <v>EXP</v>
          </cell>
          <cell r="D268"/>
          <cell r="E268">
            <v>27805542</v>
          </cell>
          <cell r="F268">
            <v>10</v>
          </cell>
          <cell r="G268" t="str">
            <v>D9251719400095</v>
          </cell>
          <cell r="H268" t="str">
            <v>PLATE</v>
          </cell>
          <cell r="I268">
            <v>4</v>
          </cell>
          <cell r="J268" t="str">
            <v/>
          </cell>
          <cell r="K268">
            <v>6925002700</v>
          </cell>
          <cell r="L268" t="str">
            <v>530AL01CN</v>
          </cell>
          <cell r="M268">
            <v>2</v>
          </cell>
          <cell r="N268"/>
          <cell r="O268"/>
          <cell r="P268"/>
          <cell r="Q268"/>
          <cell r="R268"/>
          <cell r="S268"/>
          <cell r="T268"/>
          <cell r="U268"/>
          <cell r="V268"/>
          <cell r="W268"/>
          <cell r="X268"/>
          <cell r="Y268"/>
          <cell r="Z268">
            <v>8</v>
          </cell>
          <cell r="AA268">
            <v>0</v>
          </cell>
          <cell r="AB268">
            <v>8</v>
          </cell>
          <cell r="AC268"/>
          <cell r="AD268" t="str">
            <v>Zodiac</v>
          </cell>
          <cell r="AE268"/>
          <cell r="AF268" t="str">
            <v>Waiting</v>
          </cell>
        </row>
        <row r="269">
          <cell r="A269" t="str">
            <v>2787246710</v>
          </cell>
          <cell r="B269" t="str">
            <v>KITS</v>
          </cell>
          <cell r="C269" t="str">
            <v>EXP</v>
          </cell>
          <cell r="D269"/>
          <cell r="E269">
            <v>27872467</v>
          </cell>
          <cell r="F269">
            <v>10</v>
          </cell>
          <cell r="G269" t="str">
            <v>D9251719400095</v>
          </cell>
          <cell r="H269" t="str">
            <v>PLATE</v>
          </cell>
          <cell r="I269">
            <v>4</v>
          </cell>
          <cell r="J269">
            <v>12</v>
          </cell>
          <cell r="K269">
            <v>6925002700</v>
          </cell>
          <cell r="L269" t="str">
            <v>530AL01CN</v>
          </cell>
          <cell r="M269">
            <v>2</v>
          </cell>
          <cell r="N269"/>
          <cell r="O269"/>
          <cell r="P269"/>
          <cell r="Q269"/>
          <cell r="R269"/>
          <cell r="S269"/>
          <cell r="T269"/>
          <cell r="U269"/>
          <cell r="V269"/>
          <cell r="W269"/>
          <cell r="X269"/>
          <cell r="Y269"/>
          <cell r="Z269">
            <v>8</v>
          </cell>
          <cell r="AA269">
            <v>0</v>
          </cell>
          <cell r="AB269">
            <v>8</v>
          </cell>
          <cell r="AC269"/>
          <cell r="AD269" t="str">
            <v>Zodiac</v>
          </cell>
          <cell r="AE269"/>
          <cell r="AF269" t="str">
            <v>Waiting</v>
          </cell>
        </row>
        <row r="270">
          <cell r="A270" t="str">
            <v>2788187910</v>
          </cell>
          <cell r="B270" t="str">
            <v>KITS</v>
          </cell>
          <cell r="C270" t="str">
            <v>EXP</v>
          </cell>
          <cell r="D270"/>
          <cell r="E270">
            <v>27881879</v>
          </cell>
          <cell r="F270">
            <v>10</v>
          </cell>
          <cell r="G270" t="str">
            <v>D9251719400095</v>
          </cell>
          <cell r="H270" t="str">
            <v>PLATE</v>
          </cell>
          <cell r="I270">
            <v>2</v>
          </cell>
          <cell r="J270" t="str">
            <v/>
          </cell>
          <cell r="K270">
            <v>6925002700</v>
          </cell>
          <cell r="L270" t="str">
            <v>530AL01CN</v>
          </cell>
          <cell r="M270">
            <v>2</v>
          </cell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  <cell r="X270"/>
          <cell r="Y270"/>
          <cell r="Z270">
            <v>4</v>
          </cell>
          <cell r="AA270">
            <v>0</v>
          </cell>
          <cell r="AB270">
            <v>4</v>
          </cell>
          <cell r="AC270"/>
          <cell r="AD270" t="str">
            <v>Zodiac</v>
          </cell>
          <cell r="AE270"/>
          <cell r="AF270" t="str">
            <v>Waiting</v>
          </cell>
        </row>
        <row r="271">
          <cell r="A271" t="str">
            <v>2791299610</v>
          </cell>
          <cell r="B271" t="str">
            <v>KITS</v>
          </cell>
          <cell r="C271" t="str">
            <v>EXP</v>
          </cell>
          <cell r="D271"/>
          <cell r="E271">
            <v>27912996</v>
          </cell>
          <cell r="F271">
            <v>10</v>
          </cell>
          <cell r="G271" t="str">
            <v>D9251719400095</v>
          </cell>
          <cell r="H271" t="str">
            <v>PLATE</v>
          </cell>
          <cell r="I271">
            <v>2</v>
          </cell>
          <cell r="J271" t="str">
            <v/>
          </cell>
          <cell r="K271">
            <v>6925002700</v>
          </cell>
          <cell r="L271" t="str">
            <v>530AL01CN</v>
          </cell>
          <cell r="M271">
            <v>2</v>
          </cell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  <cell r="X271"/>
          <cell r="Y271"/>
          <cell r="Z271">
            <v>4</v>
          </cell>
          <cell r="AA271">
            <v>0</v>
          </cell>
          <cell r="AB271">
            <v>4</v>
          </cell>
          <cell r="AC271"/>
          <cell r="AD271" t="str">
            <v>Zodiac</v>
          </cell>
          <cell r="AE271"/>
          <cell r="AF271" t="str">
            <v>Waiting</v>
          </cell>
        </row>
        <row r="272">
          <cell r="A272" t="str">
            <v>2774443110</v>
          </cell>
          <cell r="B272" t="str">
            <v>KITS</v>
          </cell>
          <cell r="C272" t="str">
            <v>EXP</v>
          </cell>
          <cell r="D272"/>
          <cell r="E272">
            <v>27744431</v>
          </cell>
          <cell r="F272">
            <v>10</v>
          </cell>
          <cell r="G272" t="str">
            <v>D9251719400095</v>
          </cell>
          <cell r="H272" t="str">
            <v>PLATE</v>
          </cell>
          <cell r="I272">
            <v>1</v>
          </cell>
          <cell r="J272" t="str">
            <v/>
          </cell>
          <cell r="K272">
            <v>6925002700</v>
          </cell>
          <cell r="L272" t="str">
            <v>530AL01CN</v>
          </cell>
          <cell r="M272">
            <v>2</v>
          </cell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  <cell r="X272"/>
          <cell r="Y272"/>
          <cell r="Z272">
            <v>2</v>
          </cell>
          <cell r="AA272">
            <v>0</v>
          </cell>
          <cell r="AB272">
            <v>2</v>
          </cell>
          <cell r="AC272"/>
          <cell r="AD272" t="str">
            <v>Zodiac</v>
          </cell>
          <cell r="AE272"/>
          <cell r="AF272" t="str">
            <v>Waiting</v>
          </cell>
        </row>
        <row r="273">
          <cell r="A273" t="str">
            <v>2790954510</v>
          </cell>
          <cell r="B273" t="str">
            <v>KITS</v>
          </cell>
          <cell r="C273" t="str">
            <v>EXP</v>
          </cell>
          <cell r="D273"/>
          <cell r="E273">
            <v>27909545</v>
          </cell>
          <cell r="F273">
            <v>10</v>
          </cell>
          <cell r="G273" t="str">
            <v>D9251719400095</v>
          </cell>
          <cell r="H273" t="str">
            <v>PLATE</v>
          </cell>
          <cell r="I273">
            <v>2</v>
          </cell>
          <cell r="J273" t="str">
            <v/>
          </cell>
          <cell r="K273">
            <v>6925002700</v>
          </cell>
          <cell r="L273" t="str">
            <v>530AL01CN</v>
          </cell>
          <cell r="M273">
            <v>2</v>
          </cell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  <cell r="X273"/>
          <cell r="Y273"/>
          <cell r="Z273">
            <v>4</v>
          </cell>
          <cell r="AA273">
            <v>0</v>
          </cell>
          <cell r="AB273">
            <v>4</v>
          </cell>
          <cell r="AC273"/>
          <cell r="AD273" t="str">
            <v>Zodiac</v>
          </cell>
          <cell r="AE273"/>
          <cell r="AF273" t="str">
            <v>Waiting</v>
          </cell>
        </row>
        <row r="274">
          <cell r="A274" t="str">
            <v>2784880120</v>
          </cell>
          <cell r="B274" t="str">
            <v>SPARES</v>
          </cell>
          <cell r="C274" t="str">
            <v>RTN</v>
          </cell>
          <cell r="D274"/>
          <cell r="E274">
            <v>27848801</v>
          </cell>
          <cell r="F274" t="str">
            <v>20</v>
          </cell>
          <cell r="G274" t="str">
            <v>D9550011900195</v>
          </cell>
          <cell r="H274">
            <v>119</v>
          </cell>
          <cell r="I274">
            <v>1</v>
          </cell>
          <cell r="J274" t="str">
            <v/>
          </cell>
          <cell r="K274">
            <v>6963382700</v>
          </cell>
          <cell r="L274" t="str">
            <v>D33110232A00</v>
          </cell>
          <cell r="M274">
            <v>1</v>
          </cell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  <cell r="X274"/>
          <cell r="Y274"/>
          <cell r="Z274">
            <v>1</v>
          </cell>
          <cell r="AA274">
            <v>0</v>
          </cell>
          <cell r="AB274">
            <v>1</v>
          </cell>
          <cell r="AC274"/>
          <cell r="AD274"/>
          <cell r="AE274"/>
          <cell r="AF274" t="str">
            <v>In delivering</v>
          </cell>
        </row>
        <row r="275">
          <cell r="A275" t="str">
            <v>490003645110</v>
          </cell>
          <cell r="B275" t="str">
            <v>SPARES</v>
          </cell>
          <cell r="C275" t="str">
            <v>EXP</v>
          </cell>
          <cell r="D275"/>
          <cell r="E275">
            <v>4900036451</v>
          </cell>
          <cell r="F275">
            <v>10</v>
          </cell>
          <cell r="G275" t="str">
            <v>S9550081192795</v>
          </cell>
          <cell r="H275">
            <v>811</v>
          </cell>
          <cell r="I275">
            <v>2</v>
          </cell>
          <cell r="J275">
            <v>-15</v>
          </cell>
          <cell r="K275">
            <v>6853820100</v>
          </cell>
          <cell r="L275" t="str">
            <v>SC628ANPR</v>
          </cell>
          <cell r="M275">
            <v>1</v>
          </cell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  <cell r="X275"/>
          <cell r="Y275"/>
          <cell r="Z275">
            <v>1</v>
          </cell>
          <cell r="AA275">
            <v>1</v>
          </cell>
          <cell r="AB275">
            <v>0</v>
          </cell>
          <cell r="AC275"/>
          <cell r="AD275"/>
          <cell r="AE275"/>
          <cell r="AF275" t="str">
            <v>Received</v>
          </cell>
        </row>
        <row r="276">
          <cell r="A276" t="str">
            <v>2794403810</v>
          </cell>
          <cell r="B276" t="str">
            <v>SPARES</v>
          </cell>
          <cell r="C276" t="str">
            <v>RTN</v>
          </cell>
          <cell r="D276"/>
          <cell r="E276">
            <v>27944038</v>
          </cell>
          <cell r="F276">
            <v>10</v>
          </cell>
          <cell r="G276" t="str">
            <v>WF417AFACAAE</v>
          </cell>
          <cell r="H276">
            <v>517</v>
          </cell>
          <cell r="I276">
            <v>1</v>
          </cell>
          <cell r="J276" t="str">
            <v/>
          </cell>
          <cell r="K276" t="str">
            <v>6V01965900</v>
          </cell>
          <cell r="L276" t="str">
            <v>723-1331-04</v>
          </cell>
          <cell r="M276">
            <v>1</v>
          </cell>
          <cell r="N276"/>
          <cell r="O276"/>
          <cell r="P276"/>
          <cell r="Q276"/>
          <cell r="R276"/>
          <cell r="S276"/>
          <cell r="T276"/>
          <cell r="U276"/>
          <cell r="V276"/>
          <cell r="W276"/>
          <cell r="X276"/>
          <cell r="Y276"/>
          <cell r="Z276">
            <v>1</v>
          </cell>
          <cell r="AA276">
            <v>0</v>
          </cell>
          <cell r="AB276">
            <v>1</v>
          </cell>
          <cell r="AC276"/>
          <cell r="AD276"/>
          <cell r="AE276"/>
          <cell r="AF276" t="str">
            <v>Waiting</v>
          </cell>
        </row>
        <row r="277">
          <cell r="A277" t="str">
            <v>2794720110</v>
          </cell>
          <cell r="B277" t="str">
            <v>SPARES</v>
          </cell>
          <cell r="C277" t="str">
            <v>RTN</v>
          </cell>
          <cell r="D277"/>
          <cell r="E277">
            <v>27947201</v>
          </cell>
          <cell r="F277" t="str">
            <v>10</v>
          </cell>
          <cell r="G277" t="str">
            <v>D9551006000295</v>
          </cell>
          <cell r="H277">
            <v>60</v>
          </cell>
          <cell r="I277" t="str">
            <v>1</v>
          </cell>
          <cell r="J277" t="str">
            <v/>
          </cell>
          <cell r="K277">
            <v>6963455500</v>
          </cell>
          <cell r="L277" t="str">
            <v>007164-01</v>
          </cell>
          <cell r="M277">
            <v>1</v>
          </cell>
          <cell r="N277">
            <v>6963455400</v>
          </cell>
          <cell r="O277" t="str">
            <v>007165-01</v>
          </cell>
          <cell r="P277">
            <v>1</v>
          </cell>
          <cell r="Q277"/>
          <cell r="R277"/>
          <cell r="S277"/>
          <cell r="T277"/>
          <cell r="U277"/>
          <cell r="V277"/>
          <cell r="W277"/>
          <cell r="X277"/>
          <cell r="Y277"/>
          <cell r="Z277">
            <v>2</v>
          </cell>
          <cell r="AA277">
            <v>0</v>
          </cell>
          <cell r="AB277">
            <v>2</v>
          </cell>
          <cell r="AC277"/>
          <cell r="AD277"/>
          <cell r="AE277"/>
          <cell r="AF277" t="str">
            <v>Received</v>
          </cell>
        </row>
        <row r="278">
          <cell r="A278" t="str">
            <v>2794720710</v>
          </cell>
          <cell r="B278" t="str">
            <v>SPARES</v>
          </cell>
          <cell r="C278" t="str">
            <v>RTN</v>
          </cell>
          <cell r="D278"/>
          <cell r="E278">
            <v>27947207</v>
          </cell>
          <cell r="F278" t="str">
            <v>10</v>
          </cell>
          <cell r="G278" t="str">
            <v>D9551006000295</v>
          </cell>
          <cell r="H278">
            <v>60</v>
          </cell>
          <cell r="I278" t="str">
            <v>1</v>
          </cell>
          <cell r="J278" t="str">
            <v/>
          </cell>
          <cell r="K278">
            <v>6963455500</v>
          </cell>
          <cell r="L278" t="str">
            <v>007164-01</v>
          </cell>
          <cell r="M278">
            <v>1</v>
          </cell>
          <cell r="N278">
            <v>6963455400</v>
          </cell>
          <cell r="O278" t="str">
            <v>007165-01</v>
          </cell>
          <cell r="P278">
            <v>1</v>
          </cell>
          <cell r="Q278"/>
          <cell r="R278"/>
          <cell r="S278"/>
          <cell r="T278"/>
          <cell r="U278"/>
          <cell r="V278"/>
          <cell r="W278"/>
          <cell r="X278"/>
          <cell r="Y278"/>
          <cell r="Z278">
            <v>2</v>
          </cell>
          <cell r="AA278">
            <v>0</v>
          </cell>
          <cell r="AB278">
            <v>2</v>
          </cell>
          <cell r="AC278"/>
          <cell r="AD278"/>
          <cell r="AE278"/>
          <cell r="AF278" t="str">
            <v>Received</v>
          </cell>
        </row>
        <row r="279">
          <cell r="A279" t="str">
            <v>2794720910</v>
          </cell>
          <cell r="B279" t="str">
            <v>SPARES</v>
          </cell>
          <cell r="C279" t="str">
            <v>RTN</v>
          </cell>
          <cell r="D279"/>
          <cell r="E279">
            <v>27947209</v>
          </cell>
          <cell r="F279" t="str">
            <v>10</v>
          </cell>
          <cell r="G279" t="str">
            <v>D9551006000295</v>
          </cell>
          <cell r="H279">
            <v>60</v>
          </cell>
          <cell r="I279" t="str">
            <v>1</v>
          </cell>
          <cell r="J279">
            <v>-3</v>
          </cell>
          <cell r="K279">
            <v>6963455500</v>
          </cell>
          <cell r="L279" t="str">
            <v>007164-01</v>
          </cell>
          <cell r="M279">
            <v>1</v>
          </cell>
          <cell r="N279">
            <v>6963455400</v>
          </cell>
          <cell r="O279" t="str">
            <v>007165-01</v>
          </cell>
          <cell r="P279">
            <v>1</v>
          </cell>
          <cell r="Q279"/>
          <cell r="R279"/>
          <cell r="S279"/>
          <cell r="T279"/>
          <cell r="U279"/>
          <cell r="V279"/>
          <cell r="W279"/>
          <cell r="X279"/>
          <cell r="Y279"/>
          <cell r="Z279">
            <v>2</v>
          </cell>
          <cell r="AA279">
            <v>0</v>
          </cell>
          <cell r="AB279">
            <v>2</v>
          </cell>
          <cell r="AC279"/>
          <cell r="AD279"/>
          <cell r="AE279"/>
          <cell r="AF279" t="str">
            <v>Received</v>
          </cell>
        </row>
        <row r="280">
          <cell r="A280" t="str">
            <v>2794721210</v>
          </cell>
          <cell r="B280" t="str">
            <v>SPARES</v>
          </cell>
          <cell r="C280" t="str">
            <v>RTN</v>
          </cell>
          <cell r="D280"/>
          <cell r="E280">
            <v>27947212</v>
          </cell>
          <cell r="F280" t="str">
            <v>10</v>
          </cell>
          <cell r="G280" t="str">
            <v>D9551006000295</v>
          </cell>
          <cell r="H280">
            <v>60</v>
          </cell>
          <cell r="I280" t="str">
            <v>1</v>
          </cell>
          <cell r="J280" t="str">
            <v/>
          </cell>
          <cell r="K280">
            <v>6963455500</v>
          </cell>
          <cell r="L280" t="str">
            <v>007164-01</v>
          </cell>
          <cell r="M280">
            <v>1</v>
          </cell>
          <cell r="N280">
            <v>6963455400</v>
          </cell>
          <cell r="O280" t="str">
            <v>007165-01</v>
          </cell>
          <cell r="P280">
            <v>1</v>
          </cell>
          <cell r="Q280"/>
          <cell r="R280"/>
          <cell r="S280"/>
          <cell r="T280"/>
          <cell r="U280"/>
          <cell r="V280"/>
          <cell r="W280"/>
          <cell r="X280"/>
          <cell r="Y280"/>
          <cell r="Z280">
            <v>2</v>
          </cell>
          <cell r="AA280">
            <v>0</v>
          </cell>
          <cell r="AB280">
            <v>2</v>
          </cell>
          <cell r="AC280"/>
          <cell r="AD280"/>
          <cell r="AE280"/>
          <cell r="AF280" t="str">
            <v>Received</v>
          </cell>
        </row>
        <row r="281">
          <cell r="A281" t="str">
            <v>2794721410</v>
          </cell>
          <cell r="B281" t="str">
            <v>SPARES</v>
          </cell>
          <cell r="C281" t="str">
            <v>RTN</v>
          </cell>
          <cell r="D281"/>
          <cell r="E281">
            <v>27947214</v>
          </cell>
          <cell r="F281" t="str">
            <v>10</v>
          </cell>
          <cell r="G281" t="str">
            <v>D9551006000295</v>
          </cell>
          <cell r="H281">
            <v>60</v>
          </cell>
          <cell r="I281" t="str">
            <v>1</v>
          </cell>
          <cell r="J281" t="str">
            <v/>
          </cell>
          <cell r="K281">
            <v>6963455500</v>
          </cell>
          <cell r="L281" t="str">
            <v>007164-01</v>
          </cell>
          <cell r="M281">
            <v>1</v>
          </cell>
          <cell r="N281">
            <v>6963455400</v>
          </cell>
          <cell r="O281" t="str">
            <v>007165-01</v>
          </cell>
          <cell r="P281">
            <v>1</v>
          </cell>
          <cell r="Q281"/>
          <cell r="R281"/>
          <cell r="S281"/>
          <cell r="T281"/>
          <cell r="U281"/>
          <cell r="V281"/>
          <cell r="W281"/>
          <cell r="X281"/>
          <cell r="Y281"/>
          <cell r="Z281">
            <v>2</v>
          </cell>
          <cell r="AA281">
            <v>0</v>
          </cell>
          <cell r="AB281">
            <v>2</v>
          </cell>
          <cell r="AC281"/>
          <cell r="AD281"/>
          <cell r="AE281"/>
          <cell r="AF281" t="str">
            <v>Received</v>
          </cell>
        </row>
        <row r="282">
          <cell r="A282" t="str">
            <v>2794709910</v>
          </cell>
          <cell r="B282" t="str">
            <v>SPARES</v>
          </cell>
          <cell r="C282" t="str">
            <v>RTN</v>
          </cell>
          <cell r="D282"/>
          <cell r="E282">
            <v>27947099</v>
          </cell>
          <cell r="F282" t="str">
            <v>10</v>
          </cell>
          <cell r="G282" t="str">
            <v>D9551006100295</v>
          </cell>
          <cell r="H282">
            <v>61</v>
          </cell>
          <cell r="I282" t="str">
            <v>1</v>
          </cell>
          <cell r="J282">
            <v>-3</v>
          </cell>
          <cell r="K282">
            <v>6963455500</v>
          </cell>
          <cell r="L282" t="str">
            <v>007164-01</v>
          </cell>
          <cell r="M282">
            <v>1</v>
          </cell>
          <cell r="N282">
            <v>6963455400</v>
          </cell>
          <cell r="O282" t="str">
            <v>007165-01</v>
          </cell>
          <cell r="P282">
            <v>1</v>
          </cell>
          <cell r="Q282"/>
          <cell r="R282"/>
          <cell r="S282"/>
          <cell r="T282"/>
          <cell r="U282"/>
          <cell r="V282"/>
          <cell r="W282"/>
          <cell r="X282"/>
          <cell r="Y282"/>
          <cell r="Z282"/>
          <cell r="AA282"/>
          <cell r="AB282"/>
          <cell r="AC282"/>
          <cell r="AD282"/>
          <cell r="AE282"/>
          <cell r="AF282" t="str">
            <v>Received</v>
          </cell>
        </row>
        <row r="283">
          <cell r="A283" t="str">
            <v>2794710410</v>
          </cell>
          <cell r="B283" t="str">
            <v>SPARES</v>
          </cell>
          <cell r="C283" t="str">
            <v>RTN</v>
          </cell>
          <cell r="D283"/>
          <cell r="E283">
            <v>27947104</v>
          </cell>
          <cell r="F283" t="str">
            <v>10</v>
          </cell>
          <cell r="G283" t="str">
            <v>D9551006100295</v>
          </cell>
          <cell r="H283">
            <v>61</v>
          </cell>
          <cell r="I283" t="str">
            <v>1</v>
          </cell>
          <cell r="J283" t="str">
            <v/>
          </cell>
          <cell r="K283">
            <v>6963455500</v>
          </cell>
          <cell r="L283" t="str">
            <v>007164-01</v>
          </cell>
          <cell r="M283">
            <v>1</v>
          </cell>
          <cell r="N283">
            <v>6963455400</v>
          </cell>
          <cell r="O283" t="str">
            <v>007165-01</v>
          </cell>
          <cell r="P283">
            <v>1</v>
          </cell>
          <cell r="Q283"/>
          <cell r="R283"/>
          <cell r="S283"/>
          <cell r="T283"/>
          <cell r="U283"/>
          <cell r="V283"/>
          <cell r="W283"/>
          <cell r="X283"/>
          <cell r="Y283"/>
          <cell r="Z283"/>
          <cell r="AA283"/>
          <cell r="AB283"/>
          <cell r="AC283"/>
          <cell r="AD283"/>
          <cell r="AE283"/>
          <cell r="AF283" t="str">
            <v>Received</v>
          </cell>
        </row>
        <row r="284">
          <cell r="A284" t="str">
            <v>2794710510</v>
          </cell>
          <cell r="B284" t="str">
            <v>SPARES</v>
          </cell>
          <cell r="C284" t="str">
            <v>RTN</v>
          </cell>
          <cell r="D284"/>
          <cell r="E284">
            <v>27947105</v>
          </cell>
          <cell r="F284" t="str">
            <v>10</v>
          </cell>
          <cell r="G284" t="str">
            <v>D9551006100295</v>
          </cell>
          <cell r="H284">
            <v>61</v>
          </cell>
          <cell r="I284" t="str">
            <v>1</v>
          </cell>
          <cell r="J284" t="str">
            <v/>
          </cell>
          <cell r="K284">
            <v>6963455500</v>
          </cell>
          <cell r="L284" t="str">
            <v>007164-01</v>
          </cell>
          <cell r="M284">
            <v>1</v>
          </cell>
          <cell r="N284">
            <v>6963455400</v>
          </cell>
          <cell r="O284" t="str">
            <v>007165-01</v>
          </cell>
          <cell r="P284">
            <v>1</v>
          </cell>
          <cell r="Q284"/>
          <cell r="R284"/>
          <cell r="S284"/>
          <cell r="T284"/>
          <cell r="U284"/>
          <cell r="V284"/>
          <cell r="W284"/>
          <cell r="X284"/>
          <cell r="Y284"/>
          <cell r="Z284"/>
          <cell r="AA284"/>
          <cell r="AB284"/>
          <cell r="AC284"/>
          <cell r="AD284"/>
          <cell r="AE284" t="str">
            <v>MANQUE CMS1</v>
          </cell>
          <cell r="AF284" t="str">
            <v>Received</v>
          </cell>
        </row>
        <row r="285">
          <cell r="A285" t="str">
            <v>2794710610</v>
          </cell>
          <cell r="B285" t="str">
            <v>SPARES</v>
          </cell>
          <cell r="C285" t="str">
            <v>RTN</v>
          </cell>
          <cell r="D285"/>
          <cell r="E285">
            <v>27947106</v>
          </cell>
          <cell r="F285" t="str">
            <v>10</v>
          </cell>
          <cell r="G285" t="str">
            <v>D9551006100295</v>
          </cell>
          <cell r="H285">
            <v>61</v>
          </cell>
          <cell r="I285" t="str">
            <v>1</v>
          </cell>
          <cell r="J285">
            <v>1</v>
          </cell>
          <cell r="K285">
            <v>6963455500</v>
          </cell>
          <cell r="L285" t="str">
            <v>007164-01</v>
          </cell>
          <cell r="M285">
            <v>1</v>
          </cell>
          <cell r="N285">
            <v>6963455400</v>
          </cell>
          <cell r="O285" t="str">
            <v>007165-01</v>
          </cell>
          <cell r="P285">
            <v>1</v>
          </cell>
          <cell r="Q285"/>
          <cell r="R285"/>
          <cell r="S285"/>
          <cell r="T285"/>
          <cell r="U285"/>
          <cell r="V285"/>
          <cell r="W285"/>
          <cell r="X285"/>
          <cell r="Y285"/>
          <cell r="Z285"/>
          <cell r="AA285"/>
          <cell r="AB285"/>
          <cell r="AC285"/>
          <cell r="AD285"/>
          <cell r="AE285"/>
          <cell r="AF285" t="str">
            <v>Received</v>
          </cell>
        </row>
        <row r="286">
          <cell r="A286" t="str">
            <v>2794710710</v>
          </cell>
          <cell r="B286" t="str">
            <v>SPARES</v>
          </cell>
          <cell r="C286" t="str">
            <v>RTN</v>
          </cell>
          <cell r="D286"/>
          <cell r="E286">
            <v>27947107</v>
          </cell>
          <cell r="F286" t="str">
            <v>10</v>
          </cell>
          <cell r="G286" t="str">
            <v>D9551006100295</v>
          </cell>
          <cell r="H286">
            <v>61</v>
          </cell>
          <cell r="I286" t="str">
            <v>1</v>
          </cell>
          <cell r="J286" t="str">
            <v/>
          </cell>
          <cell r="K286">
            <v>6963455500</v>
          </cell>
          <cell r="L286" t="str">
            <v>007164-01</v>
          </cell>
          <cell r="M286">
            <v>1</v>
          </cell>
          <cell r="N286">
            <v>6963455400</v>
          </cell>
          <cell r="O286" t="str">
            <v>007165-01</v>
          </cell>
          <cell r="P286">
            <v>1</v>
          </cell>
          <cell r="Q286"/>
          <cell r="R286"/>
          <cell r="S286"/>
          <cell r="T286"/>
          <cell r="U286"/>
          <cell r="V286"/>
          <cell r="W286"/>
          <cell r="X286"/>
          <cell r="Y286"/>
          <cell r="Z286"/>
          <cell r="AA286"/>
          <cell r="AB286"/>
          <cell r="AC286"/>
          <cell r="AD286"/>
          <cell r="AE286"/>
          <cell r="AF286" t="str">
            <v>Received</v>
          </cell>
        </row>
        <row r="287">
          <cell r="A287" t="str">
            <v>2794741910</v>
          </cell>
          <cell r="B287" t="str">
            <v>SPARES</v>
          </cell>
          <cell r="C287" t="str">
            <v>RTN</v>
          </cell>
          <cell r="D287"/>
          <cell r="E287">
            <v>27947419</v>
          </cell>
          <cell r="F287" t="str">
            <v>10</v>
          </cell>
          <cell r="G287" t="str">
            <v>D9551006200295</v>
          </cell>
          <cell r="H287">
            <v>62</v>
          </cell>
          <cell r="I287" t="str">
            <v>1</v>
          </cell>
          <cell r="J287">
            <v>-3</v>
          </cell>
          <cell r="K287">
            <v>6963455500</v>
          </cell>
          <cell r="L287" t="str">
            <v>007164-01</v>
          </cell>
          <cell r="M287">
            <v>1</v>
          </cell>
          <cell r="N287">
            <v>6963455400</v>
          </cell>
          <cell r="O287" t="str">
            <v>007165-01</v>
          </cell>
          <cell r="P287">
            <v>1</v>
          </cell>
          <cell r="Q287">
            <v>6963403400</v>
          </cell>
          <cell r="R287" t="str">
            <v xml:space="preserve"> 002077-01</v>
          </cell>
          <cell r="S287">
            <v>1</v>
          </cell>
          <cell r="T287"/>
          <cell r="U287"/>
          <cell r="V287"/>
          <cell r="W287"/>
          <cell r="X287"/>
          <cell r="Y287"/>
          <cell r="Z287">
            <v>3</v>
          </cell>
          <cell r="AA287">
            <v>0</v>
          </cell>
          <cell r="AB287">
            <v>3</v>
          </cell>
          <cell r="AC287"/>
          <cell r="AD287"/>
          <cell r="AE287"/>
          <cell r="AF287" t="str">
            <v>Received</v>
          </cell>
        </row>
        <row r="288">
          <cell r="A288" t="str">
            <v>2794742310</v>
          </cell>
          <cell r="B288" t="str">
            <v>SPARES</v>
          </cell>
          <cell r="C288" t="str">
            <v>RTN</v>
          </cell>
          <cell r="D288"/>
          <cell r="E288">
            <v>27947423</v>
          </cell>
          <cell r="F288" t="str">
            <v>10</v>
          </cell>
          <cell r="G288" t="str">
            <v>D9551006200295</v>
          </cell>
          <cell r="H288">
            <v>62</v>
          </cell>
          <cell r="I288" t="str">
            <v>1</v>
          </cell>
          <cell r="J288" t="str">
            <v/>
          </cell>
          <cell r="K288">
            <v>6963455500</v>
          </cell>
          <cell r="L288" t="str">
            <v>007164-01</v>
          </cell>
          <cell r="M288">
            <v>1</v>
          </cell>
          <cell r="N288">
            <v>6963455400</v>
          </cell>
          <cell r="O288" t="str">
            <v>007165-01</v>
          </cell>
          <cell r="P288">
            <v>1</v>
          </cell>
          <cell r="Q288">
            <v>6963403400</v>
          </cell>
          <cell r="R288" t="str">
            <v xml:space="preserve"> 002077-01</v>
          </cell>
          <cell r="S288">
            <v>1</v>
          </cell>
          <cell r="T288"/>
          <cell r="U288"/>
          <cell r="V288"/>
          <cell r="W288"/>
          <cell r="X288"/>
          <cell r="Y288"/>
          <cell r="Z288">
            <v>3</v>
          </cell>
          <cell r="AA288">
            <v>0</v>
          </cell>
          <cell r="AB288">
            <v>3</v>
          </cell>
          <cell r="AC288"/>
          <cell r="AD288"/>
          <cell r="AE288"/>
          <cell r="AF288" t="str">
            <v>Received</v>
          </cell>
        </row>
        <row r="289">
          <cell r="A289" t="str">
            <v>2794742510</v>
          </cell>
          <cell r="B289" t="str">
            <v>SPARES</v>
          </cell>
          <cell r="C289" t="str">
            <v>RTN</v>
          </cell>
          <cell r="D289"/>
          <cell r="E289">
            <v>27947425</v>
          </cell>
          <cell r="F289" t="str">
            <v>10</v>
          </cell>
          <cell r="G289" t="str">
            <v>D9551006200295</v>
          </cell>
          <cell r="H289">
            <v>62</v>
          </cell>
          <cell r="I289" t="str">
            <v>1</v>
          </cell>
          <cell r="J289" t="str">
            <v/>
          </cell>
          <cell r="K289">
            <v>6963455500</v>
          </cell>
          <cell r="L289" t="str">
            <v>007164-01</v>
          </cell>
          <cell r="M289">
            <v>1</v>
          </cell>
          <cell r="N289">
            <v>6963455400</v>
          </cell>
          <cell r="O289" t="str">
            <v>007165-01</v>
          </cell>
          <cell r="P289">
            <v>1</v>
          </cell>
          <cell r="Q289">
            <v>6963403400</v>
          </cell>
          <cell r="R289" t="str">
            <v xml:space="preserve"> 002077-01</v>
          </cell>
          <cell r="S289">
            <v>1</v>
          </cell>
          <cell r="T289"/>
          <cell r="U289"/>
          <cell r="V289"/>
          <cell r="W289"/>
          <cell r="X289"/>
          <cell r="Y289"/>
          <cell r="Z289">
            <v>3</v>
          </cell>
          <cell r="AA289">
            <v>0</v>
          </cell>
          <cell r="AB289">
            <v>3</v>
          </cell>
          <cell r="AC289"/>
          <cell r="AD289"/>
          <cell r="AE289"/>
          <cell r="AF289" t="str">
            <v>Received</v>
          </cell>
        </row>
        <row r="290">
          <cell r="A290" t="str">
            <v>2794743010</v>
          </cell>
          <cell r="B290" t="str">
            <v>SPARES</v>
          </cell>
          <cell r="C290" t="str">
            <v>RTN</v>
          </cell>
          <cell r="D290"/>
          <cell r="E290">
            <v>27947430</v>
          </cell>
          <cell r="F290" t="str">
            <v>10</v>
          </cell>
          <cell r="G290" t="str">
            <v>D9551006200295</v>
          </cell>
          <cell r="H290">
            <v>62</v>
          </cell>
          <cell r="I290" t="str">
            <v>1</v>
          </cell>
          <cell r="J290" t="str">
            <v/>
          </cell>
          <cell r="K290">
            <v>6963455500</v>
          </cell>
          <cell r="L290" t="str">
            <v>007164-01</v>
          </cell>
          <cell r="M290">
            <v>1</v>
          </cell>
          <cell r="N290">
            <v>6963455400</v>
          </cell>
          <cell r="O290" t="str">
            <v>007165-01</v>
          </cell>
          <cell r="P290">
            <v>1</v>
          </cell>
          <cell r="Q290">
            <v>6963403400</v>
          </cell>
          <cell r="R290" t="str">
            <v xml:space="preserve"> 002077-01</v>
          </cell>
          <cell r="S290">
            <v>1</v>
          </cell>
          <cell r="T290"/>
          <cell r="U290"/>
          <cell r="V290"/>
          <cell r="W290"/>
          <cell r="X290"/>
          <cell r="Y290"/>
          <cell r="Z290">
            <v>3</v>
          </cell>
          <cell r="AA290">
            <v>0</v>
          </cell>
          <cell r="AB290">
            <v>3</v>
          </cell>
          <cell r="AC290"/>
          <cell r="AD290"/>
          <cell r="AE290"/>
          <cell r="AF290" t="str">
            <v>Received</v>
          </cell>
        </row>
        <row r="291">
          <cell r="A291" t="str">
            <v>2794743110</v>
          </cell>
          <cell r="B291" t="str">
            <v>SPARES</v>
          </cell>
          <cell r="C291" t="str">
            <v>RTN</v>
          </cell>
          <cell r="D291"/>
          <cell r="E291">
            <v>27947431</v>
          </cell>
          <cell r="F291" t="str">
            <v>10</v>
          </cell>
          <cell r="G291" t="str">
            <v>D9551006200295</v>
          </cell>
          <cell r="H291">
            <v>62</v>
          </cell>
          <cell r="I291" t="str">
            <v>1</v>
          </cell>
          <cell r="J291">
            <v>1</v>
          </cell>
          <cell r="K291">
            <v>6963455500</v>
          </cell>
          <cell r="L291" t="str">
            <v>007164-01</v>
          </cell>
          <cell r="M291">
            <v>1</v>
          </cell>
          <cell r="N291">
            <v>6963455400</v>
          </cell>
          <cell r="O291" t="str">
            <v>007165-01</v>
          </cell>
          <cell r="P291">
            <v>1</v>
          </cell>
          <cell r="Q291">
            <v>6963403400</v>
          </cell>
          <cell r="R291" t="str">
            <v xml:space="preserve"> 002077-01</v>
          </cell>
          <cell r="S291">
            <v>1</v>
          </cell>
          <cell r="T291"/>
          <cell r="U291"/>
          <cell r="V291"/>
          <cell r="W291"/>
          <cell r="X291"/>
          <cell r="Y291"/>
          <cell r="Z291">
            <v>3</v>
          </cell>
          <cell r="AA291">
            <v>0</v>
          </cell>
          <cell r="AB291">
            <v>3</v>
          </cell>
          <cell r="AC291"/>
          <cell r="AD291"/>
          <cell r="AE291"/>
          <cell r="AF291" t="str">
            <v>Received</v>
          </cell>
        </row>
        <row r="292">
          <cell r="A292" t="str">
            <v>681411410</v>
          </cell>
          <cell r="B292" t="str">
            <v>SPARES</v>
          </cell>
          <cell r="C292" t="str">
            <v>AOG</v>
          </cell>
          <cell r="D292"/>
          <cell r="E292">
            <v>6814114</v>
          </cell>
          <cell r="F292">
            <v>10</v>
          </cell>
          <cell r="G292" t="str">
            <v>MB170ACAAAAA</v>
          </cell>
          <cell r="H292">
            <v>12</v>
          </cell>
          <cell r="I292">
            <v>1</v>
          </cell>
          <cell r="J292" t="str">
            <v/>
          </cell>
          <cell r="K292" t="str">
            <v>6M90005100</v>
          </cell>
          <cell r="L292" t="str">
            <v>360-001</v>
          </cell>
          <cell r="M292">
            <v>1</v>
          </cell>
          <cell r="N292" t="str">
            <v>6M90005200</v>
          </cell>
          <cell r="O292" t="str">
            <v>33-455</v>
          </cell>
          <cell r="P292">
            <v>1</v>
          </cell>
          <cell r="Q292" t="str">
            <v>6M90005300</v>
          </cell>
          <cell r="R292" t="str">
            <v>27-457</v>
          </cell>
          <cell r="S292">
            <v>1</v>
          </cell>
          <cell r="T292" t="str">
            <v>6M90079400</v>
          </cell>
          <cell r="U292"/>
          <cell r="V292">
            <v>1</v>
          </cell>
          <cell r="W292" t="str">
            <v>6M90079400</v>
          </cell>
          <cell r="X292"/>
          <cell r="Y292">
            <v>1</v>
          </cell>
          <cell r="Z292">
            <v>4</v>
          </cell>
          <cell r="AA292">
            <v>0</v>
          </cell>
          <cell r="AB292">
            <v>4</v>
          </cell>
          <cell r="AC292"/>
          <cell r="AD292"/>
          <cell r="AE292"/>
          <cell r="AF292" t="str">
            <v>Waiting</v>
          </cell>
        </row>
        <row r="293">
          <cell r="A293" t="str">
            <v>2796145410</v>
          </cell>
          <cell r="B293" t="str">
            <v>SPARES</v>
          </cell>
          <cell r="C293" t="str">
            <v>EXP</v>
          </cell>
          <cell r="D293"/>
          <cell r="E293">
            <v>27961454</v>
          </cell>
          <cell r="F293" t="str">
            <v>10</v>
          </cell>
          <cell r="G293" t="str">
            <v>D9550010800996</v>
          </cell>
          <cell r="H293">
            <v>108</v>
          </cell>
          <cell r="I293">
            <v>1</v>
          </cell>
          <cell r="J293" t="str">
            <v/>
          </cell>
          <cell r="K293">
            <v>6963403800</v>
          </cell>
          <cell r="L293" t="str">
            <v>002045-01</v>
          </cell>
          <cell r="M293">
            <v>1</v>
          </cell>
          <cell r="N293"/>
          <cell r="O293"/>
          <cell r="P293"/>
          <cell r="Q293"/>
          <cell r="R293"/>
          <cell r="S293"/>
          <cell r="T293"/>
          <cell r="U293"/>
          <cell r="V293"/>
          <cell r="W293"/>
          <cell r="X293"/>
          <cell r="Y293"/>
          <cell r="Z293">
            <v>1</v>
          </cell>
          <cell r="AA293">
            <v>0</v>
          </cell>
          <cell r="AB293">
            <v>1</v>
          </cell>
          <cell r="AC293"/>
          <cell r="AD293"/>
          <cell r="AE293"/>
          <cell r="AF293" t="str">
            <v>Waiting</v>
          </cell>
        </row>
        <row r="294">
          <cell r="A294" t="str">
            <v>2796145420</v>
          </cell>
          <cell r="B294" t="str">
            <v>SPARES</v>
          </cell>
          <cell r="C294" t="str">
            <v>EXP</v>
          </cell>
          <cell r="D294"/>
          <cell r="E294">
            <v>27961454</v>
          </cell>
          <cell r="F294" t="str">
            <v>20</v>
          </cell>
          <cell r="G294" t="str">
            <v>D9550010800996</v>
          </cell>
          <cell r="H294">
            <v>108</v>
          </cell>
          <cell r="I294">
            <v>1</v>
          </cell>
          <cell r="J294" t="str">
            <v/>
          </cell>
          <cell r="K294">
            <v>6963403800</v>
          </cell>
          <cell r="L294" t="str">
            <v>002045-01</v>
          </cell>
          <cell r="M294">
            <v>1</v>
          </cell>
          <cell r="N294"/>
          <cell r="O294"/>
          <cell r="P294"/>
          <cell r="Q294"/>
          <cell r="R294"/>
          <cell r="S294"/>
          <cell r="T294"/>
          <cell r="U294"/>
          <cell r="V294"/>
          <cell r="W294"/>
          <cell r="X294"/>
          <cell r="Y294"/>
          <cell r="Z294">
            <v>1</v>
          </cell>
          <cell r="AA294">
            <v>0</v>
          </cell>
          <cell r="AB294">
            <v>1</v>
          </cell>
          <cell r="AC294"/>
          <cell r="AD294"/>
          <cell r="AE294"/>
          <cell r="AF294" t="str">
            <v>Waiting</v>
          </cell>
        </row>
        <row r="295">
          <cell r="A295" t="str">
            <v>2796145210</v>
          </cell>
          <cell r="B295" t="str">
            <v>SPARES</v>
          </cell>
          <cell r="C295" t="str">
            <v>EXP</v>
          </cell>
          <cell r="D295"/>
          <cell r="E295">
            <v>27961452</v>
          </cell>
          <cell r="F295" t="str">
            <v>10</v>
          </cell>
          <cell r="G295" t="str">
            <v>D9550010800996</v>
          </cell>
          <cell r="H295">
            <v>108</v>
          </cell>
          <cell r="I295">
            <v>4</v>
          </cell>
          <cell r="J295" t="str">
            <v/>
          </cell>
          <cell r="K295">
            <v>6963403800</v>
          </cell>
          <cell r="L295" t="str">
            <v>002045-01</v>
          </cell>
          <cell r="M295">
            <v>1</v>
          </cell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  <cell r="X295"/>
          <cell r="Y295"/>
          <cell r="Z295">
            <v>4</v>
          </cell>
          <cell r="AA295">
            <v>0</v>
          </cell>
          <cell r="AB295">
            <v>4</v>
          </cell>
          <cell r="AC295"/>
          <cell r="AD295"/>
          <cell r="AE295"/>
          <cell r="AF295" t="str">
            <v>Waiting</v>
          </cell>
        </row>
        <row r="296">
          <cell r="A296" t="str">
            <v>2796144910</v>
          </cell>
          <cell r="B296" t="str">
            <v>SPARES</v>
          </cell>
          <cell r="C296" t="str">
            <v>RTN</v>
          </cell>
          <cell r="D296"/>
          <cell r="E296">
            <v>27961449</v>
          </cell>
          <cell r="F296" t="str">
            <v>10</v>
          </cell>
          <cell r="G296" t="str">
            <v>D9550011900195</v>
          </cell>
          <cell r="H296">
            <v>119</v>
          </cell>
          <cell r="I296">
            <v>1</v>
          </cell>
          <cell r="J296" t="str">
            <v/>
          </cell>
          <cell r="K296">
            <v>6963382700</v>
          </cell>
          <cell r="L296" t="str">
            <v>D33110232A00</v>
          </cell>
          <cell r="M296">
            <v>1</v>
          </cell>
          <cell r="N296"/>
          <cell r="O296"/>
          <cell r="P296"/>
          <cell r="Q296"/>
          <cell r="R296"/>
          <cell r="S296"/>
          <cell r="T296"/>
          <cell r="U296"/>
          <cell r="V296"/>
          <cell r="W296"/>
          <cell r="X296"/>
          <cell r="Y296"/>
          <cell r="Z296">
            <v>1</v>
          </cell>
          <cell r="AA296">
            <v>0</v>
          </cell>
          <cell r="AB296">
            <v>1</v>
          </cell>
          <cell r="AC296"/>
          <cell r="AD296"/>
          <cell r="AE296"/>
          <cell r="AF296" t="str">
            <v>Received</v>
          </cell>
        </row>
        <row r="297">
          <cell r="A297" t="str">
            <v>2796145010</v>
          </cell>
          <cell r="B297" t="str">
            <v>SPARES</v>
          </cell>
          <cell r="C297" t="str">
            <v>RTN</v>
          </cell>
          <cell r="D297"/>
          <cell r="E297">
            <v>27961450</v>
          </cell>
          <cell r="F297" t="str">
            <v>10</v>
          </cell>
          <cell r="G297" t="str">
            <v>D9550011900195</v>
          </cell>
          <cell r="H297">
            <v>119</v>
          </cell>
          <cell r="I297">
            <v>1</v>
          </cell>
          <cell r="J297" t="str">
            <v/>
          </cell>
          <cell r="K297">
            <v>6963382700</v>
          </cell>
          <cell r="L297" t="str">
            <v>D33110232A00</v>
          </cell>
          <cell r="M297">
            <v>1</v>
          </cell>
          <cell r="N297"/>
          <cell r="O297"/>
          <cell r="P297"/>
          <cell r="Q297"/>
          <cell r="R297"/>
          <cell r="S297"/>
          <cell r="T297"/>
          <cell r="U297"/>
          <cell r="V297"/>
          <cell r="W297"/>
          <cell r="X297"/>
          <cell r="Y297"/>
          <cell r="Z297">
            <v>1</v>
          </cell>
          <cell r="AA297">
            <v>0</v>
          </cell>
          <cell r="AB297">
            <v>1</v>
          </cell>
          <cell r="AC297"/>
          <cell r="AD297"/>
          <cell r="AE297"/>
          <cell r="AF297" t="str">
            <v>Received</v>
          </cell>
        </row>
        <row r="298">
          <cell r="A298" t="str">
            <v>2795065310</v>
          </cell>
          <cell r="B298" t="str">
            <v>KITS</v>
          </cell>
          <cell r="C298" t="str">
            <v>EXP</v>
          </cell>
          <cell r="D298"/>
          <cell r="E298">
            <v>27950653</v>
          </cell>
          <cell r="F298">
            <v>10</v>
          </cell>
          <cell r="G298" t="str">
            <v>D9251719400095</v>
          </cell>
          <cell r="H298" t="str">
            <v>PLATE</v>
          </cell>
          <cell r="I298">
            <v>2</v>
          </cell>
          <cell r="J298" t="str">
            <v/>
          </cell>
          <cell r="K298">
            <v>6925002700</v>
          </cell>
          <cell r="L298" t="str">
            <v>530AL01CN</v>
          </cell>
          <cell r="M298">
            <v>2</v>
          </cell>
          <cell r="N298"/>
          <cell r="O298"/>
          <cell r="P298"/>
          <cell r="Q298"/>
          <cell r="R298"/>
          <cell r="S298"/>
          <cell r="T298"/>
          <cell r="U298"/>
          <cell r="V298"/>
          <cell r="W298"/>
          <cell r="X298"/>
          <cell r="Y298"/>
          <cell r="Z298">
            <v>4</v>
          </cell>
          <cell r="AA298">
            <v>0</v>
          </cell>
          <cell r="AB298">
            <v>4</v>
          </cell>
          <cell r="AC298"/>
          <cell r="AD298" t="str">
            <v>Zodiac</v>
          </cell>
          <cell r="AE298"/>
          <cell r="AF298" t="str">
            <v>Waiting</v>
          </cell>
        </row>
        <row r="299">
          <cell r="A299" t="str">
            <v>27961447
2796891210</v>
          </cell>
          <cell r="B299" t="str">
            <v>SPARES</v>
          </cell>
          <cell r="C299" t="str">
            <v>EXP</v>
          </cell>
          <cell r="D299"/>
          <cell r="E299" t="str">
            <v>27961447
27968912</v>
          </cell>
          <cell r="F299" t="str">
            <v>10</v>
          </cell>
          <cell r="G299" t="str">
            <v>A9550042972695</v>
          </cell>
          <cell r="H299">
            <v>429</v>
          </cell>
          <cell r="I299">
            <v>7</v>
          </cell>
          <cell r="J299" t="str">
            <v/>
          </cell>
          <cell r="K299">
            <v>6539607700</v>
          </cell>
          <cell r="L299" t="str">
            <v>A300B09606027B</v>
          </cell>
          <cell r="M299">
            <v>1</v>
          </cell>
          <cell r="N299">
            <v>6539603600</v>
          </cell>
          <cell r="O299" t="str">
            <v>A300B0961066</v>
          </cell>
          <cell r="P299">
            <v>2</v>
          </cell>
          <cell r="Q299">
            <v>6574907200</v>
          </cell>
          <cell r="R299" t="str">
            <v>C4FP5406A01</v>
          </cell>
          <cell r="S299">
            <v>1</v>
          </cell>
          <cell r="T299"/>
          <cell r="U299"/>
          <cell r="V299"/>
          <cell r="W299"/>
          <cell r="X299"/>
          <cell r="Y299"/>
          <cell r="Z299">
            <v>28</v>
          </cell>
          <cell r="AA299">
            <v>0</v>
          </cell>
          <cell r="AB299">
            <v>28</v>
          </cell>
          <cell r="AC299"/>
          <cell r="AD299"/>
          <cell r="AE299"/>
          <cell r="AF299" t="str">
            <v>Waiting</v>
          </cell>
        </row>
        <row r="300">
          <cell r="A300" t="str">
            <v>27988635
2799903910</v>
          </cell>
          <cell r="B300" t="str">
            <v>SPARES</v>
          </cell>
          <cell r="C300" t="str">
            <v>AOG</v>
          </cell>
          <cell r="D300"/>
          <cell r="E300" t="str">
            <v>27988635
27999039</v>
          </cell>
          <cell r="F300" t="str">
            <v>10</v>
          </cell>
          <cell r="G300" t="str">
            <v>WF418AFACAAE</v>
          </cell>
          <cell r="H300">
            <v>518</v>
          </cell>
          <cell r="I300">
            <v>1</v>
          </cell>
          <cell r="J300">
            <v>-2</v>
          </cell>
          <cell r="K300" t="str">
            <v>6V01448300</v>
          </cell>
          <cell r="L300" t="str">
            <v>723-1337-03</v>
          </cell>
          <cell r="M300">
            <v>1</v>
          </cell>
          <cell r="N300"/>
          <cell r="O300"/>
          <cell r="P300"/>
          <cell r="Q300"/>
          <cell r="R300"/>
          <cell r="S300"/>
          <cell r="T300"/>
          <cell r="U300"/>
          <cell r="V300"/>
          <cell r="W300"/>
          <cell r="X300"/>
          <cell r="Y300"/>
          <cell r="Z300">
            <v>1</v>
          </cell>
          <cell r="AA300">
            <v>1</v>
          </cell>
          <cell r="AB300">
            <v>0</v>
          </cell>
          <cell r="AC300"/>
          <cell r="AD300"/>
          <cell r="AE300"/>
          <cell r="AF300" t="str">
            <v>Received</v>
          </cell>
        </row>
        <row r="301">
          <cell r="A301" t="str">
            <v>2799225910</v>
          </cell>
          <cell r="B301" t="str">
            <v>SPARES</v>
          </cell>
          <cell r="C301" t="str">
            <v>EXP</v>
          </cell>
          <cell r="D301"/>
          <cell r="E301">
            <v>27992259</v>
          </cell>
          <cell r="F301" t="str">
            <v>10</v>
          </cell>
          <cell r="G301" t="str">
            <v>D9551002201695</v>
          </cell>
          <cell r="H301">
            <v>22</v>
          </cell>
          <cell r="I301">
            <v>2</v>
          </cell>
          <cell r="J301" t="str">
            <v/>
          </cell>
          <cell r="K301">
            <v>6939600100</v>
          </cell>
          <cell r="L301" t="str">
            <v>058-001-00</v>
          </cell>
          <cell r="M301">
            <v>1</v>
          </cell>
          <cell r="N301">
            <v>6944100100</v>
          </cell>
          <cell r="O301" t="str">
            <v>7530334</v>
          </cell>
          <cell r="P301">
            <v>1</v>
          </cell>
          <cell r="Q301"/>
          <cell r="R301"/>
          <cell r="S301"/>
          <cell r="T301"/>
          <cell r="U301"/>
          <cell r="V301"/>
          <cell r="W301"/>
          <cell r="X301"/>
          <cell r="Y301"/>
          <cell r="Z301">
            <v>4</v>
          </cell>
          <cell r="AA301">
            <v>0</v>
          </cell>
          <cell r="AB301">
            <v>4</v>
          </cell>
          <cell r="AC301"/>
          <cell r="AD301"/>
          <cell r="AE301"/>
          <cell r="AF301" t="str">
            <v>Waiting</v>
          </cell>
        </row>
        <row r="302">
          <cell r="A302" t="str">
            <v>CDE_STA_VENTCTRLPANEL1</v>
          </cell>
          <cell r="B302" t="str">
            <v>SPARES</v>
          </cell>
          <cell r="C302" t="str">
            <v>RTN</v>
          </cell>
          <cell r="D302"/>
          <cell r="E302" t="str">
            <v>CDE_STA_VENTCTRLPANEL</v>
          </cell>
          <cell r="F302" t="str">
            <v>1</v>
          </cell>
          <cell r="G302" t="str">
            <v>D925R445000200</v>
          </cell>
          <cell r="H302">
            <v>9025</v>
          </cell>
          <cell r="I302">
            <v>1</v>
          </cell>
          <cell r="J302" t="str">
            <v>TBD</v>
          </cell>
          <cell r="K302" t="str">
            <v>D925R445120200</v>
          </cell>
          <cell r="L302" t="str">
            <v>TBD</v>
          </cell>
          <cell r="M302">
            <v>1</v>
          </cell>
          <cell r="N302"/>
          <cell r="O302"/>
          <cell r="P302"/>
          <cell r="Q302"/>
          <cell r="R302"/>
          <cell r="S302"/>
          <cell r="T302"/>
          <cell r="U302"/>
          <cell r="V302"/>
          <cell r="W302"/>
          <cell r="X302"/>
          <cell r="Y302"/>
          <cell r="Z302">
            <v>1</v>
          </cell>
          <cell r="AA302"/>
          <cell r="AB302">
            <v>1</v>
          </cell>
          <cell r="AC302"/>
          <cell r="AD302"/>
          <cell r="AE302"/>
          <cell r="AF302" t="str">
            <v>Waiting</v>
          </cell>
        </row>
        <row r="303">
          <cell r="A303" t="str">
            <v>2802082610</v>
          </cell>
          <cell r="B303" t="str">
            <v>SPARES</v>
          </cell>
          <cell r="C303" t="str">
            <v>RTN</v>
          </cell>
          <cell r="D303"/>
          <cell r="E303">
            <v>28020826</v>
          </cell>
          <cell r="F303" t="str">
            <v>10</v>
          </cell>
          <cell r="G303" t="str">
            <v>D9550011900195</v>
          </cell>
          <cell r="H303">
            <v>119</v>
          </cell>
          <cell r="I303">
            <v>1</v>
          </cell>
          <cell r="J303" t="str">
            <v/>
          </cell>
          <cell r="K303">
            <v>6963382700</v>
          </cell>
          <cell r="L303" t="str">
            <v>D33110232A00</v>
          </cell>
          <cell r="M303">
            <v>1</v>
          </cell>
          <cell r="N303"/>
          <cell r="O303"/>
          <cell r="P303"/>
          <cell r="Q303"/>
          <cell r="R303"/>
          <cell r="S303"/>
          <cell r="T303"/>
          <cell r="U303"/>
          <cell r="V303"/>
          <cell r="W303"/>
          <cell r="X303"/>
          <cell r="Y303"/>
          <cell r="Z303">
            <v>1</v>
          </cell>
          <cell r="AA303">
            <v>0</v>
          </cell>
          <cell r="AB303">
            <v>1</v>
          </cell>
          <cell r="AC303"/>
          <cell r="AD303"/>
          <cell r="AE303"/>
          <cell r="AF303" t="str">
            <v>Waiting</v>
          </cell>
        </row>
        <row r="304">
          <cell r="A304" t="str">
            <v>2802068510</v>
          </cell>
          <cell r="B304" t="str">
            <v>SPARES</v>
          </cell>
          <cell r="C304" t="str">
            <v>RTN</v>
          </cell>
          <cell r="D304"/>
          <cell r="E304">
            <v>28020685</v>
          </cell>
          <cell r="F304" t="str">
            <v>10</v>
          </cell>
          <cell r="G304" t="str">
            <v>D9551006200295</v>
          </cell>
          <cell r="H304">
            <v>62</v>
          </cell>
          <cell r="I304">
            <v>1</v>
          </cell>
          <cell r="J304" t="str">
            <v>TBD</v>
          </cell>
          <cell r="K304">
            <v>6963455500</v>
          </cell>
          <cell r="L304" t="str">
            <v>007164-01</v>
          </cell>
          <cell r="M304">
            <v>1</v>
          </cell>
          <cell r="N304">
            <v>6963455400</v>
          </cell>
          <cell r="O304" t="str">
            <v>007165-01</v>
          </cell>
          <cell r="P304">
            <v>1</v>
          </cell>
          <cell r="Q304">
            <v>6963403400</v>
          </cell>
          <cell r="R304" t="str">
            <v xml:space="preserve"> 002077-01</v>
          </cell>
          <cell r="S304">
            <v>1</v>
          </cell>
          <cell r="T304"/>
          <cell r="U304"/>
          <cell r="V304"/>
          <cell r="W304"/>
          <cell r="X304"/>
          <cell r="Y304"/>
          <cell r="Z304">
            <v>3</v>
          </cell>
          <cell r="AA304">
            <v>0</v>
          </cell>
          <cell r="AB304">
            <v>3</v>
          </cell>
          <cell r="AC304"/>
          <cell r="AD304"/>
          <cell r="AE304"/>
          <cell r="AF304" t="str">
            <v>Received</v>
          </cell>
        </row>
        <row r="305">
          <cell r="A305" t="str">
            <v>2801760410</v>
          </cell>
          <cell r="B305" t="str">
            <v>SPARES</v>
          </cell>
          <cell r="C305" t="str">
            <v>AOG</v>
          </cell>
          <cell r="D305"/>
          <cell r="E305">
            <v>28017604</v>
          </cell>
          <cell r="F305" t="str">
            <v>10</v>
          </cell>
          <cell r="G305" t="str">
            <v>D9550002100195</v>
          </cell>
          <cell r="H305">
            <v>21</v>
          </cell>
          <cell r="I305">
            <v>1</v>
          </cell>
          <cell r="J305" t="str">
            <v/>
          </cell>
          <cell r="K305">
            <v>6939600100</v>
          </cell>
          <cell r="L305" t="str">
            <v>058-001-00</v>
          </cell>
          <cell r="M305">
            <v>1</v>
          </cell>
          <cell r="N305"/>
          <cell r="O305"/>
          <cell r="P305"/>
          <cell r="Q305"/>
          <cell r="R305"/>
          <cell r="S305"/>
          <cell r="T305"/>
          <cell r="U305"/>
          <cell r="V305"/>
          <cell r="W305"/>
          <cell r="X305"/>
          <cell r="Y305"/>
          <cell r="Z305">
            <v>1</v>
          </cell>
          <cell r="AA305"/>
          <cell r="AB305">
            <v>1</v>
          </cell>
          <cell r="AC305"/>
          <cell r="AD305"/>
          <cell r="AE305"/>
          <cell r="AF305" t="str">
            <v>Received</v>
          </cell>
        </row>
        <row r="306">
          <cell r="A306" t="str">
            <v>682100110</v>
          </cell>
          <cell r="B306" t="str">
            <v>SPARES</v>
          </cell>
          <cell r="C306" t="str">
            <v>AOG</v>
          </cell>
          <cell r="D306"/>
          <cell r="E306">
            <v>6821001</v>
          </cell>
          <cell r="F306" t="str">
            <v>10</v>
          </cell>
          <cell r="G306" t="str">
            <v>MB041ACAAAAB</v>
          </cell>
          <cell r="H306">
            <v>48</v>
          </cell>
          <cell r="I306">
            <v>1</v>
          </cell>
          <cell r="J306">
            <v>43473</v>
          </cell>
          <cell r="K306" t="str">
            <v>6M90080000</v>
          </cell>
          <cell r="L306"/>
          <cell r="M306">
            <v>1</v>
          </cell>
          <cell r="N306"/>
          <cell r="O306"/>
          <cell r="P306"/>
          <cell r="Q306"/>
          <cell r="R306"/>
          <cell r="S306"/>
          <cell r="T306"/>
          <cell r="U306"/>
          <cell r="V306"/>
          <cell r="W306"/>
          <cell r="X306"/>
          <cell r="Y306"/>
          <cell r="Z306">
            <v>1</v>
          </cell>
          <cell r="AA306">
            <v>1</v>
          </cell>
          <cell r="AB306">
            <v>0</v>
          </cell>
          <cell r="AC306"/>
          <cell r="AD306"/>
          <cell r="AE306"/>
          <cell r="AF306" t="str">
            <v>Waiting</v>
          </cell>
        </row>
        <row r="307">
          <cell r="A307" t="str">
            <v>68195971</v>
          </cell>
          <cell r="B307" t="str">
            <v>SPARES</v>
          </cell>
          <cell r="C307" t="str">
            <v>RTN</v>
          </cell>
          <cell r="D307"/>
          <cell r="E307">
            <v>6819597</v>
          </cell>
          <cell r="F307" t="str">
            <v>1</v>
          </cell>
          <cell r="G307" t="str">
            <v>MB031ADAEAAC</v>
          </cell>
          <cell r="H307">
            <v>11</v>
          </cell>
          <cell r="I307">
            <v>1</v>
          </cell>
          <cell r="J307">
            <v>43474</v>
          </cell>
          <cell r="K307" t="str">
            <v>6M90110600</v>
          </cell>
          <cell r="L307"/>
          <cell r="M307">
            <v>1</v>
          </cell>
          <cell r="N307" t="str">
            <v>6M00635400</v>
          </cell>
          <cell r="O307"/>
          <cell r="P307">
            <v>1</v>
          </cell>
          <cell r="Q307" t="str">
            <v>6M00660400</v>
          </cell>
          <cell r="R307"/>
          <cell r="S307">
            <v>1</v>
          </cell>
          <cell r="T307"/>
          <cell r="U307"/>
          <cell r="V307"/>
          <cell r="W307"/>
          <cell r="X307"/>
          <cell r="Y307"/>
          <cell r="Z307"/>
          <cell r="AA307"/>
          <cell r="AB307"/>
          <cell r="AC307"/>
          <cell r="AD307"/>
          <cell r="AE307"/>
          <cell r="AF307" t="str">
            <v>Waiting</v>
          </cell>
        </row>
        <row r="308">
          <cell r="A308" t="str">
            <v>2802674810</v>
          </cell>
          <cell r="B308" t="str">
            <v>SPARES</v>
          </cell>
          <cell r="C308" t="str">
            <v>EXP</v>
          </cell>
          <cell r="D308"/>
          <cell r="E308">
            <v>28026748</v>
          </cell>
          <cell r="F308" t="str">
            <v>10</v>
          </cell>
          <cell r="G308" t="str">
            <v>A9550042972695</v>
          </cell>
          <cell r="H308">
            <v>429</v>
          </cell>
          <cell r="I308">
            <v>1</v>
          </cell>
          <cell r="J308" t="str">
            <v/>
          </cell>
          <cell r="K308">
            <v>6539607700</v>
          </cell>
          <cell r="L308" t="str">
            <v>A300B09606027B</v>
          </cell>
          <cell r="M308">
            <v>1</v>
          </cell>
          <cell r="N308">
            <v>6539603600</v>
          </cell>
          <cell r="O308" t="str">
            <v>A300B0961066</v>
          </cell>
          <cell r="P308">
            <v>2</v>
          </cell>
          <cell r="Q308">
            <v>6574907200</v>
          </cell>
          <cell r="R308" t="str">
            <v>C4FP5406A01</v>
          </cell>
          <cell r="S308">
            <v>1</v>
          </cell>
          <cell r="T308"/>
          <cell r="U308"/>
          <cell r="V308"/>
          <cell r="W308"/>
          <cell r="X308"/>
          <cell r="Y308"/>
          <cell r="Z308">
            <v>4</v>
          </cell>
          <cell r="AA308">
            <v>0</v>
          </cell>
          <cell r="AB308">
            <v>4</v>
          </cell>
          <cell r="AC308"/>
          <cell r="AD308"/>
          <cell r="AE308"/>
          <cell r="AF308" t="str">
            <v>Waiting</v>
          </cell>
        </row>
        <row r="309">
          <cell r="A309" t="str">
            <v>2803363210</v>
          </cell>
          <cell r="B309" t="str">
            <v>SPARES</v>
          </cell>
          <cell r="C309" t="str">
            <v>RTN</v>
          </cell>
          <cell r="D309"/>
          <cell r="E309">
            <v>28033632</v>
          </cell>
          <cell r="F309">
            <v>10</v>
          </cell>
          <cell r="G309" t="str">
            <v>WF417AFACAAE</v>
          </cell>
          <cell r="H309">
            <v>517</v>
          </cell>
          <cell r="I309">
            <v>1</v>
          </cell>
          <cell r="J309">
            <v>15</v>
          </cell>
          <cell r="K309" t="str">
            <v>6V01965900</v>
          </cell>
          <cell r="L309" t="str">
            <v>723-1331-04</v>
          </cell>
          <cell r="M309">
            <v>1</v>
          </cell>
          <cell r="N309"/>
          <cell r="O309"/>
          <cell r="P309"/>
          <cell r="Q309"/>
          <cell r="R309"/>
          <cell r="S309"/>
          <cell r="T309"/>
          <cell r="U309"/>
          <cell r="V309"/>
          <cell r="W309"/>
          <cell r="X309"/>
          <cell r="Y309"/>
          <cell r="Z309">
            <v>1</v>
          </cell>
          <cell r="AA309">
            <v>0</v>
          </cell>
          <cell r="AB309">
            <v>1</v>
          </cell>
          <cell r="AC309"/>
          <cell r="AD309"/>
          <cell r="AE309"/>
          <cell r="AF309" t="str">
            <v>Received</v>
          </cell>
        </row>
        <row r="310">
          <cell r="A310" t="str">
            <v>2803368010</v>
          </cell>
          <cell r="B310" t="str">
            <v>SPARES</v>
          </cell>
          <cell r="C310" t="str">
            <v>RTN</v>
          </cell>
          <cell r="D310"/>
          <cell r="E310">
            <v>28033680</v>
          </cell>
          <cell r="F310">
            <v>10</v>
          </cell>
          <cell r="G310" t="str">
            <v>WF417AFACAAE</v>
          </cell>
          <cell r="H310">
            <v>517</v>
          </cell>
          <cell r="I310">
            <v>1</v>
          </cell>
          <cell r="J310">
            <v>35</v>
          </cell>
          <cell r="K310" t="str">
            <v>6V01965900</v>
          </cell>
          <cell r="L310" t="str">
            <v>723-1331-04</v>
          </cell>
          <cell r="M310">
            <v>1</v>
          </cell>
          <cell r="N310"/>
          <cell r="O310"/>
          <cell r="P310"/>
          <cell r="Q310"/>
          <cell r="R310"/>
          <cell r="S310"/>
          <cell r="T310"/>
          <cell r="U310"/>
          <cell r="V310"/>
          <cell r="W310"/>
          <cell r="X310"/>
          <cell r="Y310"/>
          <cell r="Z310">
            <v>1</v>
          </cell>
          <cell r="AA310">
            <v>0</v>
          </cell>
          <cell r="AB310">
            <v>1</v>
          </cell>
          <cell r="AC310"/>
          <cell r="AD310"/>
          <cell r="AE310"/>
          <cell r="AF310" t="str">
            <v>Waiting</v>
          </cell>
        </row>
        <row r="311">
          <cell r="A311" t="str">
            <v>2803468610</v>
          </cell>
          <cell r="B311" t="str">
            <v>SPARES</v>
          </cell>
          <cell r="C311" t="str">
            <v>EXP</v>
          </cell>
          <cell r="D311"/>
          <cell r="E311">
            <v>28034686</v>
          </cell>
          <cell r="F311" t="str">
            <v>10</v>
          </cell>
          <cell r="G311" t="str">
            <v>A95500419000AA</v>
          </cell>
          <cell r="H311">
            <v>419</v>
          </cell>
          <cell r="I311">
            <v>1</v>
          </cell>
          <cell r="J311" t="str">
            <v/>
          </cell>
          <cell r="K311">
            <v>6586901700</v>
          </cell>
          <cell r="L311" t="str">
            <v>DRT25LCU68DC7</v>
          </cell>
          <cell r="M311">
            <v>1</v>
          </cell>
          <cell r="N311">
            <v>6504421000</v>
          </cell>
          <cell r="O311" t="str">
            <v>P11S2VBAPSYT503</v>
          </cell>
          <cell r="P311">
            <v>1</v>
          </cell>
          <cell r="Q311">
            <v>6586901800</v>
          </cell>
          <cell r="R311" t="str">
            <v>PA1RT25L150DB7</v>
          </cell>
          <cell r="S311">
            <v>1</v>
          </cell>
          <cell r="T311">
            <v>6504420500</v>
          </cell>
          <cell r="U311" t="str">
            <v>P11S1VBAPSYT461</v>
          </cell>
          <cell r="V311">
            <v>1</v>
          </cell>
          <cell r="W311">
            <v>6574907800</v>
          </cell>
          <cell r="X311" t="str">
            <v>C4FP5404A01</v>
          </cell>
          <cell r="Y311">
            <v>1</v>
          </cell>
          <cell r="Z311">
            <v>5</v>
          </cell>
          <cell r="AA311">
            <v>0</v>
          </cell>
          <cell r="AB311">
            <v>5</v>
          </cell>
          <cell r="AC311"/>
          <cell r="AD311"/>
          <cell r="AE311"/>
          <cell r="AF311" t="str">
            <v>Waiting</v>
          </cell>
        </row>
        <row r="312">
          <cell r="A312" t="str">
            <v>2804605010</v>
          </cell>
          <cell r="B312" t="str">
            <v>SPARES</v>
          </cell>
          <cell r="C312" t="str">
            <v>RTN</v>
          </cell>
          <cell r="D312"/>
          <cell r="E312">
            <v>28046050</v>
          </cell>
          <cell r="F312" t="str">
            <v>10</v>
          </cell>
          <cell r="G312" t="str">
            <v>D9551006000295</v>
          </cell>
          <cell r="H312">
            <v>60</v>
          </cell>
          <cell r="I312">
            <v>1</v>
          </cell>
          <cell r="J312" t="str">
            <v/>
          </cell>
          <cell r="K312">
            <v>6963455500</v>
          </cell>
          <cell r="L312" t="str">
            <v>007164-01</v>
          </cell>
          <cell r="M312">
            <v>1</v>
          </cell>
          <cell r="N312">
            <v>6963455400</v>
          </cell>
          <cell r="O312" t="str">
            <v>007165-01</v>
          </cell>
          <cell r="P312">
            <v>1</v>
          </cell>
          <cell r="Q312"/>
          <cell r="R312"/>
          <cell r="S312"/>
          <cell r="T312"/>
          <cell r="U312"/>
          <cell r="V312"/>
          <cell r="W312"/>
          <cell r="X312"/>
          <cell r="Y312"/>
          <cell r="Z312">
            <v>2</v>
          </cell>
          <cell r="AA312">
            <v>0</v>
          </cell>
          <cell r="AB312">
            <v>2</v>
          </cell>
          <cell r="AC312"/>
          <cell r="AD312"/>
          <cell r="AE312"/>
          <cell r="AF312" t="str">
            <v>Received</v>
          </cell>
        </row>
        <row r="313">
          <cell r="A313" t="str">
            <v>2804605610</v>
          </cell>
          <cell r="B313" t="str">
            <v>SPARES</v>
          </cell>
          <cell r="C313" t="str">
            <v>RTN</v>
          </cell>
          <cell r="D313"/>
          <cell r="E313">
            <v>28046056</v>
          </cell>
          <cell r="F313" t="str">
            <v>10</v>
          </cell>
          <cell r="G313" t="str">
            <v>D9551006000295</v>
          </cell>
          <cell r="H313">
            <v>60</v>
          </cell>
          <cell r="I313">
            <v>1</v>
          </cell>
          <cell r="J313" t="str">
            <v/>
          </cell>
          <cell r="K313">
            <v>6963455500</v>
          </cell>
          <cell r="L313" t="str">
            <v>007164-01</v>
          </cell>
          <cell r="M313">
            <v>1</v>
          </cell>
          <cell r="N313">
            <v>6963455400</v>
          </cell>
          <cell r="O313" t="str">
            <v>007165-01</v>
          </cell>
          <cell r="P313">
            <v>1</v>
          </cell>
          <cell r="Q313"/>
          <cell r="R313"/>
          <cell r="S313"/>
          <cell r="T313"/>
          <cell r="U313"/>
          <cell r="V313"/>
          <cell r="W313"/>
          <cell r="X313"/>
          <cell r="Y313"/>
          <cell r="Z313">
            <v>2</v>
          </cell>
          <cell r="AA313">
            <v>0</v>
          </cell>
          <cell r="AB313">
            <v>2</v>
          </cell>
          <cell r="AC313"/>
          <cell r="AD313"/>
          <cell r="AE313"/>
          <cell r="AF313" t="str">
            <v>Received</v>
          </cell>
        </row>
        <row r="314">
          <cell r="A314" t="str">
            <v>2804605510</v>
          </cell>
          <cell r="B314" t="str">
            <v>SPARES</v>
          </cell>
          <cell r="C314" t="str">
            <v>RTN</v>
          </cell>
          <cell r="D314"/>
          <cell r="E314">
            <v>28046055</v>
          </cell>
          <cell r="F314" t="str">
            <v>10</v>
          </cell>
          <cell r="G314" t="str">
            <v>D9551006000295</v>
          </cell>
          <cell r="H314">
            <v>60</v>
          </cell>
          <cell r="I314">
            <v>1</v>
          </cell>
          <cell r="J314">
            <v>-26</v>
          </cell>
          <cell r="K314">
            <v>6963455500</v>
          </cell>
          <cell r="L314" t="str">
            <v>007164-01</v>
          </cell>
          <cell r="M314">
            <v>1</v>
          </cell>
          <cell r="N314">
            <v>6963455400</v>
          </cell>
          <cell r="O314" t="str">
            <v>007165-01</v>
          </cell>
          <cell r="P314">
            <v>1</v>
          </cell>
          <cell r="Q314"/>
          <cell r="R314"/>
          <cell r="S314"/>
          <cell r="T314"/>
          <cell r="U314"/>
          <cell r="V314"/>
          <cell r="W314"/>
          <cell r="X314"/>
          <cell r="Y314"/>
          <cell r="Z314">
            <v>2</v>
          </cell>
          <cell r="AA314">
            <v>0</v>
          </cell>
          <cell r="AB314">
            <v>2</v>
          </cell>
          <cell r="AC314"/>
          <cell r="AD314"/>
          <cell r="AE314"/>
          <cell r="AF314" t="str">
            <v>Received</v>
          </cell>
        </row>
        <row r="315">
          <cell r="A315" t="str">
            <v>2804729610</v>
          </cell>
          <cell r="B315" t="str">
            <v>SPARES</v>
          </cell>
          <cell r="C315" t="str">
            <v>RTN</v>
          </cell>
          <cell r="D315"/>
          <cell r="E315">
            <v>28047296</v>
          </cell>
          <cell r="F315" t="str">
            <v>10</v>
          </cell>
          <cell r="G315" t="str">
            <v>D9551006100295</v>
          </cell>
          <cell r="H315">
            <v>61</v>
          </cell>
          <cell r="I315">
            <v>1</v>
          </cell>
          <cell r="J315" t="str">
            <v/>
          </cell>
          <cell r="K315">
            <v>6963455500</v>
          </cell>
          <cell r="L315" t="str">
            <v>007164-01</v>
          </cell>
          <cell r="M315">
            <v>1</v>
          </cell>
          <cell r="N315">
            <v>6963455400</v>
          </cell>
          <cell r="O315" t="str">
            <v>007165-01</v>
          </cell>
          <cell r="P315">
            <v>1</v>
          </cell>
          <cell r="Q315"/>
          <cell r="R315"/>
          <cell r="S315"/>
          <cell r="T315"/>
          <cell r="U315"/>
          <cell r="V315"/>
          <cell r="W315"/>
          <cell r="X315"/>
          <cell r="Y315"/>
          <cell r="Z315"/>
          <cell r="AA315"/>
          <cell r="AB315"/>
          <cell r="AC315"/>
          <cell r="AD315"/>
          <cell r="AE315"/>
          <cell r="AF315" t="str">
            <v>Received</v>
          </cell>
        </row>
        <row r="316">
          <cell r="A316" t="str">
            <v>2804729810</v>
          </cell>
          <cell r="B316" t="str">
            <v>SPARES</v>
          </cell>
          <cell r="C316" t="str">
            <v>RTN</v>
          </cell>
          <cell r="D316"/>
          <cell r="E316">
            <v>28047298</v>
          </cell>
          <cell r="F316" t="str">
            <v>10</v>
          </cell>
          <cell r="G316" t="str">
            <v>D9551006100295</v>
          </cell>
          <cell r="H316">
            <v>61</v>
          </cell>
          <cell r="I316">
            <v>1</v>
          </cell>
          <cell r="J316">
            <v>2</v>
          </cell>
          <cell r="K316">
            <v>6963455500</v>
          </cell>
          <cell r="L316" t="str">
            <v>007164-01</v>
          </cell>
          <cell r="M316">
            <v>1</v>
          </cell>
          <cell r="N316">
            <v>6963455400</v>
          </cell>
          <cell r="O316" t="str">
            <v>007165-01</v>
          </cell>
          <cell r="P316">
            <v>1</v>
          </cell>
          <cell r="Q316"/>
          <cell r="R316"/>
          <cell r="S316"/>
          <cell r="T316"/>
          <cell r="U316"/>
          <cell r="V316"/>
          <cell r="W316"/>
          <cell r="X316"/>
          <cell r="Y316"/>
          <cell r="Z316"/>
          <cell r="AA316"/>
          <cell r="AB316"/>
          <cell r="AC316"/>
          <cell r="AD316"/>
          <cell r="AE316"/>
          <cell r="AF316" t="str">
            <v>Received</v>
          </cell>
        </row>
        <row r="317">
          <cell r="A317" t="str">
            <v>2804729910</v>
          </cell>
          <cell r="B317" t="str">
            <v>SPARES</v>
          </cell>
          <cell r="C317" t="str">
            <v>RTN</v>
          </cell>
          <cell r="D317"/>
          <cell r="E317">
            <v>28047299</v>
          </cell>
          <cell r="F317" t="str">
            <v>10</v>
          </cell>
          <cell r="G317" t="str">
            <v>D9551006100295</v>
          </cell>
          <cell r="H317">
            <v>61</v>
          </cell>
          <cell r="I317">
            <v>1</v>
          </cell>
          <cell r="J317" t="str">
            <v/>
          </cell>
          <cell r="K317">
            <v>6963455500</v>
          </cell>
          <cell r="L317" t="str">
            <v>007164-01</v>
          </cell>
          <cell r="M317">
            <v>1</v>
          </cell>
          <cell r="N317">
            <v>6963455400</v>
          </cell>
          <cell r="O317" t="str">
            <v>007165-01</v>
          </cell>
          <cell r="P317">
            <v>1</v>
          </cell>
          <cell r="Q317"/>
          <cell r="R317"/>
          <cell r="S317"/>
          <cell r="T317"/>
          <cell r="U317"/>
          <cell r="V317"/>
          <cell r="W317"/>
          <cell r="X317"/>
          <cell r="Y317"/>
          <cell r="Z317"/>
          <cell r="AA317"/>
          <cell r="AB317"/>
          <cell r="AC317"/>
          <cell r="AD317"/>
          <cell r="AE317"/>
          <cell r="AF317" t="str">
            <v>Received</v>
          </cell>
        </row>
        <row r="318">
          <cell r="A318" t="str">
            <v>2804730210</v>
          </cell>
          <cell r="B318" t="str">
            <v>SPARES</v>
          </cell>
          <cell r="C318" t="str">
            <v>RTN</v>
          </cell>
          <cell r="D318"/>
          <cell r="E318">
            <v>28047302</v>
          </cell>
          <cell r="F318" t="str">
            <v>10</v>
          </cell>
          <cell r="G318" t="str">
            <v>D9551006200295</v>
          </cell>
          <cell r="H318">
            <v>62</v>
          </cell>
          <cell r="I318">
            <v>1</v>
          </cell>
          <cell r="J318" t="str">
            <v>TBD</v>
          </cell>
          <cell r="K318">
            <v>6963455500</v>
          </cell>
          <cell r="L318" t="str">
            <v>007164-01</v>
          </cell>
          <cell r="M318">
            <v>1</v>
          </cell>
          <cell r="N318">
            <v>6963455400</v>
          </cell>
          <cell r="O318" t="str">
            <v>007165-01</v>
          </cell>
          <cell r="P318">
            <v>1</v>
          </cell>
          <cell r="Q318">
            <v>6963403400</v>
          </cell>
          <cell r="R318" t="str">
            <v xml:space="preserve"> 002077-01</v>
          </cell>
          <cell r="S318">
            <v>1</v>
          </cell>
          <cell r="T318"/>
          <cell r="U318"/>
          <cell r="V318"/>
          <cell r="W318"/>
          <cell r="X318"/>
          <cell r="Y318"/>
          <cell r="Z318">
            <v>3</v>
          </cell>
          <cell r="AA318">
            <v>0</v>
          </cell>
          <cell r="AB318">
            <v>3</v>
          </cell>
          <cell r="AC318"/>
          <cell r="AD318"/>
          <cell r="AE318"/>
          <cell r="AF318" t="str">
            <v>Received</v>
          </cell>
        </row>
        <row r="319">
          <cell r="A319" t="str">
            <v>2804740710</v>
          </cell>
          <cell r="B319" t="str">
            <v>SPARES</v>
          </cell>
          <cell r="C319"/>
          <cell r="D319" t="str">
            <v>B.Lachal</v>
          </cell>
          <cell r="E319">
            <v>28047407</v>
          </cell>
          <cell r="F319">
            <v>10</v>
          </cell>
          <cell r="G319" t="str">
            <v>A27912401006C11</v>
          </cell>
          <cell r="H319" t="str">
            <v>CTLUNIT  CONTROL UNIT-HP FUEL</v>
          </cell>
          <cell r="I319">
            <v>1</v>
          </cell>
          <cell r="J319">
            <v>42801</v>
          </cell>
          <cell r="K319">
            <v>6595684900</v>
          </cell>
          <cell r="L319" t="str">
            <v>C4E31831-01</v>
          </cell>
          <cell r="M319">
            <v>1</v>
          </cell>
          <cell r="N319"/>
          <cell r="O319"/>
          <cell r="P319"/>
          <cell r="Q319"/>
          <cell r="R319"/>
          <cell r="S319"/>
          <cell r="T319"/>
          <cell r="U319"/>
          <cell r="V319"/>
          <cell r="W319"/>
          <cell r="X319"/>
          <cell r="Y319"/>
          <cell r="Z319">
            <v>1</v>
          </cell>
          <cell r="AA319">
            <v>1</v>
          </cell>
          <cell r="AB319">
            <v>0</v>
          </cell>
          <cell r="AC319"/>
          <cell r="AD319"/>
          <cell r="AE319"/>
          <cell r="AF319" t="str">
            <v>Waiting</v>
          </cell>
        </row>
        <row r="320">
          <cell r="A320" t="str">
            <v>2805292510</v>
          </cell>
          <cell r="B320" t="str">
            <v>SPARES</v>
          </cell>
          <cell r="C320" t="str">
            <v>RTN</v>
          </cell>
          <cell r="D320"/>
          <cell r="E320">
            <v>28052925</v>
          </cell>
          <cell r="F320">
            <v>10</v>
          </cell>
          <cell r="G320" t="str">
            <v>WF413SBAAAAA</v>
          </cell>
          <cell r="H320">
            <v>511</v>
          </cell>
          <cell r="I320">
            <v>6</v>
          </cell>
          <cell r="J320">
            <v>43502</v>
          </cell>
          <cell r="K320" t="str">
            <v>6V00588500</v>
          </cell>
          <cell r="L320"/>
          <cell r="M320">
            <v>1</v>
          </cell>
          <cell r="N320"/>
          <cell r="O320"/>
          <cell r="P320"/>
          <cell r="Q320"/>
          <cell r="R320"/>
          <cell r="S320"/>
          <cell r="T320"/>
          <cell r="U320"/>
          <cell r="V320"/>
          <cell r="W320"/>
          <cell r="X320"/>
          <cell r="Y320"/>
          <cell r="Z320">
            <v>1</v>
          </cell>
          <cell r="AA320">
            <v>0</v>
          </cell>
          <cell r="AB320">
            <v>1</v>
          </cell>
          <cell r="AC320"/>
          <cell r="AD320"/>
          <cell r="AE320"/>
          <cell r="AF320" t="str">
            <v>Waiting</v>
          </cell>
        </row>
        <row r="321">
          <cell r="A321" t="str">
            <v>2805559110</v>
          </cell>
          <cell r="B321" t="str">
            <v>SPARES</v>
          </cell>
          <cell r="C321"/>
          <cell r="D321" t="str">
            <v>B.Lachal</v>
          </cell>
          <cell r="E321">
            <v>28055591</v>
          </cell>
          <cell r="F321">
            <v>10</v>
          </cell>
          <cell r="G321" t="str">
            <v>A27912401006C11</v>
          </cell>
          <cell r="H321" t="str">
            <v>CTLUNIT  CONTROL UNIT-HP FUEL</v>
          </cell>
          <cell r="I321">
            <v>1</v>
          </cell>
          <cell r="J321">
            <v>42801</v>
          </cell>
          <cell r="K321">
            <v>6595684900</v>
          </cell>
          <cell r="L321" t="str">
            <v>C4E31831-01</v>
          </cell>
          <cell r="M321">
            <v>1</v>
          </cell>
          <cell r="N321"/>
          <cell r="O321"/>
          <cell r="P321"/>
          <cell r="Q321"/>
          <cell r="R321"/>
          <cell r="S321"/>
          <cell r="T321"/>
          <cell r="U321"/>
          <cell r="V321"/>
          <cell r="W321"/>
          <cell r="X321"/>
          <cell r="Y321"/>
          <cell r="Z321">
            <v>1</v>
          </cell>
          <cell r="AA321">
            <v>1</v>
          </cell>
          <cell r="AB321">
            <v>0</v>
          </cell>
          <cell r="AC321"/>
          <cell r="AD321"/>
          <cell r="AE321"/>
          <cell r="AF321" t="str">
            <v>Waiting</v>
          </cell>
        </row>
        <row r="322">
          <cell r="A322" t="str">
            <v>2805559010</v>
          </cell>
          <cell r="B322" t="str">
            <v>SPARES</v>
          </cell>
          <cell r="C322"/>
          <cell r="D322" t="str">
            <v>B.Lachal</v>
          </cell>
          <cell r="E322">
            <v>28055590</v>
          </cell>
          <cell r="F322">
            <v>10</v>
          </cell>
          <cell r="G322" t="str">
            <v>A27912401006C11</v>
          </cell>
          <cell r="H322" t="str">
            <v>CTLUNIT  CONTROL UNIT-HP FUEL</v>
          </cell>
          <cell r="I322">
            <v>1</v>
          </cell>
          <cell r="J322">
            <v>42801</v>
          </cell>
          <cell r="K322">
            <v>6595684900</v>
          </cell>
          <cell r="L322" t="str">
            <v>C4E31831-01</v>
          </cell>
          <cell r="M322">
            <v>1</v>
          </cell>
          <cell r="N322"/>
          <cell r="O322"/>
          <cell r="P322"/>
          <cell r="Q322"/>
          <cell r="R322"/>
          <cell r="S322"/>
          <cell r="T322"/>
          <cell r="U322"/>
          <cell r="V322"/>
          <cell r="W322"/>
          <cell r="X322"/>
          <cell r="Y322"/>
          <cell r="Z322">
            <v>1</v>
          </cell>
          <cell r="AA322">
            <v>1</v>
          </cell>
          <cell r="AB322">
            <v>0</v>
          </cell>
          <cell r="AC322"/>
          <cell r="AD322"/>
          <cell r="AE322"/>
          <cell r="AF322" t="str">
            <v>Waiting</v>
          </cell>
        </row>
        <row r="323">
          <cell r="A323" t="str">
            <v>2805778510</v>
          </cell>
          <cell r="B323" t="str">
            <v>SPARES</v>
          </cell>
          <cell r="C323" t="str">
            <v>AOG</v>
          </cell>
          <cell r="D323"/>
          <cell r="E323">
            <v>28057785</v>
          </cell>
          <cell r="F323" t="str">
            <v>10</v>
          </cell>
          <cell r="G323" t="str">
            <v>WF418AFACAAE</v>
          </cell>
          <cell r="H323">
            <v>518</v>
          </cell>
          <cell r="I323">
            <v>1</v>
          </cell>
          <cell r="J323" t="str">
            <v/>
          </cell>
          <cell r="K323" t="str">
            <v>6V01448300</v>
          </cell>
          <cell r="L323" t="str">
            <v>723-1337-03</v>
          </cell>
          <cell r="M323">
            <v>1</v>
          </cell>
          <cell r="N323"/>
          <cell r="O323"/>
          <cell r="P323"/>
          <cell r="Q323"/>
          <cell r="R323"/>
          <cell r="S323"/>
          <cell r="T323"/>
          <cell r="U323"/>
          <cell r="V323"/>
          <cell r="W323"/>
          <cell r="X323"/>
          <cell r="Y323"/>
          <cell r="Z323">
            <v>1</v>
          </cell>
          <cell r="AA323">
            <v>1</v>
          </cell>
          <cell r="AB323">
            <v>0</v>
          </cell>
          <cell r="AC323"/>
          <cell r="AD323"/>
          <cell r="AE323"/>
          <cell r="AF323" t="str">
            <v>Received</v>
          </cell>
        </row>
        <row r="324">
          <cell r="A324" t="str">
            <v>2805553410</v>
          </cell>
          <cell r="B324" t="str">
            <v>SPARES</v>
          </cell>
          <cell r="C324" t="str">
            <v>AOG</v>
          </cell>
          <cell r="D324"/>
          <cell r="E324">
            <v>28055534</v>
          </cell>
          <cell r="F324" t="str">
            <v>10</v>
          </cell>
          <cell r="G324" t="str">
            <v>WF409ACABAAB</v>
          </cell>
          <cell r="H324">
            <v>318</v>
          </cell>
          <cell r="I324">
            <v>1</v>
          </cell>
          <cell r="J324" t="str">
            <v/>
          </cell>
          <cell r="K324" t="str">
            <v>6V90079500</v>
          </cell>
          <cell r="L324" t="str">
            <v>723-5561-02</v>
          </cell>
          <cell r="M324">
            <v>1</v>
          </cell>
          <cell r="N324"/>
          <cell r="O324"/>
          <cell r="P324"/>
          <cell r="Q324"/>
          <cell r="R324"/>
          <cell r="S324"/>
          <cell r="T324"/>
          <cell r="U324"/>
          <cell r="V324"/>
          <cell r="W324"/>
          <cell r="X324"/>
          <cell r="Y324"/>
          <cell r="Z324">
            <v>1</v>
          </cell>
          <cell r="AA324">
            <v>1</v>
          </cell>
          <cell r="AB324">
            <v>0</v>
          </cell>
          <cell r="AC324"/>
          <cell r="AD324"/>
          <cell r="AE324"/>
          <cell r="AF324" t="str">
            <v>Received</v>
          </cell>
        </row>
        <row r="325">
          <cell r="A325" t="str">
            <v>2806360410</v>
          </cell>
          <cell r="B325" t="str">
            <v>SPARES</v>
          </cell>
          <cell r="C325" t="str">
            <v>RTN</v>
          </cell>
          <cell r="D325"/>
          <cell r="E325">
            <v>28063604</v>
          </cell>
          <cell r="F325" t="str">
            <v>10</v>
          </cell>
          <cell r="G325" t="str">
            <v>A9550051000195</v>
          </cell>
          <cell r="H325">
            <v>510</v>
          </cell>
          <cell r="I325">
            <v>2</v>
          </cell>
          <cell r="J325" t="str">
            <v/>
          </cell>
          <cell r="K325">
            <v>6530207600</v>
          </cell>
          <cell r="L325" t="str">
            <v>A31112112B00</v>
          </cell>
          <cell r="M325">
            <v>1</v>
          </cell>
          <cell r="N325"/>
          <cell r="O325"/>
          <cell r="P325"/>
          <cell r="Q325"/>
          <cell r="R325"/>
          <cell r="S325"/>
          <cell r="T325"/>
          <cell r="U325"/>
          <cell r="V325"/>
          <cell r="W325"/>
          <cell r="X325"/>
          <cell r="Y325"/>
          <cell r="Z325">
            <v>2</v>
          </cell>
          <cell r="AA325">
            <v>1</v>
          </cell>
          <cell r="AB325">
            <v>1</v>
          </cell>
          <cell r="AC325"/>
          <cell r="AD325"/>
          <cell r="AE325"/>
          <cell r="AF325" t="str">
            <v>Received</v>
          </cell>
        </row>
        <row r="326">
          <cell r="A326" t="str">
            <v>6823200001</v>
          </cell>
          <cell r="B326" t="str">
            <v>SPARES</v>
          </cell>
          <cell r="C326" t="str">
            <v>AOG</v>
          </cell>
          <cell r="D326"/>
          <cell r="E326">
            <v>6823200</v>
          </cell>
          <cell r="F326" t="str">
            <v>001</v>
          </cell>
          <cell r="G326" t="str">
            <v>TBD</v>
          </cell>
          <cell r="H326" t="str">
            <v>TBD</v>
          </cell>
          <cell r="I326" t="e">
            <v>#N/A</v>
          </cell>
          <cell r="J326" t="str">
            <v>TBD</v>
          </cell>
          <cell r="K326" t="str">
            <v>6M90005100</v>
          </cell>
          <cell r="L326" t="str">
            <v>360-001</v>
          </cell>
          <cell r="M326">
            <v>1</v>
          </cell>
          <cell r="N326" t="str">
            <v>6M90005200</v>
          </cell>
          <cell r="O326" t="str">
            <v>33-455</v>
          </cell>
          <cell r="P326">
            <v>1</v>
          </cell>
          <cell r="Q326" t="str">
            <v>6M90005300</v>
          </cell>
          <cell r="R326" t="str">
            <v>27-457</v>
          </cell>
          <cell r="S326">
            <v>1</v>
          </cell>
          <cell r="T326" t="str">
            <v>6M90079400</v>
          </cell>
          <cell r="U326"/>
          <cell r="V326">
            <v>1</v>
          </cell>
          <cell r="W326"/>
          <cell r="X326"/>
          <cell r="Y326"/>
          <cell r="Z326" t="e">
            <v>#N/A</v>
          </cell>
          <cell r="AA326">
            <v>0</v>
          </cell>
          <cell r="AB326" t="e">
            <v>#N/A</v>
          </cell>
          <cell r="AC326"/>
          <cell r="AD326"/>
          <cell r="AE326" t="str">
            <v>manque cms 4</v>
          </cell>
          <cell r="AF326" t="str">
            <v>Partial receipt</v>
          </cell>
        </row>
        <row r="327">
          <cell r="A327" t="str">
            <v>2806751910</v>
          </cell>
          <cell r="B327" t="str">
            <v>SPARES</v>
          </cell>
          <cell r="C327" t="str">
            <v>EXP</v>
          </cell>
          <cell r="D327"/>
          <cell r="E327">
            <v>28067519</v>
          </cell>
          <cell r="F327" t="str">
            <v>10</v>
          </cell>
          <cell r="G327" t="str">
            <v>D9550010800996</v>
          </cell>
          <cell r="H327">
            <v>108</v>
          </cell>
          <cell r="I327">
            <v>1</v>
          </cell>
          <cell r="J327" t="str">
            <v/>
          </cell>
          <cell r="K327">
            <v>6963403800</v>
          </cell>
          <cell r="L327" t="str">
            <v>002045-01</v>
          </cell>
          <cell r="M327">
            <v>1</v>
          </cell>
          <cell r="N327"/>
          <cell r="O327"/>
          <cell r="P327"/>
          <cell r="Q327"/>
          <cell r="R327"/>
          <cell r="S327"/>
          <cell r="T327"/>
          <cell r="U327"/>
          <cell r="V327"/>
          <cell r="W327"/>
          <cell r="X327"/>
          <cell r="Y327"/>
          <cell r="Z327">
            <v>1</v>
          </cell>
          <cell r="AA327">
            <v>0</v>
          </cell>
          <cell r="AB327">
            <v>1</v>
          </cell>
          <cell r="AC327"/>
          <cell r="AD327"/>
          <cell r="AE327"/>
          <cell r="AF327" t="str">
            <v>Waiting</v>
          </cell>
        </row>
        <row r="328">
          <cell r="A328" t="str">
            <v>2806846710</v>
          </cell>
          <cell r="B328" t="str">
            <v>SPARES</v>
          </cell>
          <cell r="C328"/>
          <cell r="D328" t="str">
            <v>M. Kannane</v>
          </cell>
          <cell r="E328">
            <v>28068467</v>
          </cell>
          <cell r="F328">
            <v>10</v>
          </cell>
          <cell r="G328" t="str">
            <v>D9551002200895</v>
          </cell>
          <cell r="H328" t="str">
            <v>22VU PANEL</v>
          </cell>
          <cell r="I328">
            <v>1</v>
          </cell>
          <cell r="J328">
            <v>43021</v>
          </cell>
          <cell r="K328">
            <v>6939600100</v>
          </cell>
          <cell r="L328" t="str">
            <v>058-001-00</v>
          </cell>
          <cell r="M328">
            <v>1</v>
          </cell>
          <cell r="N328"/>
          <cell r="O328"/>
          <cell r="P328"/>
          <cell r="Q328"/>
          <cell r="R328"/>
          <cell r="S328"/>
          <cell r="T328"/>
          <cell r="U328"/>
          <cell r="V328"/>
          <cell r="W328"/>
          <cell r="X328"/>
          <cell r="Y328"/>
          <cell r="Z328">
            <v>1</v>
          </cell>
          <cell r="AA328">
            <v>0</v>
          </cell>
          <cell r="AB328">
            <v>1</v>
          </cell>
          <cell r="AC328"/>
          <cell r="AD328"/>
          <cell r="AE328"/>
          <cell r="AF328" t="str">
            <v>Received</v>
          </cell>
        </row>
        <row r="329">
          <cell r="A329" t="str">
            <v>2806846610</v>
          </cell>
          <cell r="B329" t="str">
            <v>SPARES</v>
          </cell>
          <cell r="C329"/>
          <cell r="D329" t="str">
            <v>M. Kannane</v>
          </cell>
          <cell r="E329">
            <v>28068466</v>
          </cell>
          <cell r="F329">
            <v>10</v>
          </cell>
          <cell r="G329" t="str">
            <v>D9551002200895</v>
          </cell>
          <cell r="H329" t="str">
            <v>22VU PANEL</v>
          </cell>
          <cell r="I329">
            <v>1</v>
          </cell>
          <cell r="J329">
            <v>43021</v>
          </cell>
          <cell r="K329">
            <v>6939600100</v>
          </cell>
          <cell r="L329" t="str">
            <v>058-001-00</v>
          </cell>
          <cell r="M329">
            <v>1</v>
          </cell>
          <cell r="N329"/>
          <cell r="O329"/>
          <cell r="P329"/>
          <cell r="Q329"/>
          <cell r="R329"/>
          <cell r="S329"/>
          <cell r="T329"/>
          <cell r="U329"/>
          <cell r="V329"/>
          <cell r="W329"/>
          <cell r="X329"/>
          <cell r="Y329"/>
          <cell r="Z329">
            <v>1</v>
          </cell>
          <cell r="AA329">
            <v>0</v>
          </cell>
          <cell r="AB329">
            <v>1</v>
          </cell>
          <cell r="AC329"/>
          <cell r="AD329"/>
          <cell r="AE329"/>
          <cell r="AF329" t="str">
            <v>Received</v>
          </cell>
        </row>
        <row r="330">
          <cell r="A330" t="str">
            <v>682405910</v>
          </cell>
          <cell r="B330" t="str">
            <v>SPARES</v>
          </cell>
          <cell r="C330" t="str">
            <v>AOG</v>
          </cell>
          <cell r="D330"/>
          <cell r="E330">
            <v>6824059</v>
          </cell>
          <cell r="F330">
            <v>10</v>
          </cell>
          <cell r="G330" t="str">
            <v>MB170ACAAAAB</v>
          </cell>
          <cell r="H330" t="str">
            <v>12VU PANEL</v>
          </cell>
          <cell r="I330">
            <v>1</v>
          </cell>
          <cell r="J330">
            <v>43525</v>
          </cell>
          <cell r="K330" t="str">
            <v>6M90005100</v>
          </cell>
          <cell r="L330" t="str">
            <v>360-001</v>
          </cell>
          <cell r="M330">
            <v>1</v>
          </cell>
          <cell r="N330" t="str">
            <v>6M90005200</v>
          </cell>
          <cell r="O330" t="str">
            <v>33-455</v>
          </cell>
          <cell r="P330">
            <v>1</v>
          </cell>
          <cell r="Q330" t="str">
            <v>6M90005300</v>
          </cell>
          <cell r="R330" t="str">
            <v>27-457</v>
          </cell>
          <cell r="S330">
            <v>1</v>
          </cell>
          <cell r="T330" t="str">
            <v>6M90079400</v>
          </cell>
          <cell r="U330"/>
          <cell r="V330">
            <v>1</v>
          </cell>
          <cell r="W330" t="str">
            <v>6M90079400</v>
          </cell>
          <cell r="X330"/>
          <cell r="Y330">
            <v>1</v>
          </cell>
          <cell r="Z330">
            <v>4</v>
          </cell>
          <cell r="AA330">
            <v>4</v>
          </cell>
          <cell r="AB330">
            <v>0</v>
          </cell>
          <cell r="AC330"/>
          <cell r="AD330"/>
          <cell r="AE330"/>
          <cell r="AF330" t="str">
            <v>Waiting</v>
          </cell>
        </row>
        <row r="331">
          <cell r="A331" t="str">
            <v>2807800410</v>
          </cell>
          <cell r="B331" t="str">
            <v>SPARES</v>
          </cell>
          <cell r="C331" t="str">
            <v>EXP</v>
          </cell>
          <cell r="D331"/>
          <cell r="E331">
            <v>28078004</v>
          </cell>
          <cell r="F331" t="str">
            <v>10</v>
          </cell>
          <cell r="G331" t="str">
            <v>D9550010800996</v>
          </cell>
          <cell r="H331">
            <v>108</v>
          </cell>
          <cell r="I331">
            <v>3</v>
          </cell>
          <cell r="J331">
            <v>43525</v>
          </cell>
          <cell r="K331">
            <v>6963403800</v>
          </cell>
          <cell r="L331" t="str">
            <v>002045-01</v>
          </cell>
          <cell r="M331">
            <v>1</v>
          </cell>
          <cell r="N331"/>
          <cell r="O331"/>
          <cell r="P331"/>
          <cell r="Q331"/>
          <cell r="R331"/>
          <cell r="S331"/>
          <cell r="T331"/>
          <cell r="U331"/>
          <cell r="V331"/>
          <cell r="W331"/>
          <cell r="X331"/>
          <cell r="Y331"/>
          <cell r="Z331">
            <v>3</v>
          </cell>
          <cell r="AA331">
            <v>0</v>
          </cell>
          <cell r="AB331">
            <v>3</v>
          </cell>
          <cell r="AC331"/>
          <cell r="AD331"/>
          <cell r="AE331"/>
          <cell r="AF331" t="str">
            <v>Waiting</v>
          </cell>
        </row>
        <row r="332">
          <cell r="A332" t="str">
            <v>2809149110</v>
          </cell>
          <cell r="B332" t="str">
            <v>SPARES</v>
          </cell>
          <cell r="C332" t="str">
            <v>RTN</v>
          </cell>
          <cell r="D332"/>
          <cell r="E332">
            <v>28091491</v>
          </cell>
          <cell r="F332" t="str">
            <v>10</v>
          </cell>
          <cell r="G332" t="str">
            <v>D9551006000195</v>
          </cell>
          <cell r="H332">
            <v>60</v>
          </cell>
          <cell r="I332">
            <v>1</v>
          </cell>
          <cell r="J332" t="str">
            <v/>
          </cell>
          <cell r="K332">
            <v>6963402800</v>
          </cell>
          <cell r="L332"/>
          <cell r="M332">
            <v>1</v>
          </cell>
          <cell r="N332">
            <v>6963403000</v>
          </cell>
          <cell r="O332"/>
          <cell r="P332">
            <v>1</v>
          </cell>
          <cell r="Q332"/>
          <cell r="R332"/>
          <cell r="S332"/>
          <cell r="T332"/>
          <cell r="U332"/>
          <cell r="V332"/>
          <cell r="W332"/>
          <cell r="X332"/>
          <cell r="Y332"/>
          <cell r="Z332">
            <v>2</v>
          </cell>
          <cell r="AA332">
            <v>0</v>
          </cell>
          <cell r="AB332">
            <v>2</v>
          </cell>
          <cell r="AC332"/>
          <cell r="AD332"/>
          <cell r="AE332"/>
          <cell r="AF332" t="str">
            <v>Waiting</v>
          </cell>
        </row>
        <row r="333">
          <cell r="A333" t="str">
            <v>2809149510</v>
          </cell>
          <cell r="B333" t="str">
            <v>SPARES</v>
          </cell>
          <cell r="C333" t="str">
            <v>RTN</v>
          </cell>
          <cell r="D333"/>
          <cell r="E333">
            <v>28091495</v>
          </cell>
          <cell r="F333" t="str">
            <v>10</v>
          </cell>
          <cell r="G333" t="str">
            <v>D9551006000195</v>
          </cell>
          <cell r="H333">
            <v>60</v>
          </cell>
          <cell r="I333">
            <v>1</v>
          </cell>
          <cell r="J333" t="str">
            <v/>
          </cell>
          <cell r="K333">
            <v>6963402800</v>
          </cell>
          <cell r="L333"/>
          <cell r="M333">
            <v>1</v>
          </cell>
          <cell r="N333">
            <v>6963403000</v>
          </cell>
          <cell r="O333"/>
          <cell r="P333">
            <v>1</v>
          </cell>
          <cell r="Q333"/>
          <cell r="R333"/>
          <cell r="S333"/>
          <cell r="T333"/>
          <cell r="U333"/>
          <cell r="V333"/>
          <cell r="W333"/>
          <cell r="X333"/>
          <cell r="Y333"/>
          <cell r="Z333">
            <v>2</v>
          </cell>
          <cell r="AA333">
            <v>0</v>
          </cell>
          <cell r="AB333">
            <v>2</v>
          </cell>
          <cell r="AC333"/>
          <cell r="AD333"/>
          <cell r="AE333"/>
          <cell r="AF333" t="str">
            <v>Waiting</v>
          </cell>
        </row>
        <row r="334">
          <cell r="A334" t="str">
            <v>2809149810</v>
          </cell>
          <cell r="B334" t="str">
            <v>SPARES</v>
          </cell>
          <cell r="C334" t="str">
            <v>RTN</v>
          </cell>
          <cell r="D334"/>
          <cell r="E334">
            <v>28091498</v>
          </cell>
          <cell r="F334" t="str">
            <v>10</v>
          </cell>
          <cell r="G334" t="str">
            <v>D9551006000195</v>
          </cell>
          <cell r="H334">
            <v>60</v>
          </cell>
          <cell r="I334">
            <v>1</v>
          </cell>
          <cell r="J334" t="str">
            <v/>
          </cell>
          <cell r="K334">
            <v>6963402800</v>
          </cell>
          <cell r="L334"/>
          <cell r="M334">
            <v>1</v>
          </cell>
          <cell r="N334">
            <v>6963403000</v>
          </cell>
          <cell r="O334"/>
          <cell r="P334">
            <v>1</v>
          </cell>
          <cell r="Q334"/>
          <cell r="R334"/>
          <cell r="S334"/>
          <cell r="T334"/>
          <cell r="U334"/>
          <cell r="V334"/>
          <cell r="W334"/>
          <cell r="X334"/>
          <cell r="Y334"/>
          <cell r="Z334">
            <v>2</v>
          </cell>
          <cell r="AA334">
            <v>0</v>
          </cell>
          <cell r="AB334">
            <v>2</v>
          </cell>
          <cell r="AC334"/>
          <cell r="AD334"/>
          <cell r="AE334"/>
          <cell r="AF334" t="str">
            <v>Waiting</v>
          </cell>
        </row>
        <row r="335">
          <cell r="A335" t="str">
            <v>2809150110</v>
          </cell>
          <cell r="B335" t="str">
            <v>SPARES</v>
          </cell>
          <cell r="C335" t="str">
            <v>RTN</v>
          </cell>
          <cell r="D335"/>
          <cell r="E335">
            <v>28091501</v>
          </cell>
          <cell r="F335" t="str">
            <v>10</v>
          </cell>
          <cell r="G335" t="str">
            <v>D9551006000195</v>
          </cell>
          <cell r="H335">
            <v>60</v>
          </cell>
          <cell r="I335">
            <v>1</v>
          </cell>
          <cell r="J335" t="str">
            <v/>
          </cell>
          <cell r="K335">
            <v>6963402800</v>
          </cell>
          <cell r="L335"/>
          <cell r="M335">
            <v>1</v>
          </cell>
          <cell r="N335">
            <v>6963403000</v>
          </cell>
          <cell r="O335"/>
          <cell r="P335">
            <v>1</v>
          </cell>
          <cell r="Q335"/>
          <cell r="R335"/>
          <cell r="S335"/>
          <cell r="T335"/>
          <cell r="U335"/>
          <cell r="V335"/>
          <cell r="W335"/>
          <cell r="X335"/>
          <cell r="Y335"/>
          <cell r="Z335">
            <v>2</v>
          </cell>
          <cell r="AA335">
            <v>0</v>
          </cell>
          <cell r="AB335">
            <v>2</v>
          </cell>
          <cell r="AC335"/>
          <cell r="AD335"/>
          <cell r="AE335"/>
          <cell r="AF335" t="str">
            <v>Waiting</v>
          </cell>
        </row>
        <row r="336">
          <cell r="A336" t="str">
            <v>2809165510</v>
          </cell>
          <cell r="B336" t="str">
            <v>SPARES</v>
          </cell>
          <cell r="C336" t="str">
            <v>RTN</v>
          </cell>
          <cell r="D336"/>
          <cell r="E336">
            <v>28091655</v>
          </cell>
          <cell r="F336" t="str">
            <v>10</v>
          </cell>
          <cell r="G336" t="str">
            <v>D9551006200195</v>
          </cell>
          <cell r="H336">
            <v>62</v>
          </cell>
          <cell r="I336">
            <v>1</v>
          </cell>
          <cell r="J336" t="str">
            <v>TBD</v>
          </cell>
          <cell r="K336">
            <v>6963402800</v>
          </cell>
          <cell r="L336"/>
          <cell r="M336">
            <v>1</v>
          </cell>
          <cell r="N336">
            <v>6963403000</v>
          </cell>
          <cell r="O336"/>
          <cell r="P336">
            <v>1</v>
          </cell>
          <cell r="Q336">
            <v>6963403400</v>
          </cell>
          <cell r="R336"/>
          <cell r="S336">
            <v>1</v>
          </cell>
          <cell r="T336"/>
          <cell r="U336"/>
          <cell r="V336"/>
          <cell r="W336"/>
          <cell r="X336"/>
          <cell r="Y336"/>
          <cell r="Z336">
            <v>3</v>
          </cell>
          <cell r="AA336">
            <v>0</v>
          </cell>
          <cell r="AB336">
            <v>3</v>
          </cell>
          <cell r="AC336"/>
          <cell r="AD336"/>
          <cell r="AE336"/>
          <cell r="AF336" t="str">
            <v>Waiting</v>
          </cell>
        </row>
        <row r="337">
          <cell r="A337" t="str">
            <v>2809165710</v>
          </cell>
          <cell r="B337" t="str">
            <v>SPARES</v>
          </cell>
          <cell r="C337" t="str">
            <v>RTN</v>
          </cell>
          <cell r="D337"/>
          <cell r="E337">
            <v>28091657</v>
          </cell>
          <cell r="F337" t="str">
            <v>10</v>
          </cell>
          <cell r="G337" t="str">
            <v>D9551006200195</v>
          </cell>
          <cell r="H337">
            <v>62</v>
          </cell>
          <cell r="I337">
            <v>1</v>
          </cell>
          <cell r="J337" t="str">
            <v>TBD</v>
          </cell>
          <cell r="K337">
            <v>6963402800</v>
          </cell>
          <cell r="L337"/>
          <cell r="M337">
            <v>1</v>
          </cell>
          <cell r="N337">
            <v>6963403000</v>
          </cell>
          <cell r="O337"/>
          <cell r="P337">
            <v>1</v>
          </cell>
          <cell r="Q337">
            <v>6963403400</v>
          </cell>
          <cell r="R337"/>
          <cell r="S337">
            <v>1</v>
          </cell>
          <cell r="T337"/>
          <cell r="U337"/>
          <cell r="V337"/>
          <cell r="W337"/>
          <cell r="X337"/>
          <cell r="Y337"/>
          <cell r="Z337">
            <v>3</v>
          </cell>
          <cell r="AA337">
            <v>0</v>
          </cell>
          <cell r="AB337">
            <v>3</v>
          </cell>
          <cell r="AC337"/>
          <cell r="AD337"/>
          <cell r="AE337"/>
          <cell r="AF337" t="str">
            <v>Waiting</v>
          </cell>
        </row>
        <row r="338">
          <cell r="A338" t="str">
            <v>2809165910</v>
          </cell>
          <cell r="B338" t="str">
            <v>SPARES</v>
          </cell>
          <cell r="C338" t="str">
            <v>RTN</v>
          </cell>
          <cell r="D338"/>
          <cell r="E338">
            <v>28091659</v>
          </cell>
          <cell r="F338" t="str">
            <v>10</v>
          </cell>
          <cell r="G338" t="str">
            <v>D9551006200195</v>
          </cell>
          <cell r="H338">
            <v>62</v>
          </cell>
          <cell r="I338">
            <v>1</v>
          </cell>
          <cell r="J338" t="str">
            <v>TBD</v>
          </cell>
          <cell r="K338">
            <v>6963402800</v>
          </cell>
          <cell r="L338"/>
          <cell r="M338">
            <v>1</v>
          </cell>
          <cell r="N338">
            <v>6963403000</v>
          </cell>
          <cell r="O338"/>
          <cell r="P338">
            <v>1</v>
          </cell>
          <cell r="Q338">
            <v>6963403400</v>
          </cell>
          <cell r="R338"/>
          <cell r="S338">
            <v>1</v>
          </cell>
          <cell r="T338"/>
          <cell r="U338"/>
          <cell r="V338"/>
          <cell r="W338"/>
          <cell r="X338"/>
          <cell r="Y338"/>
          <cell r="Z338">
            <v>3</v>
          </cell>
          <cell r="AA338">
            <v>0</v>
          </cell>
          <cell r="AB338">
            <v>3</v>
          </cell>
          <cell r="AC338"/>
          <cell r="AD338"/>
          <cell r="AE338"/>
          <cell r="AF338" t="str">
            <v>Waiting</v>
          </cell>
        </row>
        <row r="339">
          <cell r="A339" t="str">
            <v>2809166210</v>
          </cell>
          <cell r="B339" t="str">
            <v>SPARES</v>
          </cell>
          <cell r="C339" t="str">
            <v>RTN</v>
          </cell>
          <cell r="D339"/>
          <cell r="E339">
            <v>28091662</v>
          </cell>
          <cell r="F339" t="str">
            <v>10</v>
          </cell>
          <cell r="G339" t="str">
            <v>D9551006200195</v>
          </cell>
          <cell r="H339">
            <v>62</v>
          </cell>
          <cell r="I339">
            <v>1</v>
          </cell>
          <cell r="J339" t="str">
            <v>TBD</v>
          </cell>
          <cell r="K339">
            <v>6963402800</v>
          </cell>
          <cell r="L339"/>
          <cell r="M339">
            <v>1</v>
          </cell>
          <cell r="N339">
            <v>6963403000</v>
          </cell>
          <cell r="O339"/>
          <cell r="P339">
            <v>1</v>
          </cell>
          <cell r="Q339">
            <v>6963403400</v>
          </cell>
          <cell r="R339"/>
          <cell r="S339">
            <v>1</v>
          </cell>
          <cell r="T339"/>
          <cell r="U339"/>
          <cell r="V339"/>
          <cell r="W339"/>
          <cell r="X339"/>
          <cell r="Y339"/>
          <cell r="Z339">
            <v>3</v>
          </cell>
          <cell r="AA339">
            <v>0</v>
          </cell>
          <cell r="AB339">
            <v>3</v>
          </cell>
          <cell r="AC339"/>
          <cell r="AD339"/>
          <cell r="AE339"/>
          <cell r="AF339" t="str">
            <v>Waiting</v>
          </cell>
        </row>
        <row r="340">
          <cell r="A340" t="str">
            <v>2809756810</v>
          </cell>
          <cell r="B340" t="str">
            <v>SPARES</v>
          </cell>
          <cell r="C340" t="str">
            <v>AOG</v>
          </cell>
          <cell r="D340"/>
          <cell r="E340">
            <v>28097568</v>
          </cell>
          <cell r="F340" t="str">
            <v>10</v>
          </cell>
          <cell r="G340" t="str">
            <v>WF406ABAAAAB</v>
          </cell>
          <cell r="H340">
            <v>313</v>
          </cell>
          <cell r="I340" t="str">
            <v>1</v>
          </cell>
          <cell r="J340" t="str">
            <v/>
          </cell>
          <cell r="K340" t="str">
            <v>6V90079500</v>
          </cell>
          <cell r="L340" t="str">
            <v>723-5561-02</v>
          </cell>
          <cell r="M340">
            <v>1</v>
          </cell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  <cell r="Z340">
            <v>1</v>
          </cell>
          <cell r="AA340">
            <v>1</v>
          </cell>
          <cell r="AB340">
            <v>0</v>
          </cell>
          <cell r="AC340"/>
          <cell r="AD340"/>
          <cell r="AE340"/>
          <cell r="AF340" t="str">
            <v>Waiting</v>
          </cell>
        </row>
        <row r="341">
          <cell r="A341" t="str">
            <v>2809973010</v>
          </cell>
          <cell r="B341" t="str">
            <v>SPARES</v>
          </cell>
          <cell r="C341" t="str">
            <v>RTN</v>
          </cell>
          <cell r="D341"/>
          <cell r="E341">
            <v>28099730</v>
          </cell>
          <cell r="F341" t="str">
            <v>10</v>
          </cell>
          <cell r="G341" t="str">
            <v>A9550051000195</v>
          </cell>
          <cell r="H341">
            <v>510</v>
          </cell>
          <cell r="I341">
            <v>1</v>
          </cell>
          <cell r="J341" t="str">
            <v/>
          </cell>
          <cell r="K341">
            <v>6530207600</v>
          </cell>
          <cell r="L341" t="str">
            <v>A31112112B00</v>
          </cell>
          <cell r="M341">
            <v>1</v>
          </cell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  <cell r="Z341">
            <v>1</v>
          </cell>
          <cell r="AA341">
            <v>1</v>
          </cell>
          <cell r="AB341">
            <v>0</v>
          </cell>
          <cell r="AC341"/>
          <cell r="AD341"/>
          <cell r="AE341"/>
          <cell r="AF341" t="str">
            <v>Waiting</v>
          </cell>
        </row>
        <row r="342">
          <cell r="A342" t="str">
            <v>2809820410</v>
          </cell>
          <cell r="B342" t="str">
            <v>SPARES</v>
          </cell>
          <cell r="C342"/>
          <cell r="D342" t="str">
            <v>M. HILLE</v>
          </cell>
          <cell r="E342">
            <v>28098204</v>
          </cell>
          <cell r="F342">
            <v>10</v>
          </cell>
          <cell r="G342" t="str">
            <v>WF408ACABAAB</v>
          </cell>
          <cell r="H342" t="str">
            <v>317VU PANEL</v>
          </cell>
          <cell r="I342">
            <v>1</v>
          </cell>
          <cell r="J342">
            <v>42947</v>
          </cell>
          <cell r="K342" t="str">
            <v>6V00205900</v>
          </cell>
          <cell r="L342" t="str">
            <v>723-5560-03</v>
          </cell>
          <cell r="M342">
            <v>1</v>
          </cell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  <cell r="Z342">
            <v>1</v>
          </cell>
          <cell r="AA342">
            <v>1</v>
          </cell>
          <cell r="AB342">
            <v>0</v>
          </cell>
          <cell r="AC342"/>
          <cell r="AD342"/>
          <cell r="AE342"/>
          <cell r="AF342" t="str">
            <v>Received</v>
          </cell>
        </row>
        <row r="343">
          <cell r="A343" t="str">
            <v>2810644910</v>
          </cell>
          <cell r="B343" t="str">
            <v>SPARES</v>
          </cell>
          <cell r="C343" t="str">
            <v>RTN</v>
          </cell>
          <cell r="D343"/>
          <cell r="E343">
            <v>28106449</v>
          </cell>
          <cell r="F343" t="str">
            <v>10</v>
          </cell>
          <cell r="G343" t="str">
            <v>D9551006100195</v>
          </cell>
          <cell r="H343">
            <v>61</v>
          </cell>
          <cell r="I343">
            <v>1</v>
          </cell>
          <cell r="J343" t="str">
            <v/>
          </cell>
          <cell r="K343">
            <v>6963402800</v>
          </cell>
          <cell r="L343"/>
          <cell r="M343">
            <v>1</v>
          </cell>
          <cell r="N343">
            <v>6963403000</v>
          </cell>
          <cell r="O343"/>
          <cell r="P343">
            <v>1</v>
          </cell>
          <cell r="Q343"/>
          <cell r="R343"/>
          <cell r="S343"/>
          <cell r="T343"/>
          <cell r="U343"/>
          <cell r="V343"/>
          <cell r="W343"/>
          <cell r="X343"/>
          <cell r="Y343"/>
          <cell r="Z343"/>
          <cell r="AA343"/>
          <cell r="AB343"/>
          <cell r="AC343"/>
          <cell r="AD343"/>
          <cell r="AE343"/>
          <cell r="AF343" t="str">
            <v>Waiting</v>
          </cell>
        </row>
        <row r="344">
          <cell r="A344" t="str">
            <v>2810645110</v>
          </cell>
          <cell r="B344" t="str">
            <v>SPARES</v>
          </cell>
          <cell r="C344" t="str">
            <v>RTN</v>
          </cell>
          <cell r="D344"/>
          <cell r="E344">
            <v>28106451</v>
          </cell>
          <cell r="F344" t="str">
            <v>10</v>
          </cell>
          <cell r="G344" t="str">
            <v>D9551006100195</v>
          </cell>
          <cell r="H344">
            <v>61</v>
          </cell>
          <cell r="I344">
            <v>1</v>
          </cell>
          <cell r="J344" t="str">
            <v/>
          </cell>
          <cell r="K344">
            <v>6963402800</v>
          </cell>
          <cell r="L344"/>
          <cell r="M344">
            <v>1</v>
          </cell>
          <cell r="N344">
            <v>6963403000</v>
          </cell>
          <cell r="O344" t="str">
            <v>007165-01</v>
          </cell>
          <cell r="P344">
            <v>1</v>
          </cell>
          <cell r="Q344"/>
          <cell r="R344"/>
          <cell r="S344"/>
          <cell r="T344"/>
          <cell r="U344"/>
          <cell r="V344"/>
          <cell r="W344"/>
          <cell r="X344"/>
          <cell r="Y344"/>
          <cell r="Z344"/>
          <cell r="AA344"/>
          <cell r="AB344"/>
          <cell r="AC344"/>
          <cell r="AD344"/>
          <cell r="AE344"/>
          <cell r="AF344" t="str">
            <v>Waiting</v>
          </cell>
        </row>
        <row r="345">
          <cell r="A345" t="str">
            <v>2810645210</v>
          </cell>
          <cell r="B345" t="str">
            <v>SPARES</v>
          </cell>
          <cell r="C345" t="str">
            <v>RTN</v>
          </cell>
          <cell r="D345"/>
          <cell r="E345">
            <v>28106452</v>
          </cell>
          <cell r="F345" t="str">
            <v>10</v>
          </cell>
          <cell r="G345" t="str">
            <v>D9551006100195</v>
          </cell>
          <cell r="H345">
            <v>61</v>
          </cell>
          <cell r="I345">
            <v>1</v>
          </cell>
          <cell r="J345" t="str">
            <v/>
          </cell>
          <cell r="K345">
            <v>6963402800</v>
          </cell>
          <cell r="L345"/>
          <cell r="M345">
            <v>1</v>
          </cell>
          <cell r="N345">
            <v>6963403000</v>
          </cell>
          <cell r="O345" t="str">
            <v>007165-01</v>
          </cell>
          <cell r="P345">
            <v>1</v>
          </cell>
          <cell r="Q345"/>
          <cell r="R345"/>
          <cell r="S345"/>
          <cell r="T345"/>
          <cell r="U345"/>
          <cell r="V345"/>
          <cell r="W345"/>
          <cell r="X345"/>
          <cell r="Y345"/>
          <cell r="Z345"/>
          <cell r="AA345"/>
          <cell r="AB345"/>
          <cell r="AC345"/>
          <cell r="AD345"/>
          <cell r="AE345"/>
          <cell r="AF345" t="str">
            <v>Waiting</v>
          </cell>
        </row>
        <row r="346">
          <cell r="A346" t="str">
            <v>2810645310</v>
          </cell>
          <cell r="B346" t="str">
            <v>SPARES</v>
          </cell>
          <cell r="C346" t="str">
            <v>RTN</v>
          </cell>
          <cell r="D346"/>
          <cell r="E346">
            <v>28106453</v>
          </cell>
          <cell r="F346" t="str">
            <v>10</v>
          </cell>
          <cell r="G346" t="str">
            <v>D9551006100195</v>
          </cell>
          <cell r="H346">
            <v>61</v>
          </cell>
          <cell r="I346">
            <v>1</v>
          </cell>
          <cell r="J346" t="str">
            <v/>
          </cell>
          <cell r="K346">
            <v>6963402800</v>
          </cell>
          <cell r="L346"/>
          <cell r="M346">
            <v>1</v>
          </cell>
          <cell r="N346">
            <v>6963403000</v>
          </cell>
          <cell r="O346" t="str">
            <v>007165-01</v>
          </cell>
          <cell r="P346">
            <v>1</v>
          </cell>
          <cell r="Q346"/>
          <cell r="R346"/>
          <cell r="S346"/>
          <cell r="T346"/>
          <cell r="U346"/>
          <cell r="V346"/>
          <cell r="W346"/>
          <cell r="X346"/>
          <cell r="Y346"/>
          <cell r="Z346"/>
          <cell r="AA346"/>
          <cell r="AB346"/>
          <cell r="AC346"/>
          <cell r="AD346"/>
          <cell r="AE346"/>
          <cell r="AF346" t="str">
            <v>Waiting</v>
          </cell>
        </row>
        <row r="347">
          <cell r="A347" t="str">
            <v>2811409210</v>
          </cell>
          <cell r="B347" t="str">
            <v>SPARES</v>
          </cell>
          <cell r="C347"/>
          <cell r="D347" t="str">
            <v>B.Lachal</v>
          </cell>
          <cell r="E347">
            <v>28114092</v>
          </cell>
          <cell r="F347">
            <v>10</v>
          </cell>
          <cell r="G347" t="str">
            <v>A27912401006C11</v>
          </cell>
          <cell r="H347" t="str">
            <v>CTLUNIT  CONTROL UNIT-HP FUEL</v>
          </cell>
          <cell r="I347">
            <v>1</v>
          </cell>
          <cell r="J347">
            <v>42801</v>
          </cell>
          <cell r="K347">
            <v>6595684900</v>
          </cell>
          <cell r="L347" t="str">
            <v>C4E31831-01</v>
          </cell>
          <cell r="M347">
            <v>1</v>
          </cell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  <cell r="Z347">
            <v>1</v>
          </cell>
          <cell r="AA347">
            <v>1</v>
          </cell>
          <cell r="AB347">
            <v>0</v>
          </cell>
          <cell r="AC347"/>
          <cell r="AD347"/>
          <cell r="AE347"/>
          <cell r="AF347" t="str">
            <v>Waiting</v>
          </cell>
        </row>
        <row r="348">
          <cell r="A348" t="str">
            <v>2811303810</v>
          </cell>
          <cell r="B348" t="str">
            <v>SPARES</v>
          </cell>
          <cell r="C348"/>
          <cell r="D348" t="str">
            <v>B.Lachal</v>
          </cell>
          <cell r="E348">
            <v>28113038</v>
          </cell>
          <cell r="F348">
            <v>10</v>
          </cell>
          <cell r="G348" t="str">
            <v>A27912401006C11</v>
          </cell>
          <cell r="H348" t="str">
            <v>CTLUNIT  CONTROL UNIT-HP FUEL</v>
          </cell>
          <cell r="I348">
            <v>1</v>
          </cell>
          <cell r="J348">
            <v>42801</v>
          </cell>
          <cell r="K348">
            <v>6595684900</v>
          </cell>
          <cell r="L348" t="str">
            <v>C4E31831-01</v>
          </cell>
          <cell r="M348">
            <v>1</v>
          </cell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  <cell r="Z348">
            <v>1</v>
          </cell>
          <cell r="AA348">
            <v>1</v>
          </cell>
          <cell r="AB348">
            <v>0</v>
          </cell>
          <cell r="AC348"/>
          <cell r="AD348"/>
          <cell r="AE348"/>
          <cell r="AF348" t="str">
            <v>Waiting</v>
          </cell>
        </row>
        <row r="349">
          <cell r="A349" t="str">
            <v>2794013010</v>
          </cell>
          <cell r="B349" t="str">
            <v>SPARES</v>
          </cell>
          <cell r="C349" t="str">
            <v>RTN</v>
          </cell>
          <cell r="D349"/>
          <cell r="E349">
            <v>27940130</v>
          </cell>
          <cell r="F349" t="str">
            <v>10</v>
          </cell>
          <cell r="G349" t="str">
            <v>D9550011900195</v>
          </cell>
          <cell r="H349">
            <v>119</v>
          </cell>
          <cell r="I349">
            <v>1</v>
          </cell>
          <cell r="J349" t="str">
            <v/>
          </cell>
          <cell r="K349">
            <v>6963382700</v>
          </cell>
          <cell r="L349" t="str">
            <v>D33110232A00</v>
          </cell>
          <cell r="M349">
            <v>1</v>
          </cell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  <cell r="Z349">
            <v>1</v>
          </cell>
          <cell r="AA349">
            <v>0</v>
          </cell>
          <cell r="AB349">
            <v>1</v>
          </cell>
          <cell r="AC349"/>
          <cell r="AD349"/>
          <cell r="AE349"/>
          <cell r="AF349" t="str">
            <v>Waiting</v>
          </cell>
        </row>
        <row r="350">
          <cell r="A350" t="str">
            <v>2808598310</v>
          </cell>
          <cell r="B350" t="str">
            <v>SPARES</v>
          </cell>
          <cell r="C350" t="str">
            <v>RTN</v>
          </cell>
          <cell r="D350"/>
          <cell r="E350">
            <v>28085983</v>
          </cell>
          <cell r="F350" t="str">
            <v>10</v>
          </cell>
          <cell r="G350" t="str">
            <v>D9551006000195</v>
          </cell>
          <cell r="H350">
            <v>60</v>
          </cell>
          <cell r="I350">
            <v>4</v>
          </cell>
          <cell r="J350" t="str">
            <v/>
          </cell>
          <cell r="K350">
            <v>6963402800</v>
          </cell>
          <cell r="L350"/>
          <cell r="M350">
            <v>1</v>
          </cell>
          <cell r="N350">
            <v>6963403000</v>
          </cell>
          <cell r="O350"/>
          <cell r="P350">
            <v>1</v>
          </cell>
          <cell r="Q350"/>
          <cell r="R350"/>
          <cell r="S350"/>
          <cell r="T350"/>
          <cell r="U350"/>
          <cell r="V350"/>
          <cell r="W350"/>
          <cell r="X350"/>
          <cell r="Y350"/>
          <cell r="Z350">
            <v>8</v>
          </cell>
          <cell r="AA350">
            <v>0</v>
          </cell>
          <cell r="AB350">
            <v>8</v>
          </cell>
          <cell r="AC350"/>
          <cell r="AD350"/>
          <cell r="AE350"/>
          <cell r="AF350" t="str">
            <v>Waiting</v>
          </cell>
        </row>
        <row r="351">
          <cell r="A351" t="str">
            <v>2808598710</v>
          </cell>
          <cell r="B351" t="str">
            <v>SPARES</v>
          </cell>
          <cell r="C351" t="str">
            <v>RTN</v>
          </cell>
          <cell r="D351"/>
          <cell r="E351">
            <v>28085987</v>
          </cell>
          <cell r="F351" t="str">
            <v>10</v>
          </cell>
          <cell r="G351" t="str">
            <v>D9551006200195</v>
          </cell>
          <cell r="H351">
            <v>62</v>
          </cell>
          <cell r="I351">
            <v>4</v>
          </cell>
          <cell r="J351" t="str">
            <v>TBD</v>
          </cell>
          <cell r="K351">
            <v>6963402800</v>
          </cell>
          <cell r="L351"/>
          <cell r="M351">
            <v>1</v>
          </cell>
          <cell r="N351">
            <v>6963403000</v>
          </cell>
          <cell r="O351"/>
          <cell r="P351">
            <v>1</v>
          </cell>
          <cell r="Q351">
            <v>6963403400</v>
          </cell>
          <cell r="R351"/>
          <cell r="S351">
            <v>1</v>
          </cell>
          <cell r="T351"/>
          <cell r="U351"/>
          <cell r="V351"/>
          <cell r="W351"/>
          <cell r="X351"/>
          <cell r="Y351"/>
          <cell r="Z351">
            <v>12</v>
          </cell>
          <cell r="AA351">
            <v>0</v>
          </cell>
          <cell r="AB351">
            <v>12</v>
          </cell>
          <cell r="AC351"/>
          <cell r="AD351"/>
          <cell r="AE351"/>
          <cell r="AF351" t="str">
            <v>Waiting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D"/>
      <sheetName val="base de données"/>
    </sheetNames>
    <sheetDataSet>
      <sheetData sheetId="0">
        <row r="4">
          <cell r="B4">
            <v>7933</v>
          </cell>
          <cell r="C4">
            <v>42948</v>
          </cell>
          <cell r="D4"/>
          <cell r="E4" t="str">
            <v>OK</v>
          </cell>
          <cell r="F4" t="str">
            <v>OK</v>
          </cell>
          <cell r="G4">
            <v>42950</v>
          </cell>
          <cell r="H4">
            <v>0.50694444444444442</v>
          </cell>
          <cell r="I4" t="str">
            <v>OK</v>
          </cell>
          <cell r="J4">
            <v>42951</v>
          </cell>
        </row>
        <row r="5">
          <cell r="B5">
            <v>7951</v>
          </cell>
          <cell r="C5">
            <v>42948</v>
          </cell>
          <cell r="D5"/>
          <cell r="E5" t="str">
            <v>OK</v>
          </cell>
          <cell r="F5" t="str">
            <v>OK</v>
          </cell>
          <cell r="G5"/>
          <cell r="H5"/>
          <cell r="I5" t="str">
            <v>OK</v>
          </cell>
          <cell r="J5">
            <v>42950</v>
          </cell>
        </row>
        <row r="6">
          <cell r="B6">
            <v>183</v>
          </cell>
          <cell r="C6">
            <v>42948</v>
          </cell>
          <cell r="D6"/>
          <cell r="E6" t="str">
            <v>OK</v>
          </cell>
          <cell r="F6" t="str">
            <v>OK</v>
          </cell>
          <cell r="G6"/>
          <cell r="H6"/>
          <cell r="I6" t="str">
            <v>OK</v>
          </cell>
          <cell r="J6">
            <v>42949</v>
          </cell>
        </row>
        <row r="7">
          <cell r="B7">
            <v>1476</v>
          </cell>
          <cell r="C7">
            <v>42948</v>
          </cell>
          <cell r="D7"/>
          <cell r="E7" t="str">
            <v>OK</v>
          </cell>
          <cell r="F7" t="str">
            <v>OK</v>
          </cell>
          <cell r="G7"/>
          <cell r="H7"/>
          <cell r="I7" t="str">
            <v>OK</v>
          </cell>
          <cell r="J7">
            <v>42954</v>
          </cell>
        </row>
        <row r="8">
          <cell r="B8">
            <v>60</v>
          </cell>
          <cell r="C8">
            <v>42948</v>
          </cell>
          <cell r="D8" t="str">
            <v>612VU</v>
          </cell>
          <cell r="E8" t="str">
            <v>OK</v>
          </cell>
          <cell r="F8" t="str">
            <v>OK</v>
          </cell>
          <cell r="G8"/>
          <cell r="H8"/>
          <cell r="I8" t="str">
            <v>OK</v>
          </cell>
          <cell r="J8">
            <v>42949</v>
          </cell>
        </row>
        <row r="9">
          <cell r="B9">
            <v>114</v>
          </cell>
          <cell r="C9">
            <v>42948</v>
          </cell>
          <cell r="D9">
            <v>614</v>
          </cell>
          <cell r="E9" t="str">
            <v>OK</v>
          </cell>
          <cell r="F9" t="str">
            <v>OK</v>
          </cell>
          <cell r="G9"/>
          <cell r="H9"/>
          <cell r="I9" t="str">
            <v>OK</v>
          </cell>
          <cell r="J9">
            <v>42949</v>
          </cell>
        </row>
        <row r="10">
          <cell r="B10">
            <v>183</v>
          </cell>
          <cell r="C10">
            <v>42949</v>
          </cell>
          <cell r="D10" t="str">
            <v>925 VU</v>
          </cell>
          <cell r="E10" t="str">
            <v>OK</v>
          </cell>
          <cell r="F10" t="str">
            <v>OK</v>
          </cell>
          <cell r="G10"/>
          <cell r="H10"/>
          <cell r="I10" t="str">
            <v>OK</v>
          </cell>
          <cell r="J10">
            <v>42950</v>
          </cell>
        </row>
        <row r="11">
          <cell r="B11">
            <v>184</v>
          </cell>
          <cell r="C11">
            <v>42949</v>
          </cell>
          <cell r="D11" t="str">
            <v>925 VU</v>
          </cell>
          <cell r="E11" t="str">
            <v>OK</v>
          </cell>
          <cell r="F11" t="str">
            <v>OK</v>
          </cell>
          <cell r="G11"/>
          <cell r="H11"/>
          <cell r="I11" t="str">
            <v>OK</v>
          </cell>
          <cell r="J11">
            <v>42950</v>
          </cell>
        </row>
        <row r="12">
          <cell r="B12">
            <v>183</v>
          </cell>
          <cell r="C12">
            <v>42949</v>
          </cell>
          <cell r="D12"/>
          <cell r="E12" t="str">
            <v>OK</v>
          </cell>
          <cell r="F12" t="str">
            <v>OK</v>
          </cell>
          <cell r="G12"/>
          <cell r="H12"/>
          <cell r="I12" t="str">
            <v>OK</v>
          </cell>
          <cell r="J12">
            <v>42950</v>
          </cell>
        </row>
        <row r="13">
          <cell r="B13">
            <v>184</v>
          </cell>
          <cell r="C13">
            <v>42949</v>
          </cell>
          <cell r="D13"/>
          <cell r="E13" t="str">
            <v>OK</v>
          </cell>
          <cell r="F13" t="str">
            <v>OK</v>
          </cell>
          <cell r="G13"/>
          <cell r="H13"/>
          <cell r="I13" t="str">
            <v>OK</v>
          </cell>
          <cell r="J13">
            <v>42950</v>
          </cell>
        </row>
        <row r="14">
          <cell r="B14">
            <v>170</v>
          </cell>
          <cell r="C14">
            <v>42949</v>
          </cell>
          <cell r="D14" t="str">
            <v>612 613 614 VU</v>
          </cell>
          <cell r="E14" t="str">
            <v>OK</v>
          </cell>
          <cell r="F14" t="str">
            <v>OK</v>
          </cell>
          <cell r="G14"/>
          <cell r="H14"/>
          <cell r="I14" t="str">
            <v>OK</v>
          </cell>
          <cell r="J14">
            <v>42950</v>
          </cell>
        </row>
        <row r="15">
          <cell r="B15">
            <v>201</v>
          </cell>
          <cell r="C15">
            <v>42949</v>
          </cell>
          <cell r="D15"/>
          <cell r="E15" t="str">
            <v>OK</v>
          </cell>
          <cell r="F15" t="str">
            <v>OK</v>
          </cell>
          <cell r="G15"/>
          <cell r="H15"/>
          <cell r="I15" t="str">
            <v>OK</v>
          </cell>
          <cell r="J15">
            <v>42950</v>
          </cell>
        </row>
        <row r="16">
          <cell r="B16">
            <v>1487</v>
          </cell>
          <cell r="C16">
            <v>42949</v>
          </cell>
          <cell r="D16"/>
          <cell r="E16" t="str">
            <v>OK</v>
          </cell>
          <cell r="F16" t="str">
            <v>OK</v>
          </cell>
          <cell r="G16"/>
          <cell r="H16"/>
          <cell r="I16" t="str">
            <v>OK</v>
          </cell>
          <cell r="J16">
            <v>42950</v>
          </cell>
        </row>
        <row r="17">
          <cell r="B17">
            <v>7934</v>
          </cell>
          <cell r="C17">
            <v>42950</v>
          </cell>
          <cell r="D17"/>
          <cell r="E17" t="str">
            <v>OK</v>
          </cell>
          <cell r="F17" t="str">
            <v>OK</v>
          </cell>
          <cell r="G17">
            <v>42950</v>
          </cell>
          <cell r="H17">
            <v>0.50694444444444442</v>
          </cell>
          <cell r="I17" t="str">
            <v>OK</v>
          </cell>
          <cell r="J17">
            <v>42951</v>
          </cell>
        </row>
        <row r="18">
          <cell r="B18">
            <v>7939</v>
          </cell>
          <cell r="C18">
            <v>42950</v>
          </cell>
          <cell r="D18"/>
          <cell r="E18" t="str">
            <v>OK</v>
          </cell>
          <cell r="F18" t="str">
            <v>OK</v>
          </cell>
          <cell r="G18">
            <v>42950</v>
          </cell>
          <cell r="H18">
            <v>0.50694444444444442</v>
          </cell>
          <cell r="I18" t="str">
            <v>OK</v>
          </cell>
          <cell r="J18">
            <v>42951</v>
          </cell>
        </row>
        <row r="19">
          <cell r="B19">
            <v>7963</v>
          </cell>
          <cell r="C19">
            <v>42950</v>
          </cell>
          <cell r="D19"/>
          <cell r="E19" t="str">
            <v>OK</v>
          </cell>
          <cell r="F19" t="str">
            <v>OK</v>
          </cell>
          <cell r="G19">
            <v>42950</v>
          </cell>
          <cell r="H19">
            <v>0.50694444444444442</v>
          </cell>
          <cell r="I19" t="str">
            <v>OK</v>
          </cell>
          <cell r="J19">
            <v>42951</v>
          </cell>
        </row>
        <row r="20">
          <cell r="B20">
            <v>7923</v>
          </cell>
          <cell r="C20">
            <v>42950</v>
          </cell>
          <cell r="D20"/>
          <cell r="E20" t="str">
            <v>OK</v>
          </cell>
          <cell r="F20" t="str">
            <v>OK</v>
          </cell>
          <cell r="G20">
            <v>42950</v>
          </cell>
          <cell r="H20">
            <v>0.54166666666666663</v>
          </cell>
          <cell r="I20" t="str">
            <v>OK</v>
          </cell>
          <cell r="J20">
            <v>42951</v>
          </cell>
        </row>
        <row r="21">
          <cell r="B21">
            <v>8015</v>
          </cell>
          <cell r="C21">
            <v>42950</v>
          </cell>
          <cell r="D21"/>
          <cell r="E21" t="str">
            <v>OK</v>
          </cell>
          <cell r="F21" t="str">
            <v>OK</v>
          </cell>
          <cell r="G21">
            <v>42950</v>
          </cell>
          <cell r="H21">
            <v>0.45833333333333331</v>
          </cell>
          <cell r="I21" t="str">
            <v>OK</v>
          </cell>
          <cell r="J21">
            <v>42951</v>
          </cell>
        </row>
        <row r="22">
          <cell r="B22">
            <v>7955</v>
          </cell>
          <cell r="C22">
            <v>42950</v>
          </cell>
          <cell r="D22"/>
          <cell r="E22" t="str">
            <v>OK</v>
          </cell>
          <cell r="F22" t="str">
            <v>OK</v>
          </cell>
          <cell r="G22">
            <v>42950</v>
          </cell>
          <cell r="H22">
            <v>0.45833333333333331</v>
          </cell>
          <cell r="I22" t="str">
            <v>OK</v>
          </cell>
          <cell r="J22">
            <v>42951</v>
          </cell>
        </row>
        <row r="23">
          <cell r="B23">
            <v>7952</v>
          </cell>
          <cell r="C23">
            <v>42950</v>
          </cell>
          <cell r="D23"/>
          <cell r="E23" t="str">
            <v>OK</v>
          </cell>
          <cell r="F23" t="str">
            <v>OK</v>
          </cell>
          <cell r="G23">
            <v>42950</v>
          </cell>
          <cell r="H23">
            <v>0.45833333333333331</v>
          </cell>
          <cell r="I23" t="str">
            <v>OK</v>
          </cell>
          <cell r="J23">
            <v>42951</v>
          </cell>
        </row>
        <row r="24">
          <cell r="B24">
            <v>7954</v>
          </cell>
          <cell r="C24">
            <v>42950</v>
          </cell>
          <cell r="D24"/>
          <cell r="E24" t="str">
            <v>OK</v>
          </cell>
          <cell r="F24" t="str">
            <v>OK</v>
          </cell>
          <cell r="G24">
            <v>42950</v>
          </cell>
          <cell r="H24">
            <v>0.45833333333333331</v>
          </cell>
          <cell r="I24" t="str">
            <v>OK</v>
          </cell>
          <cell r="J24">
            <v>42951</v>
          </cell>
        </row>
        <row r="25">
          <cell r="B25">
            <v>7721</v>
          </cell>
          <cell r="C25">
            <v>42951</v>
          </cell>
          <cell r="D25"/>
          <cell r="E25" t="str">
            <v>OK</v>
          </cell>
          <cell r="F25" t="str">
            <v>OK</v>
          </cell>
          <cell r="G25"/>
          <cell r="H25"/>
          <cell r="I25" t="str">
            <v>OK</v>
          </cell>
          <cell r="J25">
            <v>42954</v>
          </cell>
        </row>
        <row r="26">
          <cell r="B26">
            <v>7817</v>
          </cell>
          <cell r="C26">
            <v>42951</v>
          </cell>
          <cell r="D26"/>
          <cell r="E26" t="str">
            <v>OK</v>
          </cell>
          <cell r="F26" t="str">
            <v>OK</v>
          </cell>
          <cell r="G26"/>
          <cell r="H26"/>
          <cell r="I26" t="str">
            <v>OK</v>
          </cell>
          <cell r="J26">
            <v>42954</v>
          </cell>
        </row>
        <row r="27">
          <cell r="B27">
            <v>7940</v>
          </cell>
          <cell r="C27">
            <v>42951</v>
          </cell>
          <cell r="D27"/>
          <cell r="E27" t="str">
            <v>OK</v>
          </cell>
          <cell r="F27" t="str">
            <v>OK</v>
          </cell>
          <cell r="G27"/>
          <cell r="H27"/>
          <cell r="I27" t="str">
            <v>OK</v>
          </cell>
          <cell r="J27">
            <v>42954</v>
          </cell>
        </row>
        <row r="28">
          <cell r="B28">
            <v>172</v>
          </cell>
          <cell r="C28">
            <v>42951</v>
          </cell>
          <cell r="D28" t="str">
            <v>925VU</v>
          </cell>
          <cell r="E28" t="str">
            <v>OK</v>
          </cell>
          <cell r="F28" t="str">
            <v>OK</v>
          </cell>
          <cell r="G28"/>
          <cell r="H28"/>
          <cell r="I28" t="str">
            <v>OK</v>
          </cell>
          <cell r="J28">
            <v>42954</v>
          </cell>
        </row>
        <row r="29">
          <cell r="B29">
            <v>185</v>
          </cell>
          <cell r="C29">
            <v>42951</v>
          </cell>
          <cell r="D29" t="str">
            <v>911-917VU</v>
          </cell>
          <cell r="E29" t="str">
            <v>OK</v>
          </cell>
          <cell r="F29" t="str">
            <v>OK</v>
          </cell>
          <cell r="G29"/>
          <cell r="H29"/>
          <cell r="I29" t="str">
            <v>OK</v>
          </cell>
          <cell r="J29">
            <v>42954</v>
          </cell>
        </row>
        <row r="30">
          <cell r="B30">
            <v>172</v>
          </cell>
          <cell r="C30">
            <v>42951</v>
          </cell>
          <cell r="D30"/>
          <cell r="E30" t="str">
            <v>OK</v>
          </cell>
          <cell r="F30" t="str">
            <v>OK</v>
          </cell>
          <cell r="G30"/>
          <cell r="H30"/>
          <cell r="I30" t="str">
            <v>OK</v>
          </cell>
          <cell r="J30">
            <v>42954</v>
          </cell>
        </row>
        <row r="31">
          <cell r="B31">
            <v>162</v>
          </cell>
          <cell r="C31">
            <v>42951</v>
          </cell>
          <cell r="D31"/>
          <cell r="E31" t="str">
            <v>OK</v>
          </cell>
          <cell r="F31" t="str">
            <v>OK</v>
          </cell>
          <cell r="G31"/>
          <cell r="H31"/>
          <cell r="I31" t="str">
            <v>OK</v>
          </cell>
          <cell r="J31">
            <v>42954</v>
          </cell>
        </row>
        <row r="32">
          <cell r="B32">
            <v>202</v>
          </cell>
          <cell r="C32">
            <v>42951</v>
          </cell>
          <cell r="D32"/>
          <cell r="E32" t="str">
            <v>OK</v>
          </cell>
          <cell r="F32" t="str">
            <v>OK</v>
          </cell>
          <cell r="G32"/>
          <cell r="H32"/>
          <cell r="I32" t="str">
            <v>OK</v>
          </cell>
          <cell r="J32">
            <v>42954</v>
          </cell>
        </row>
        <row r="33">
          <cell r="B33">
            <v>7795</v>
          </cell>
          <cell r="C33">
            <v>42954</v>
          </cell>
          <cell r="D33"/>
          <cell r="E33" t="str">
            <v>OK</v>
          </cell>
          <cell r="F33" t="str">
            <v>OK</v>
          </cell>
          <cell r="G33"/>
          <cell r="H33"/>
          <cell r="I33" t="str">
            <v>OK</v>
          </cell>
          <cell r="J33">
            <v>42955</v>
          </cell>
        </row>
        <row r="34">
          <cell r="B34">
            <v>7937</v>
          </cell>
          <cell r="C34">
            <v>42954</v>
          </cell>
          <cell r="D34"/>
          <cell r="E34" t="str">
            <v>OK</v>
          </cell>
          <cell r="F34" t="str">
            <v>OK</v>
          </cell>
          <cell r="G34"/>
          <cell r="H34"/>
          <cell r="I34" t="str">
            <v>OK</v>
          </cell>
          <cell r="J34">
            <v>42955</v>
          </cell>
        </row>
        <row r="35">
          <cell r="B35">
            <v>7941</v>
          </cell>
          <cell r="C35">
            <v>42954</v>
          </cell>
          <cell r="D35"/>
          <cell r="E35" t="str">
            <v>OK</v>
          </cell>
          <cell r="F35" t="str">
            <v>OK</v>
          </cell>
          <cell r="G35"/>
          <cell r="H35"/>
          <cell r="I35" t="str">
            <v>OK</v>
          </cell>
          <cell r="J35">
            <v>42955</v>
          </cell>
        </row>
        <row r="36">
          <cell r="B36">
            <v>174</v>
          </cell>
          <cell r="C36">
            <v>42954</v>
          </cell>
          <cell r="D36" t="str">
            <v>612-614 VU</v>
          </cell>
          <cell r="E36" t="str">
            <v>OK</v>
          </cell>
          <cell r="F36" t="str">
            <v>OK</v>
          </cell>
          <cell r="G36"/>
          <cell r="H36"/>
          <cell r="I36" t="str">
            <v>OK</v>
          </cell>
          <cell r="J36">
            <v>42956</v>
          </cell>
        </row>
        <row r="37">
          <cell r="B37">
            <v>184</v>
          </cell>
          <cell r="C37">
            <v>42954</v>
          </cell>
          <cell r="D37"/>
          <cell r="E37" t="str">
            <v>OK</v>
          </cell>
          <cell r="F37" t="str">
            <v>OK</v>
          </cell>
          <cell r="G37"/>
          <cell r="H37"/>
          <cell r="I37" t="str">
            <v>OK</v>
          </cell>
          <cell r="J37">
            <v>42955</v>
          </cell>
        </row>
        <row r="38">
          <cell r="B38">
            <v>81</v>
          </cell>
          <cell r="C38">
            <v>42954</v>
          </cell>
          <cell r="D38" t="str">
            <v>34 VU</v>
          </cell>
          <cell r="E38" t="str">
            <v>OK</v>
          </cell>
          <cell r="F38" t="str">
            <v>OK</v>
          </cell>
          <cell r="G38"/>
          <cell r="H38"/>
          <cell r="I38" t="str">
            <v>OK</v>
          </cell>
          <cell r="J38">
            <v>42956</v>
          </cell>
        </row>
        <row r="39">
          <cell r="B39">
            <v>1477</v>
          </cell>
          <cell r="C39">
            <v>42954</v>
          </cell>
          <cell r="D39"/>
          <cell r="E39" t="str">
            <v>OK</v>
          </cell>
          <cell r="F39" t="str">
            <v>OK</v>
          </cell>
          <cell r="G39">
            <v>42956</v>
          </cell>
          <cell r="H39">
            <v>0.54166666666666663</v>
          </cell>
          <cell r="I39" t="str">
            <v>OK</v>
          </cell>
          <cell r="J39">
            <v>42957</v>
          </cell>
        </row>
        <row r="40">
          <cell r="B40">
            <v>1490</v>
          </cell>
          <cell r="C40">
            <v>42954</v>
          </cell>
          <cell r="D40"/>
          <cell r="E40" t="str">
            <v>OK</v>
          </cell>
          <cell r="F40" t="str">
            <v>OK</v>
          </cell>
          <cell r="G40"/>
          <cell r="H40"/>
          <cell r="I40" t="str">
            <v>OK</v>
          </cell>
          <cell r="J40">
            <v>42955</v>
          </cell>
        </row>
        <row r="41">
          <cell r="B41" t="str">
            <v>/</v>
          </cell>
          <cell r="C41">
            <v>42954</v>
          </cell>
          <cell r="D41" t="str">
            <v>QTE 16</v>
          </cell>
          <cell r="E41" t="str">
            <v>OK</v>
          </cell>
          <cell r="F41" t="str">
            <v>OK</v>
          </cell>
          <cell r="G41"/>
          <cell r="H41"/>
          <cell r="I41" t="str">
            <v>OK</v>
          </cell>
          <cell r="J41">
            <v>42954</v>
          </cell>
        </row>
        <row r="42">
          <cell r="B42">
            <v>7942</v>
          </cell>
          <cell r="C42">
            <v>42955</v>
          </cell>
          <cell r="D42"/>
          <cell r="E42" t="str">
            <v>OK</v>
          </cell>
          <cell r="F42" t="str">
            <v>OK</v>
          </cell>
          <cell r="G42"/>
          <cell r="H42"/>
          <cell r="I42" t="str">
            <v>OK</v>
          </cell>
          <cell r="J42">
            <v>42956</v>
          </cell>
        </row>
        <row r="43">
          <cell r="B43">
            <v>7994</v>
          </cell>
          <cell r="C43">
            <v>42955</v>
          </cell>
          <cell r="D43"/>
          <cell r="E43" t="str">
            <v>OK</v>
          </cell>
          <cell r="F43" t="str">
            <v>OK</v>
          </cell>
          <cell r="G43"/>
          <cell r="H43"/>
          <cell r="I43" t="str">
            <v>OK</v>
          </cell>
          <cell r="J43">
            <v>42956</v>
          </cell>
        </row>
        <row r="44">
          <cell r="B44">
            <v>7828</v>
          </cell>
          <cell r="C44">
            <v>42955</v>
          </cell>
          <cell r="D44"/>
          <cell r="E44" t="str">
            <v>OK</v>
          </cell>
          <cell r="F44" t="str">
            <v>OK</v>
          </cell>
          <cell r="G44"/>
          <cell r="H44"/>
          <cell r="I44" t="str">
            <v>OK</v>
          </cell>
          <cell r="J44">
            <v>42956</v>
          </cell>
        </row>
        <row r="45">
          <cell r="B45">
            <v>161</v>
          </cell>
          <cell r="C45">
            <v>42955</v>
          </cell>
          <cell r="D45" t="str">
            <v>911-917 VU</v>
          </cell>
          <cell r="E45" t="str">
            <v>OK</v>
          </cell>
          <cell r="F45" t="str">
            <v>OK</v>
          </cell>
          <cell r="G45"/>
          <cell r="H45"/>
          <cell r="I45" t="str">
            <v>OK</v>
          </cell>
          <cell r="J45">
            <v>42956</v>
          </cell>
        </row>
        <row r="46">
          <cell r="B46">
            <v>185</v>
          </cell>
          <cell r="C46">
            <v>42955</v>
          </cell>
          <cell r="D46" t="str">
            <v>925 VU</v>
          </cell>
          <cell r="E46" t="str">
            <v>OK</v>
          </cell>
          <cell r="F46" t="str">
            <v>OK</v>
          </cell>
          <cell r="G46"/>
          <cell r="H46"/>
          <cell r="I46" t="str">
            <v>OK</v>
          </cell>
          <cell r="J46">
            <v>42956</v>
          </cell>
        </row>
        <row r="47">
          <cell r="B47">
            <v>185</v>
          </cell>
          <cell r="C47">
            <v>42955</v>
          </cell>
          <cell r="D47"/>
          <cell r="E47" t="str">
            <v>OK</v>
          </cell>
          <cell r="F47" t="str">
            <v>OK</v>
          </cell>
          <cell r="G47"/>
          <cell r="H47"/>
          <cell r="I47" t="str">
            <v>OK</v>
          </cell>
          <cell r="J47">
            <v>42956</v>
          </cell>
        </row>
        <row r="48">
          <cell r="B48">
            <v>168</v>
          </cell>
          <cell r="C48">
            <v>42955</v>
          </cell>
          <cell r="D48" t="str">
            <v>517-518-536-611VU3</v>
          </cell>
          <cell r="E48" t="str">
            <v>OK</v>
          </cell>
          <cell r="F48" t="str">
            <v>OK</v>
          </cell>
          <cell r="G48"/>
          <cell r="H48"/>
          <cell r="I48" t="str">
            <v>OK</v>
          </cell>
          <cell r="J48">
            <v>42956</v>
          </cell>
        </row>
        <row r="49">
          <cell r="B49">
            <v>7809</v>
          </cell>
          <cell r="C49">
            <v>42956</v>
          </cell>
          <cell r="D49"/>
          <cell r="E49" t="str">
            <v>OK</v>
          </cell>
          <cell r="F49" t="str">
            <v>OK</v>
          </cell>
          <cell r="G49"/>
          <cell r="H49"/>
          <cell r="I49" t="str">
            <v>OK</v>
          </cell>
          <cell r="J49">
            <v>42957</v>
          </cell>
        </row>
        <row r="50">
          <cell r="B50">
            <v>7945</v>
          </cell>
          <cell r="C50">
            <v>42956</v>
          </cell>
          <cell r="D50"/>
          <cell r="E50" t="str">
            <v>OK</v>
          </cell>
          <cell r="F50" t="str">
            <v>OK</v>
          </cell>
          <cell r="G50"/>
          <cell r="H50"/>
          <cell r="I50" t="str">
            <v>OK</v>
          </cell>
          <cell r="J50">
            <v>42957</v>
          </cell>
        </row>
        <row r="51">
          <cell r="B51">
            <v>7947</v>
          </cell>
          <cell r="C51">
            <v>42956</v>
          </cell>
          <cell r="D51"/>
          <cell r="E51" t="str">
            <v>OK</v>
          </cell>
          <cell r="F51" t="str">
            <v>OK</v>
          </cell>
          <cell r="G51"/>
          <cell r="H51"/>
          <cell r="I51" t="str">
            <v>OK</v>
          </cell>
          <cell r="J51">
            <v>42957</v>
          </cell>
        </row>
        <row r="52">
          <cell r="B52">
            <v>7949</v>
          </cell>
          <cell r="C52">
            <v>42956</v>
          </cell>
          <cell r="D52"/>
          <cell r="E52" t="str">
            <v>OK</v>
          </cell>
          <cell r="F52" t="str">
            <v>OK</v>
          </cell>
          <cell r="G52"/>
          <cell r="H52"/>
          <cell r="I52" t="str">
            <v>OK</v>
          </cell>
          <cell r="J52">
            <v>42957</v>
          </cell>
        </row>
        <row r="53">
          <cell r="B53">
            <v>7834</v>
          </cell>
          <cell r="C53">
            <v>42956</v>
          </cell>
          <cell r="D53"/>
          <cell r="E53" t="str">
            <v>OK</v>
          </cell>
          <cell r="F53" t="str">
            <v>OK</v>
          </cell>
          <cell r="G53"/>
          <cell r="H53"/>
          <cell r="I53" t="str">
            <v>OK</v>
          </cell>
          <cell r="J53">
            <v>42957</v>
          </cell>
        </row>
        <row r="54">
          <cell r="B54">
            <v>7994</v>
          </cell>
          <cell r="C54">
            <v>42956</v>
          </cell>
          <cell r="D54"/>
          <cell r="E54" t="str">
            <v>OK</v>
          </cell>
          <cell r="F54" t="str">
            <v>OK</v>
          </cell>
          <cell r="G54"/>
          <cell r="H54"/>
          <cell r="I54" t="str">
            <v>OK</v>
          </cell>
          <cell r="J54">
            <v>42957</v>
          </cell>
        </row>
        <row r="55">
          <cell r="B55">
            <v>7877</v>
          </cell>
          <cell r="C55">
            <v>42956</v>
          </cell>
          <cell r="D55" t="str">
            <v>PARA 28-72-102VU</v>
          </cell>
          <cell r="E55" t="str">
            <v>OK</v>
          </cell>
          <cell r="F55" t="str">
            <v>OK</v>
          </cell>
          <cell r="G55"/>
          <cell r="H55"/>
          <cell r="I55" t="str">
            <v>OK</v>
          </cell>
          <cell r="J55">
            <v>42963</v>
          </cell>
        </row>
        <row r="56">
          <cell r="B56">
            <v>164</v>
          </cell>
          <cell r="C56">
            <v>42956</v>
          </cell>
          <cell r="D56" t="str">
            <v>517-518-536-611VU3</v>
          </cell>
          <cell r="E56" t="str">
            <v>OK</v>
          </cell>
          <cell r="F56" t="str">
            <v>OK</v>
          </cell>
          <cell r="G56"/>
          <cell r="H56"/>
          <cell r="I56" t="str">
            <v>OK</v>
          </cell>
          <cell r="J56">
            <v>42957</v>
          </cell>
        </row>
        <row r="57">
          <cell r="B57">
            <v>173</v>
          </cell>
          <cell r="C57">
            <v>42956</v>
          </cell>
          <cell r="D57" t="str">
            <v>612-614 VU</v>
          </cell>
          <cell r="E57" t="str">
            <v>OK</v>
          </cell>
          <cell r="F57" t="str">
            <v>OK</v>
          </cell>
          <cell r="G57"/>
          <cell r="H57"/>
          <cell r="I57" t="str">
            <v>OK</v>
          </cell>
          <cell r="J57">
            <v>42957</v>
          </cell>
        </row>
        <row r="58">
          <cell r="B58">
            <v>203</v>
          </cell>
          <cell r="C58">
            <v>42956</v>
          </cell>
          <cell r="D58"/>
          <cell r="E58" t="str">
            <v>OK</v>
          </cell>
          <cell r="F58" t="str">
            <v>OK</v>
          </cell>
          <cell r="G58"/>
          <cell r="H58"/>
          <cell r="I58" t="str">
            <v>OK</v>
          </cell>
          <cell r="J58">
            <v>42958</v>
          </cell>
        </row>
        <row r="59">
          <cell r="B59">
            <v>172</v>
          </cell>
          <cell r="C59">
            <v>42956</v>
          </cell>
          <cell r="D59"/>
          <cell r="E59" t="str">
            <v>OK</v>
          </cell>
          <cell r="F59" t="str">
            <v>OK</v>
          </cell>
          <cell r="G59"/>
          <cell r="H59"/>
          <cell r="I59" t="str">
            <v>OK</v>
          </cell>
          <cell r="J59">
            <v>42957</v>
          </cell>
        </row>
        <row r="60">
          <cell r="B60">
            <v>7948</v>
          </cell>
          <cell r="C60">
            <v>42957</v>
          </cell>
          <cell r="D60"/>
          <cell r="E60" t="str">
            <v>OK</v>
          </cell>
          <cell r="F60" t="str">
            <v>OK</v>
          </cell>
          <cell r="G60"/>
          <cell r="H60"/>
          <cell r="I60" t="str">
            <v>OK</v>
          </cell>
          <cell r="J60">
            <v>42958</v>
          </cell>
        </row>
        <row r="61">
          <cell r="B61">
            <v>7841</v>
          </cell>
          <cell r="C61">
            <v>42957</v>
          </cell>
          <cell r="D61"/>
          <cell r="E61" t="str">
            <v>OK</v>
          </cell>
          <cell r="F61" t="str">
            <v>OK</v>
          </cell>
          <cell r="G61"/>
          <cell r="H61"/>
          <cell r="I61" t="str">
            <v>OK</v>
          </cell>
          <cell r="J61">
            <v>42958</v>
          </cell>
        </row>
        <row r="62">
          <cell r="B62">
            <v>7804</v>
          </cell>
          <cell r="C62">
            <v>42957</v>
          </cell>
          <cell r="D62"/>
          <cell r="E62" t="str">
            <v>OK</v>
          </cell>
          <cell r="F62" t="str">
            <v>OK</v>
          </cell>
          <cell r="G62"/>
          <cell r="H62"/>
          <cell r="I62" t="str">
            <v>OK</v>
          </cell>
          <cell r="J62">
            <v>42958</v>
          </cell>
        </row>
        <row r="63">
          <cell r="B63">
            <v>7949</v>
          </cell>
          <cell r="C63">
            <v>42957</v>
          </cell>
          <cell r="D63"/>
          <cell r="E63" t="str">
            <v>OK</v>
          </cell>
          <cell r="F63" t="str">
            <v>OK</v>
          </cell>
          <cell r="G63"/>
          <cell r="H63"/>
          <cell r="I63" t="str">
            <v>OK</v>
          </cell>
          <cell r="J63">
            <v>42958</v>
          </cell>
        </row>
        <row r="64">
          <cell r="B64">
            <v>7956</v>
          </cell>
          <cell r="C64">
            <v>42957</v>
          </cell>
          <cell r="D64"/>
          <cell r="E64" t="str">
            <v>OK</v>
          </cell>
          <cell r="F64" t="str">
            <v>OK</v>
          </cell>
          <cell r="G64"/>
          <cell r="H64"/>
          <cell r="I64" t="str">
            <v>OK</v>
          </cell>
          <cell r="J64">
            <v>42964</v>
          </cell>
        </row>
        <row r="65">
          <cell r="B65">
            <v>7961</v>
          </cell>
          <cell r="C65">
            <v>42957</v>
          </cell>
          <cell r="D65"/>
          <cell r="E65" t="str">
            <v>OK</v>
          </cell>
          <cell r="F65" t="str">
            <v>OK</v>
          </cell>
          <cell r="G65"/>
          <cell r="H65"/>
          <cell r="I65" t="str">
            <v>OK</v>
          </cell>
          <cell r="J65">
            <v>42964</v>
          </cell>
        </row>
        <row r="66">
          <cell r="B66">
            <v>186</v>
          </cell>
          <cell r="C66">
            <v>42957</v>
          </cell>
          <cell r="D66" t="str">
            <v>911-917 VU</v>
          </cell>
          <cell r="E66" t="str">
            <v>OK</v>
          </cell>
          <cell r="F66" t="str">
            <v>OK</v>
          </cell>
          <cell r="G66"/>
          <cell r="H66"/>
          <cell r="I66" t="str">
            <v>OK</v>
          </cell>
          <cell r="J66">
            <v>42958</v>
          </cell>
        </row>
        <row r="67">
          <cell r="B67">
            <v>161</v>
          </cell>
          <cell r="C67">
            <v>42957</v>
          </cell>
          <cell r="D67" t="str">
            <v>925 VU</v>
          </cell>
          <cell r="E67" t="str">
            <v>OK</v>
          </cell>
          <cell r="F67" t="str">
            <v>OK</v>
          </cell>
          <cell r="G67"/>
          <cell r="H67"/>
          <cell r="I67" t="str">
            <v>OK</v>
          </cell>
          <cell r="J67">
            <v>42958</v>
          </cell>
        </row>
        <row r="68">
          <cell r="B68">
            <v>161</v>
          </cell>
          <cell r="C68">
            <v>42957</v>
          </cell>
          <cell r="D68"/>
          <cell r="E68" t="str">
            <v>OK</v>
          </cell>
          <cell r="F68" t="str">
            <v>OK</v>
          </cell>
          <cell r="G68"/>
          <cell r="H68"/>
          <cell r="I68" t="str">
            <v>OK</v>
          </cell>
          <cell r="J68">
            <v>42958</v>
          </cell>
        </row>
        <row r="69">
          <cell r="B69">
            <v>204</v>
          </cell>
          <cell r="C69">
            <v>42957</v>
          </cell>
          <cell r="D69"/>
          <cell r="E69" t="str">
            <v>OK</v>
          </cell>
          <cell r="F69" t="str">
            <v>OK</v>
          </cell>
          <cell r="G69"/>
          <cell r="H69"/>
          <cell r="I69" t="str">
            <v>OK</v>
          </cell>
          <cell r="J69">
            <v>42958</v>
          </cell>
        </row>
        <row r="70">
          <cell r="B70">
            <v>7951</v>
          </cell>
          <cell r="C70">
            <v>42958</v>
          </cell>
          <cell r="D70"/>
          <cell r="E70" t="str">
            <v>OK</v>
          </cell>
          <cell r="F70" t="str">
            <v>OK</v>
          </cell>
          <cell r="G70"/>
          <cell r="H70"/>
          <cell r="I70" t="str">
            <v>OK</v>
          </cell>
          <cell r="J70">
            <v>42963</v>
          </cell>
        </row>
        <row r="71">
          <cell r="B71">
            <v>7953</v>
          </cell>
          <cell r="C71">
            <v>42958</v>
          </cell>
          <cell r="D71"/>
          <cell r="E71" t="str">
            <v>OK</v>
          </cell>
          <cell r="F71" t="str">
            <v>OK</v>
          </cell>
          <cell r="G71"/>
          <cell r="H71"/>
          <cell r="I71" t="str">
            <v>OK</v>
          </cell>
          <cell r="J71">
            <v>42963</v>
          </cell>
        </row>
        <row r="72">
          <cell r="B72">
            <v>7832</v>
          </cell>
          <cell r="C72">
            <v>42958</v>
          </cell>
          <cell r="D72"/>
          <cell r="E72" t="str">
            <v>OK</v>
          </cell>
          <cell r="F72" t="str">
            <v>OK</v>
          </cell>
          <cell r="G72"/>
          <cell r="H72"/>
          <cell r="I72" t="str">
            <v>OK</v>
          </cell>
          <cell r="J72">
            <v>42963</v>
          </cell>
        </row>
        <row r="73">
          <cell r="B73">
            <v>7955</v>
          </cell>
          <cell r="C73">
            <v>42958</v>
          </cell>
          <cell r="D73"/>
          <cell r="E73" t="str">
            <v>OK</v>
          </cell>
          <cell r="F73" t="str">
            <v>OK</v>
          </cell>
          <cell r="G73"/>
          <cell r="H73"/>
          <cell r="I73" t="str">
            <v>OK</v>
          </cell>
          <cell r="J73">
            <v>42963</v>
          </cell>
        </row>
        <row r="74">
          <cell r="B74">
            <v>8012</v>
          </cell>
          <cell r="C74">
            <v>42958</v>
          </cell>
          <cell r="D74"/>
          <cell r="E74" t="str">
            <v>OK</v>
          </cell>
          <cell r="F74" t="str">
            <v>OK</v>
          </cell>
          <cell r="G74"/>
          <cell r="H74"/>
          <cell r="I74" t="str">
            <v>OK</v>
          </cell>
          <cell r="J74">
            <v>42963</v>
          </cell>
        </row>
        <row r="75">
          <cell r="B75">
            <v>7958</v>
          </cell>
          <cell r="C75">
            <v>42958</v>
          </cell>
          <cell r="D75"/>
          <cell r="E75" t="str">
            <v>OK</v>
          </cell>
          <cell r="F75" t="str">
            <v>OK</v>
          </cell>
          <cell r="G75"/>
          <cell r="H75"/>
          <cell r="I75" t="str">
            <v>OK</v>
          </cell>
          <cell r="J75">
            <v>42968</v>
          </cell>
        </row>
        <row r="76">
          <cell r="B76">
            <v>7964</v>
          </cell>
          <cell r="C76">
            <v>42958</v>
          </cell>
          <cell r="D76"/>
          <cell r="E76" t="str">
            <v>OK</v>
          </cell>
          <cell r="F76" t="str">
            <v>OK</v>
          </cell>
          <cell r="G76"/>
          <cell r="H76"/>
          <cell r="I76" t="str">
            <v>OK</v>
          </cell>
          <cell r="J76">
            <v>42970</v>
          </cell>
        </row>
        <row r="77">
          <cell r="B77">
            <v>7959</v>
          </cell>
          <cell r="C77">
            <v>42958</v>
          </cell>
          <cell r="D77" t="str">
            <v>Para 21VU</v>
          </cell>
          <cell r="E77" t="str">
            <v>OK</v>
          </cell>
          <cell r="F77" t="str">
            <v>OK</v>
          </cell>
          <cell r="G77"/>
          <cell r="H77"/>
          <cell r="I77" t="str">
            <v>OK</v>
          </cell>
          <cell r="J77">
            <v>42972</v>
          </cell>
        </row>
        <row r="78">
          <cell r="B78">
            <v>7962</v>
          </cell>
          <cell r="C78">
            <v>42958</v>
          </cell>
          <cell r="D78"/>
          <cell r="E78" t="str">
            <v>OK</v>
          </cell>
          <cell r="F78" t="str">
            <v>OK</v>
          </cell>
          <cell r="G78"/>
          <cell r="H78"/>
          <cell r="I78" t="str">
            <v>OK</v>
          </cell>
          <cell r="J78">
            <v>42972</v>
          </cell>
        </row>
        <row r="79">
          <cell r="B79">
            <v>175</v>
          </cell>
          <cell r="C79">
            <v>42958</v>
          </cell>
          <cell r="D79"/>
          <cell r="E79" t="str">
            <v>OK</v>
          </cell>
          <cell r="F79" t="str">
            <v>OK</v>
          </cell>
          <cell r="G79"/>
          <cell r="H79"/>
          <cell r="I79" t="str">
            <v>OK</v>
          </cell>
          <cell r="J79">
            <v>42963</v>
          </cell>
        </row>
        <row r="80">
          <cell r="B80">
            <v>185</v>
          </cell>
          <cell r="C80">
            <v>42958</v>
          </cell>
          <cell r="D80"/>
          <cell r="E80" t="str">
            <v>OK</v>
          </cell>
          <cell r="F80" t="str">
            <v>OK</v>
          </cell>
          <cell r="G80"/>
          <cell r="H80"/>
          <cell r="I80" t="str">
            <v>OK</v>
          </cell>
          <cell r="J80">
            <v>42963</v>
          </cell>
        </row>
        <row r="81">
          <cell r="B81">
            <v>1478</v>
          </cell>
          <cell r="C81">
            <v>42958</v>
          </cell>
          <cell r="D81"/>
          <cell r="E81" t="str">
            <v>OK</v>
          </cell>
          <cell r="F81" t="str">
            <v>OK</v>
          </cell>
          <cell r="G81"/>
          <cell r="H81"/>
          <cell r="I81" t="str">
            <v>OK</v>
          </cell>
          <cell r="J81">
            <v>42964</v>
          </cell>
        </row>
        <row r="82">
          <cell r="B82" t="str">
            <v>LCTV37262</v>
          </cell>
          <cell r="C82">
            <v>42958</v>
          </cell>
          <cell r="D82" t="str">
            <v>cable coax</v>
          </cell>
          <cell r="E82" t="str">
            <v>OK</v>
          </cell>
          <cell r="F82" t="str">
            <v>OK</v>
          </cell>
          <cell r="G82"/>
          <cell r="H82"/>
          <cell r="I82" t="str">
            <v>OK</v>
          </cell>
          <cell r="J82">
            <v>42963</v>
          </cell>
        </row>
        <row r="83">
          <cell r="B83">
            <v>7844</v>
          </cell>
          <cell r="C83">
            <v>42963</v>
          </cell>
          <cell r="D83"/>
          <cell r="E83" t="str">
            <v>OK</v>
          </cell>
          <cell r="F83" t="str">
            <v>OK</v>
          </cell>
          <cell r="G83"/>
          <cell r="H83"/>
          <cell r="I83" t="str">
            <v>OK</v>
          </cell>
          <cell r="J83">
            <v>42964</v>
          </cell>
        </row>
        <row r="84">
          <cell r="B84">
            <v>7835</v>
          </cell>
          <cell r="C84">
            <v>42963</v>
          </cell>
          <cell r="D84"/>
          <cell r="E84" t="str">
            <v>OK</v>
          </cell>
          <cell r="F84" t="str">
            <v>OK</v>
          </cell>
          <cell r="G84"/>
          <cell r="H84"/>
          <cell r="I84" t="str">
            <v>OK</v>
          </cell>
          <cell r="J84">
            <v>42964</v>
          </cell>
        </row>
        <row r="85">
          <cell r="B85">
            <v>7959</v>
          </cell>
          <cell r="C85">
            <v>42963</v>
          </cell>
          <cell r="D85" t="str">
            <v>Para 15 VU</v>
          </cell>
          <cell r="E85" t="str">
            <v>OK</v>
          </cell>
          <cell r="F85" t="str">
            <v>OK</v>
          </cell>
          <cell r="G85"/>
          <cell r="H85"/>
          <cell r="I85" t="str">
            <v>OK</v>
          </cell>
          <cell r="J85">
            <v>42964</v>
          </cell>
        </row>
        <row r="86">
          <cell r="B86">
            <v>7836</v>
          </cell>
          <cell r="C86">
            <v>42963</v>
          </cell>
          <cell r="D86"/>
          <cell r="E86" t="str">
            <v>OK</v>
          </cell>
          <cell r="F86" t="str">
            <v>OK</v>
          </cell>
          <cell r="G86"/>
          <cell r="H86"/>
          <cell r="I86" t="str">
            <v>OK</v>
          </cell>
          <cell r="J86">
            <v>42964</v>
          </cell>
        </row>
        <row r="87">
          <cell r="B87">
            <v>7956</v>
          </cell>
          <cell r="C87">
            <v>42963</v>
          </cell>
          <cell r="D87"/>
          <cell r="E87" t="str">
            <v>OK</v>
          </cell>
          <cell r="F87" t="str">
            <v>OK</v>
          </cell>
          <cell r="G87"/>
          <cell r="H87"/>
          <cell r="I87" t="str">
            <v>OK</v>
          </cell>
          <cell r="J87">
            <v>42964</v>
          </cell>
        </row>
        <row r="88">
          <cell r="B88">
            <v>7838</v>
          </cell>
          <cell r="C88">
            <v>42963</v>
          </cell>
          <cell r="D88"/>
          <cell r="E88" t="str">
            <v>OK</v>
          </cell>
          <cell r="F88" t="str">
            <v>OK</v>
          </cell>
          <cell r="G88"/>
          <cell r="H88"/>
          <cell r="I88" t="str">
            <v>OK</v>
          </cell>
          <cell r="J88">
            <v>42969</v>
          </cell>
        </row>
        <row r="89">
          <cell r="B89">
            <v>7977</v>
          </cell>
          <cell r="C89">
            <v>42963</v>
          </cell>
          <cell r="D89"/>
          <cell r="E89" t="str">
            <v>OK</v>
          </cell>
          <cell r="F89" t="str">
            <v>OK</v>
          </cell>
          <cell r="G89"/>
          <cell r="H89"/>
          <cell r="I89" t="str">
            <v>OK</v>
          </cell>
          <cell r="J89">
            <v>42969</v>
          </cell>
        </row>
        <row r="90">
          <cell r="B90">
            <v>7961</v>
          </cell>
          <cell r="C90">
            <v>42963</v>
          </cell>
          <cell r="D90"/>
          <cell r="E90" t="str">
            <v>OK</v>
          </cell>
          <cell r="F90" t="str">
            <v>OK</v>
          </cell>
          <cell r="G90"/>
          <cell r="H90"/>
          <cell r="I90" t="str">
            <v>OK</v>
          </cell>
          <cell r="J90">
            <v>42969</v>
          </cell>
        </row>
        <row r="91">
          <cell r="B91">
            <v>7960</v>
          </cell>
          <cell r="C91">
            <v>42963</v>
          </cell>
          <cell r="D91"/>
          <cell r="E91" t="str">
            <v>OK</v>
          </cell>
          <cell r="F91" t="str">
            <v>OK</v>
          </cell>
          <cell r="G91"/>
          <cell r="H91"/>
          <cell r="I91" t="str">
            <v>OK</v>
          </cell>
          <cell r="J91">
            <v>42972</v>
          </cell>
        </row>
        <row r="92">
          <cell r="B92">
            <v>7966</v>
          </cell>
          <cell r="C92">
            <v>42963</v>
          </cell>
          <cell r="D92"/>
          <cell r="E92" t="str">
            <v>OK</v>
          </cell>
          <cell r="F92" t="str">
            <v>OK</v>
          </cell>
          <cell r="G92"/>
          <cell r="H92"/>
          <cell r="I92" t="str">
            <v>OK</v>
          </cell>
          <cell r="J92">
            <v>42972</v>
          </cell>
        </row>
        <row r="93">
          <cell r="B93">
            <v>7965</v>
          </cell>
          <cell r="C93">
            <v>42963</v>
          </cell>
          <cell r="D93"/>
          <cell r="E93" t="str">
            <v>OK</v>
          </cell>
          <cell r="F93" t="str">
            <v>OK</v>
          </cell>
          <cell r="G93"/>
          <cell r="H93"/>
          <cell r="I93" t="str">
            <v>OK</v>
          </cell>
          <cell r="J93">
            <v>42975</v>
          </cell>
        </row>
        <row r="94">
          <cell r="B94">
            <v>7969</v>
          </cell>
          <cell r="C94">
            <v>42963</v>
          </cell>
          <cell r="D94"/>
          <cell r="E94" t="str">
            <v>OK</v>
          </cell>
          <cell r="F94" t="str">
            <v>OK</v>
          </cell>
          <cell r="G94"/>
          <cell r="H94"/>
          <cell r="I94" t="str">
            <v>OK</v>
          </cell>
          <cell r="J94">
            <v>42975</v>
          </cell>
        </row>
        <row r="95">
          <cell r="B95">
            <v>186</v>
          </cell>
          <cell r="C95">
            <v>42963</v>
          </cell>
          <cell r="D95" t="str">
            <v>925 VU</v>
          </cell>
          <cell r="E95" t="str">
            <v>OK</v>
          </cell>
          <cell r="F95" t="str">
            <v>OK</v>
          </cell>
          <cell r="G95"/>
          <cell r="H95"/>
          <cell r="I95" t="str">
            <v>OK</v>
          </cell>
          <cell r="J95">
            <v>42964</v>
          </cell>
        </row>
        <row r="96">
          <cell r="B96">
            <v>187</v>
          </cell>
          <cell r="C96">
            <v>42963</v>
          </cell>
          <cell r="D96" t="str">
            <v>911-917 VU</v>
          </cell>
          <cell r="E96" t="str">
            <v>OK</v>
          </cell>
          <cell r="F96" t="str">
            <v>OK</v>
          </cell>
          <cell r="G96"/>
          <cell r="H96"/>
          <cell r="I96" t="str">
            <v>OK</v>
          </cell>
          <cell r="J96">
            <v>42964</v>
          </cell>
        </row>
        <row r="97">
          <cell r="B97">
            <v>172</v>
          </cell>
          <cell r="C97">
            <v>42963</v>
          </cell>
          <cell r="D97" t="str">
            <v>911-917 VU</v>
          </cell>
          <cell r="E97" t="str">
            <v>OK</v>
          </cell>
          <cell r="F97" t="str">
            <v>OK</v>
          </cell>
          <cell r="G97"/>
          <cell r="H97"/>
          <cell r="I97" t="str">
            <v>OK</v>
          </cell>
          <cell r="J97">
            <v>42964</v>
          </cell>
        </row>
        <row r="98">
          <cell r="B98">
            <v>186</v>
          </cell>
          <cell r="C98">
            <v>42963</v>
          </cell>
          <cell r="D98"/>
          <cell r="E98" t="str">
            <v>OK</v>
          </cell>
          <cell r="F98" t="str">
            <v>OK</v>
          </cell>
          <cell r="G98"/>
          <cell r="H98"/>
          <cell r="I98" t="str">
            <v>OK</v>
          </cell>
          <cell r="J98">
            <v>42964</v>
          </cell>
        </row>
        <row r="99">
          <cell r="B99">
            <v>205</v>
          </cell>
          <cell r="C99">
            <v>42963</v>
          </cell>
          <cell r="D99"/>
          <cell r="E99" t="str">
            <v>OK</v>
          </cell>
          <cell r="F99" t="str">
            <v>OK</v>
          </cell>
          <cell r="G99"/>
          <cell r="H99"/>
          <cell r="I99" t="str">
            <v>OK</v>
          </cell>
          <cell r="J99">
            <v>42964</v>
          </cell>
        </row>
        <row r="100">
          <cell r="B100">
            <v>161</v>
          </cell>
          <cell r="C100">
            <v>42963</v>
          </cell>
          <cell r="D100"/>
          <cell r="E100" t="str">
            <v>OK</v>
          </cell>
          <cell r="F100" t="str">
            <v>OK</v>
          </cell>
          <cell r="G100"/>
          <cell r="H100"/>
          <cell r="I100" t="str">
            <v>OK</v>
          </cell>
          <cell r="J100">
            <v>42964</v>
          </cell>
        </row>
        <row r="101">
          <cell r="B101">
            <v>7970</v>
          </cell>
          <cell r="C101">
            <v>42964</v>
          </cell>
          <cell r="D101"/>
          <cell r="E101" t="str">
            <v>OK</v>
          </cell>
          <cell r="F101" t="str">
            <v>OK</v>
          </cell>
          <cell r="G101"/>
          <cell r="H101"/>
          <cell r="I101" t="str">
            <v>OK</v>
          </cell>
          <cell r="J101">
            <v>42977</v>
          </cell>
        </row>
        <row r="102">
          <cell r="B102">
            <v>8012</v>
          </cell>
          <cell r="C102">
            <v>42964</v>
          </cell>
          <cell r="D102"/>
          <cell r="E102" t="str">
            <v>OK</v>
          </cell>
          <cell r="F102" t="str">
            <v>OK</v>
          </cell>
          <cell r="G102"/>
          <cell r="H102"/>
          <cell r="I102" t="str">
            <v>OK</v>
          </cell>
          <cell r="J102">
            <v>42977</v>
          </cell>
        </row>
        <row r="103">
          <cell r="B103">
            <v>189</v>
          </cell>
          <cell r="C103">
            <v>42964</v>
          </cell>
          <cell r="D103" t="str">
            <v>911-917 VU</v>
          </cell>
          <cell r="E103" t="str">
            <v>OK</v>
          </cell>
          <cell r="F103" t="str">
            <v>OK</v>
          </cell>
          <cell r="G103"/>
          <cell r="H103"/>
          <cell r="I103" t="str">
            <v>OK</v>
          </cell>
          <cell r="J103">
            <v>42965</v>
          </cell>
        </row>
        <row r="104">
          <cell r="B104">
            <v>187</v>
          </cell>
          <cell r="C104">
            <v>42964</v>
          </cell>
          <cell r="D104" t="str">
            <v>925 VU</v>
          </cell>
          <cell r="E104" t="str">
            <v>OK</v>
          </cell>
          <cell r="F104" t="str">
            <v>OK</v>
          </cell>
          <cell r="G104"/>
          <cell r="H104"/>
          <cell r="I104" t="str">
            <v>OK</v>
          </cell>
          <cell r="J104">
            <v>42965</v>
          </cell>
        </row>
        <row r="105">
          <cell r="B105">
            <v>187</v>
          </cell>
          <cell r="C105">
            <v>42964</v>
          </cell>
          <cell r="D105"/>
          <cell r="E105" t="str">
            <v>OK</v>
          </cell>
          <cell r="F105" t="str">
            <v>OK</v>
          </cell>
          <cell r="G105"/>
          <cell r="H105"/>
          <cell r="I105" t="str">
            <v>OK</v>
          </cell>
          <cell r="J105">
            <v>42965</v>
          </cell>
        </row>
        <row r="106">
          <cell r="B106">
            <v>167</v>
          </cell>
          <cell r="C106">
            <v>42964</v>
          </cell>
          <cell r="D106" t="str">
            <v>517-518-536-611VU3</v>
          </cell>
          <cell r="E106" t="str">
            <v>OK</v>
          </cell>
          <cell r="F106" t="str">
            <v>OK</v>
          </cell>
          <cell r="G106"/>
          <cell r="H106"/>
          <cell r="I106" t="str">
            <v>OK</v>
          </cell>
          <cell r="J106">
            <v>42965</v>
          </cell>
        </row>
        <row r="107">
          <cell r="B107">
            <v>176</v>
          </cell>
          <cell r="C107">
            <v>42964</v>
          </cell>
          <cell r="D107" t="str">
            <v>612-613-614 VU</v>
          </cell>
          <cell r="E107" t="str">
            <v>OK</v>
          </cell>
          <cell r="F107" t="str">
            <v>OK</v>
          </cell>
          <cell r="G107"/>
          <cell r="H107"/>
          <cell r="I107" t="str">
            <v>OK</v>
          </cell>
          <cell r="J107">
            <v>42965</v>
          </cell>
        </row>
        <row r="108">
          <cell r="B108">
            <v>84</v>
          </cell>
          <cell r="C108">
            <v>42964</v>
          </cell>
          <cell r="D108"/>
          <cell r="E108" t="str">
            <v>OK</v>
          </cell>
          <cell r="F108" t="str">
            <v>OK</v>
          </cell>
          <cell r="G108"/>
          <cell r="H108"/>
          <cell r="I108" t="str">
            <v>OK</v>
          </cell>
          <cell r="J108">
            <v>42971</v>
          </cell>
        </row>
        <row r="109">
          <cell r="B109">
            <v>83</v>
          </cell>
          <cell r="C109">
            <v>42964</v>
          </cell>
          <cell r="D109"/>
          <cell r="E109" t="str">
            <v>OK</v>
          </cell>
          <cell r="F109" t="str">
            <v>OK</v>
          </cell>
          <cell r="G109"/>
          <cell r="H109"/>
          <cell r="I109" t="str">
            <v>OK</v>
          </cell>
          <cell r="J109">
            <v>42971</v>
          </cell>
        </row>
        <row r="110">
          <cell r="B110">
            <v>7962</v>
          </cell>
          <cell r="C110">
            <v>42965</v>
          </cell>
          <cell r="D110"/>
          <cell r="E110" t="str">
            <v>OK</v>
          </cell>
          <cell r="F110" t="str">
            <v>OK</v>
          </cell>
          <cell r="G110">
            <v>42968</v>
          </cell>
          <cell r="H110">
            <v>0.58333333333333337</v>
          </cell>
          <cell r="I110" t="str">
            <v>OK</v>
          </cell>
          <cell r="J110">
            <v>42969</v>
          </cell>
        </row>
        <row r="111">
          <cell r="B111">
            <v>7964</v>
          </cell>
          <cell r="C111">
            <v>42965</v>
          </cell>
          <cell r="D111"/>
          <cell r="E111" t="str">
            <v>OK</v>
          </cell>
          <cell r="F111" t="str">
            <v>OK</v>
          </cell>
          <cell r="G111">
            <v>42968</v>
          </cell>
          <cell r="H111">
            <v>0.59375</v>
          </cell>
          <cell r="I111" t="str">
            <v>OK</v>
          </cell>
          <cell r="J111">
            <v>42969</v>
          </cell>
        </row>
        <row r="112">
          <cell r="B112">
            <v>7967</v>
          </cell>
          <cell r="C112">
            <v>42965</v>
          </cell>
          <cell r="D112"/>
          <cell r="E112" t="str">
            <v>OK</v>
          </cell>
          <cell r="F112" t="str">
            <v>OK</v>
          </cell>
          <cell r="G112"/>
          <cell r="H112"/>
          <cell r="I112" t="str">
            <v>OK</v>
          </cell>
          <cell r="J112">
            <v>42977</v>
          </cell>
        </row>
        <row r="113">
          <cell r="B113">
            <v>7972</v>
          </cell>
          <cell r="C113">
            <v>42965</v>
          </cell>
          <cell r="D113"/>
          <cell r="E113" t="str">
            <v>OK</v>
          </cell>
          <cell r="F113" t="str">
            <v>OK</v>
          </cell>
          <cell r="G113"/>
          <cell r="H113"/>
          <cell r="I113" t="str">
            <v>OK</v>
          </cell>
          <cell r="J113">
            <v>42978</v>
          </cell>
        </row>
        <row r="114">
          <cell r="B114">
            <v>165</v>
          </cell>
          <cell r="C114">
            <v>42965</v>
          </cell>
          <cell r="D114" t="str">
            <v>517-518-536-611VU3</v>
          </cell>
          <cell r="E114" t="str">
            <v>OK</v>
          </cell>
          <cell r="F114" t="str">
            <v>OK</v>
          </cell>
          <cell r="G114"/>
          <cell r="H114"/>
          <cell r="I114" t="str">
            <v>OK</v>
          </cell>
          <cell r="J114">
            <v>42968</v>
          </cell>
        </row>
        <row r="115">
          <cell r="B115">
            <v>207</v>
          </cell>
          <cell r="C115">
            <v>42965</v>
          </cell>
          <cell r="D115"/>
          <cell r="E115" t="str">
            <v>OK</v>
          </cell>
          <cell r="F115" t="str">
            <v>OK</v>
          </cell>
          <cell r="G115"/>
          <cell r="H115"/>
          <cell r="I115" t="str">
            <v>OK</v>
          </cell>
          <cell r="J115">
            <v>42968</v>
          </cell>
        </row>
        <row r="116">
          <cell r="B116">
            <v>186</v>
          </cell>
          <cell r="C116">
            <v>42965</v>
          </cell>
          <cell r="D116"/>
          <cell r="E116" t="str">
            <v>OK</v>
          </cell>
          <cell r="F116" t="str">
            <v>OK</v>
          </cell>
          <cell r="G116"/>
          <cell r="H116"/>
          <cell r="I116" t="str">
            <v>OK</v>
          </cell>
          <cell r="J116">
            <v>42969</v>
          </cell>
        </row>
        <row r="117">
          <cell r="B117">
            <v>1491</v>
          </cell>
          <cell r="C117">
            <v>42965</v>
          </cell>
          <cell r="D117"/>
          <cell r="E117" t="str">
            <v>OK</v>
          </cell>
          <cell r="F117" t="str">
            <v>OK</v>
          </cell>
          <cell r="G117"/>
          <cell r="H117"/>
          <cell r="I117" t="str">
            <v>OK</v>
          </cell>
          <cell r="J117">
            <v>42968</v>
          </cell>
        </row>
        <row r="118">
          <cell r="B118">
            <v>7966</v>
          </cell>
          <cell r="C118">
            <v>42968</v>
          </cell>
          <cell r="D118"/>
          <cell r="E118" t="str">
            <v>OK</v>
          </cell>
          <cell r="F118" t="str">
            <v>OK</v>
          </cell>
          <cell r="G118"/>
          <cell r="H118"/>
          <cell r="I118" t="str">
            <v>OK</v>
          </cell>
          <cell r="J118">
            <v>42969</v>
          </cell>
        </row>
        <row r="119">
          <cell r="B119">
            <v>7977</v>
          </cell>
          <cell r="C119">
            <v>42968</v>
          </cell>
          <cell r="D119"/>
          <cell r="E119" t="str">
            <v>OK</v>
          </cell>
          <cell r="F119" t="str">
            <v>OK</v>
          </cell>
          <cell r="G119"/>
          <cell r="H119"/>
          <cell r="I119" t="str">
            <v>OK</v>
          </cell>
          <cell r="J119">
            <v>42977</v>
          </cell>
        </row>
        <row r="120">
          <cell r="B120">
            <v>7975</v>
          </cell>
          <cell r="C120">
            <v>42968</v>
          </cell>
          <cell r="D120"/>
          <cell r="E120" t="str">
            <v>OK</v>
          </cell>
          <cell r="F120" t="str">
            <v>OK</v>
          </cell>
          <cell r="G120"/>
          <cell r="H120"/>
          <cell r="I120" t="str">
            <v>OK</v>
          </cell>
          <cell r="J120">
            <v>42979</v>
          </cell>
        </row>
        <row r="121">
          <cell r="B121">
            <v>190</v>
          </cell>
          <cell r="C121">
            <v>42968</v>
          </cell>
          <cell r="D121" t="str">
            <v>911-917 VU</v>
          </cell>
          <cell r="E121" t="str">
            <v>OK</v>
          </cell>
          <cell r="F121" t="str">
            <v>OK</v>
          </cell>
          <cell r="G121"/>
          <cell r="H121"/>
          <cell r="I121" t="str">
            <v>OK</v>
          </cell>
          <cell r="J121">
            <v>42969</v>
          </cell>
        </row>
        <row r="122">
          <cell r="B122">
            <v>189</v>
          </cell>
          <cell r="C122">
            <v>42968</v>
          </cell>
          <cell r="D122" t="str">
            <v>925 VU</v>
          </cell>
          <cell r="E122" t="str">
            <v>OK</v>
          </cell>
          <cell r="F122" t="str">
            <v>OK</v>
          </cell>
          <cell r="G122"/>
          <cell r="H122"/>
          <cell r="I122" t="str">
            <v>OK</v>
          </cell>
          <cell r="J122">
            <v>42969</v>
          </cell>
        </row>
        <row r="123">
          <cell r="B123">
            <v>189</v>
          </cell>
          <cell r="C123">
            <v>42968</v>
          </cell>
          <cell r="D123"/>
          <cell r="E123" t="str">
            <v>OK</v>
          </cell>
          <cell r="F123" t="str">
            <v>OK</v>
          </cell>
          <cell r="G123"/>
          <cell r="H123"/>
          <cell r="I123" t="str">
            <v>OK</v>
          </cell>
          <cell r="J123">
            <v>42969</v>
          </cell>
        </row>
        <row r="124">
          <cell r="B124">
            <v>179</v>
          </cell>
          <cell r="C124">
            <v>42968</v>
          </cell>
          <cell r="D124" t="str">
            <v>612-613-614VU</v>
          </cell>
          <cell r="E124" t="str">
            <v>OK</v>
          </cell>
          <cell r="F124" t="str">
            <v>OK</v>
          </cell>
          <cell r="G124"/>
          <cell r="H124"/>
          <cell r="I124" t="str">
            <v>OK</v>
          </cell>
          <cell r="J124">
            <v>42969</v>
          </cell>
        </row>
        <row r="125">
          <cell r="B125">
            <v>7969</v>
          </cell>
          <cell r="C125">
            <v>42969</v>
          </cell>
          <cell r="D125"/>
          <cell r="E125" t="str">
            <v>OK</v>
          </cell>
          <cell r="F125" t="str">
            <v>OK</v>
          </cell>
          <cell r="G125"/>
          <cell r="H125"/>
          <cell r="I125" t="str">
            <v>OK</v>
          </cell>
          <cell r="J125">
            <v>42970</v>
          </cell>
        </row>
        <row r="126">
          <cell r="B126">
            <v>8036</v>
          </cell>
          <cell r="C126">
            <v>42969</v>
          </cell>
          <cell r="D126"/>
          <cell r="E126" t="str">
            <v>OK</v>
          </cell>
          <cell r="F126" t="str">
            <v>OK</v>
          </cell>
          <cell r="G126"/>
          <cell r="H126"/>
          <cell r="I126" t="str">
            <v>OK</v>
          </cell>
          <cell r="J126">
            <v>42970</v>
          </cell>
        </row>
        <row r="127">
          <cell r="B127">
            <v>7970</v>
          </cell>
          <cell r="C127">
            <v>42969</v>
          </cell>
          <cell r="D127"/>
          <cell r="E127" t="str">
            <v>OK</v>
          </cell>
          <cell r="F127" t="str">
            <v>OK</v>
          </cell>
          <cell r="G127"/>
          <cell r="H127"/>
          <cell r="I127" t="str">
            <v>OK</v>
          </cell>
          <cell r="J127">
            <v>42970</v>
          </cell>
        </row>
        <row r="128">
          <cell r="B128">
            <v>7846</v>
          </cell>
          <cell r="C128">
            <v>42969</v>
          </cell>
          <cell r="D128"/>
          <cell r="E128" t="str">
            <v>OK</v>
          </cell>
          <cell r="F128" t="str">
            <v>OK</v>
          </cell>
          <cell r="G128"/>
          <cell r="H128"/>
          <cell r="I128" t="str">
            <v>OK</v>
          </cell>
          <cell r="J128">
            <v>42970</v>
          </cell>
        </row>
        <row r="129">
          <cell r="B129">
            <v>7971</v>
          </cell>
          <cell r="C129">
            <v>42969</v>
          </cell>
          <cell r="D129"/>
          <cell r="E129" t="str">
            <v>OK</v>
          </cell>
          <cell r="F129" t="str">
            <v>OK</v>
          </cell>
          <cell r="G129"/>
          <cell r="H129"/>
          <cell r="I129" t="str">
            <v>OK</v>
          </cell>
          <cell r="J129">
            <v>42978</v>
          </cell>
        </row>
        <row r="130">
          <cell r="B130">
            <v>7976</v>
          </cell>
          <cell r="C130">
            <v>42969</v>
          </cell>
          <cell r="D130"/>
          <cell r="E130" t="str">
            <v>OK</v>
          </cell>
          <cell r="F130" t="str">
            <v>OK</v>
          </cell>
          <cell r="G130"/>
          <cell r="H130"/>
          <cell r="I130" t="str">
            <v>OK</v>
          </cell>
          <cell r="J130">
            <v>42978</v>
          </cell>
        </row>
        <row r="131">
          <cell r="B131">
            <v>7974</v>
          </cell>
          <cell r="C131">
            <v>42969</v>
          </cell>
          <cell r="D131"/>
          <cell r="E131" t="str">
            <v>OK</v>
          </cell>
          <cell r="F131" t="str">
            <v>OK</v>
          </cell>
          <cell r="G131"/>
          <cell r="H131"/>
          <cell r="I131" t="str">
            <v>OK</v>
          </cell>
          <cell r="J131">
            <v>42982</v>
          </cell>
        </row>
        <row r="132">
          <cell r="B132">
            <v>208</v>
          </cell>
          <cell r="C132">
            <v>42969</v>
          </cell>
          <cell r="D132"/>
          <cell r="E132" t="str">
            <v>OK</v>
          </cell>
          <cell r="F132" t="str">
            <v>OK</v>
          </cell>
          <cell r="G132"/>
          <cell r="H132"/>
          <cell r="I132" t="str">
            <v>OK</v>
          </cell>
          <cell r="J132">
            <v>42970</v>
          </cell>
        </row>
        <row r="133">
          <cell r="B133">
            <v>1479</v>
          </cell>
          <cell r="C133">
            <v>42969</v>
          </cell>
          <cell r="D133"/>
          <cell r="E133" t="str">
            <v>OK</v>
          </cell>
          <cell r="F133" t="str">
            <v>OK</v>
          </cell>
          <cell r="G133"/>
          <cell r="H133"/>
          <cell r="I133" t="str">
            <v>OK</v>
          </cell>
          <cell r="J133">
            <v>42970</v>
          </cell>
        </row>
        <row r="134">
          <cell r="B134">
            <v>110</v>
          </cell>
          <cell r="C134">
            <v>42969</v>
          </cell>
          <cell r="D134" t="str">
            <v>411-412 VU</v>
          </cell>
          <cell r="E134" t="str">
            <v>OK</v>
          </cell>
          <cell r="F134" t="str">
            <v>OK</v>
          </cell>
          <cell r="G134"/>
          <cell r="H134"/>
          <cell r="I134" t="str">
            <v>OK</v>
          </cell>
          <cell r="J134">
            <v>42970</v>
          </cell>
        </row>
        <row r="135">
          <cell r="B135">
            <v>7877</v>
          </cell>
          <cell r="C135">
            <v>42969</v>
          </cell>
          <cell r="D135" t="str">
            <v>28 VU</v>
          </cell>
          <cell r="E135" t="str">
            <v>OK</v>
          </cell>
          <cell r="F135" t="str">
            <v>OK</v>
          </cell>
          <cell r="G135"/>
          <cell r="H135"/>
          <cell r="I135" t="str">
            <v>OK</v>
          </cell>
          <cell r="J135">
            <v>42970</v>
          </cell>
        </row>
        <row r="136">
          <cell r="B136">
            <v>7972</v>
          </cell>
          <cell r="C136">
            <v>42970</v>
          </cell>
          <cell r="D136"/>
          <cell r="E136" t="str">
            <v>OK</v>
          </cell>
          <cell r="F136" t="str">
            <v>OK</v>
          </cell>
          <cell r="G136"/>
          <cell r="H136"/>
          <cell r="I136" t="str">
            <v>OK</v>
          </cell>
          <cell r="J136">
            <v>42976</v>
          </cell>
        </row>
        <row r="137">
          <cell r="B137">
            <v>8015</v>
          </cell>
          <cell r="C137">
            <v>42970</v>
          </cell>
          <cell r="D137"/>
          <cell r="E137" t="str">
            <v>OK</v>
          </cell>
          <cell r="F137" t="str">
            <v>OK</v>
          </cell>
          <cell r="G137"/>
          <cell r="H137"/>
          <cell r="I137" t="str">
            <v>OK</v>
          </cell>
          <cell r="J137">
            <v>42976</v>
          </cell>
        </row>
        <row r="138">
          <cell r="B138">
            <v>7979</v>
          </cell>
          <cell r="C138">
            <v>42970</v>
          </cell>
          <cell r="D138"/>
          <cell r="E138" t="str">
            <v>OK</v>
          </cell>
          <cell r="F138" t="str">
            <v>OK</v>
          </cell>
          <cell r="G138"/>
          <cell r="H138"/>
          <cell r="I138" t="str">
            <v>OK</v>
          </cell>
          <cell r="J138">
            <v>42983</v>
          </cell>
        </row>
        <row r="139">
          <cell r="B139">
            <v>8036</v>
          </cell>
          <cell r="C139">
            <v>42970</v>
          </cell>
          <cell r="D139"/>
          <cell r="E139" t="str">
            <v>OK</v>
          </cell>
          <cell r="F139" t="str">
            <v>OK</v>
          </cell>
          <cell r="G139"/>
          <cell r="H139"/>
          <cell r="I139" t="str">
            <v>OK</v>
          </cell>
          <cell r="J139">
            <v>42983</v>
          </cell>
        </row>
        <row r="140">
          <cell r="B140">
            <v>163</v>
          </cell>
          <cell r="C140">
            <v>42970</v>
          </cell>
          <cell r="D140" t="str">
            <v>925VU</v>
          </cell>
          <cell r="E140" t="str">
            <v>OK</v>
          </cell>
          <cell r="F140" t="str">
            <v>OK</v>
          </cell>
          <cell r="G140"/>
          <cell r="H140"/>
          <cell r="I140" t="str">
            <v>OK</v>
          </cell>
          <cell r="J140">
            <v>42971</v>
          </cell>
        </row>
        <row r="141">
          <cell r="B141">
            <v>169</v>
          </cell>
          <cell r="C141">
            <v>42970</v>
          </cell>
          <cell r="D141" t="str">
            <v>911-917VU</v>
          </cell>
          <cell r="E141" t="str">
            <v>OK</v>
          </cell>
          <cell r="F141" t="str">
            <v>OK</v>
          </cell>
          <cell r="G141"/>
          <cell r="H141"/>
          <cell r="I141" t="str">
            <v>OK</v>
          </cell>
          <cell r="J141">
            <v>42979</v>
          </cell>
        </row>
        <row r="142">
          <cell r="B142">
            <v>190</v>
          </cell>
          <cell r="C142">
            <v>42970</v>
          </cell>
          <cell r="D142" t="str">
            <v>925VU</v>
          </cell>
          <cell r="E142" t="str">
            <v>OK</v>
          </cell>
          <cell r="F142" t="str">
            <v>OK</v>
          </cell>
          <cell r="G142"/>
          <cell r="H142"/>
          <cell r="I142" t="str">
            <v>OK</v>
          </cell>
          <cell r="J142">
            <v>42982</v>
          </cell>
        </row>
        <row r="143">
          <cell r="B143">
            <v>163</v>
          </cell>
          <cell r="C143">
            <v>42970</v>
          </cell>
          <cell r="D143"/>
          <cell r="E143" t="str">
            <v>OK</v>
          </cell>
          <cell r="F143" t="str">
            <v>OK</v>
          </cell>
          <cell r="G143"/>
          <cell r="H143"/>
          <cell r="I143" t="str">
            <v>OK</v>
          </cell>
          <cell r="J143">
            <v>42971</v>
          </cell>
        </row>
        <row r="144">
          <cell r="B144">
            <v>190</v>
          </cell>
          <cell r="C144">
            <v>42970</v>
          </cell>
          <cell r="D144"/>
          <cell r="E144" t="str">
            <v>OK</v>
          </cell>
          <cell r="F144" t="str">
            <v>OK</v>
          </cell>
          <cell r="G144"/>
          <cell r="H144"/>
          <cell r="I144" t="str">
            <v>OK</v>
          </cell>
          <cell r="J144">
            <v>42982</v>
          </cell>
        </row>
        <row r="145">
          <cell r="B145">
            <v>177</v>
          </cell>
          <cell r="C145">
            <v>42970</v>
          </cell>
          <cell r="D145" t="str">
            <v>612-614VU</v>
          </cell>
          <cell r="E145" t="str">
            <v>OK</v>
          </cell>
          <cell r="F145" t="str">
            <v>OK</v>
          </cell>
          <cell r="G145"/>
          <cell r="H145"/>
          <cell r="I145" t="str">
            <v>OK</v>
          </cell>
          <cell r="J145">
            <v>42972</v>
          </cell>
        </row>
        <row r="146">
          <cell r="B146">
            <v>187</v>
          </cell>
          <cell r="C146">
            <v>42970</v>
          </cell>
          <cell r="D146"/>
          <cell r="E146" t="str">
            <v>OK</v>
          </cell>
          <cell r="F146" t="str">
            <v>OK</v>
          </cell>
          <cell r="G146"/>
          <cell r="H146"/>
          <cell r="I146" t="str">
            <v>OK</v>
          </cell>
          <cell r="J146">
            <v>42977</v>
          </cell>
        </row>
        <row r="147">
          <cell r="B147">
            <v>7976</v>
          </cell>
          <cell r="C147">
            <v>42971</v>
          </cell>
          <cell r="D147"/>
          <cell r="E147" t="str">
            <v>OK</v>
          </cell>
          <cell r="F147" t="str">
            <v>OK</v>
          </cell>
          <cell r="G147"/>
          <cell r="H147"/>
          <cell r="I147" t="str">
            <v>OK</v>
          </cell>
          <cell r="J147">
            <v>42976</v>
          </cell>
        </row>
        <row r="148">
          <cell r="B148">
            <v>7975</v>
          </cell>
          <cell r="C148">
            <v>42971</v>
          </cell>
          <cell r="D148"/>
          <cell r="E148" t="str">
            <v>OK</v>
          </cell>
          <cell r="F148" t="str">
            <v>OK</v>
          </cell>
          <cell r="G148"/>
          <cell r="H148"/>
          <cell r="I148" t="str">
            <v>OK</v>
          </cell>
          <cell r="J148">
            <v>42976</v>
          </cell>
        </row>
        <row r="149">
          <cell r="B149">
            <v>7981</v>
          </cell>
          <cell r="C149">
            <v>42971</v>
          </cell>
          <cell r="D149"/>
          <cell r="E149" t="str">
            <v>OK</v>
          </cell>
          <cell r="F149" t="str">
            <v>OK</v>
          </cell>
          <cell r="G149"/>
          <cell r="H149"/>
          <cell r="I149" t="str">
            <v>OK</v>
          </cell>
          <cell r="J149">
            <v>42983</v>
          </cell>
        </row>
        <row r="150">
          <cell r="B150">
            <v>7978</v>
          </cell>
          <cell r="C150">
            <v>42971</v>
          </cell>
          <cell r="D150"/>
          <cell r="E150" t="str">
            <v>OK</v>
          </cell>
          <cell r="F150" t="str">
            <v>OK</v>
          </cell>
          <cell r="G150"/>
          <cell r="H150"/>
          <cell r="I150" t="str">
            <v>OK</v>
          </cell>
          <cell r="J150">
            <v>42984</v>
          </cell>
        </row>
        <row r="151">
          <cell r="B151">
            <v>7983</v>
          </cell>
          <cell r="C151">
            <v>42971</v>
          </cell>
          <cell r="D151"/>
          <cell r="E151" t="str">
            <v>OK</v>
          </cell>
          <cell r="F151" t="str">
            <v>OK</v>
          </cell>
          <cell r="G151"/>
          <cell r="H151"/>
          <cell r="I151" t="str">
            <v>OK</v>
          </cell>
          <cell r="J151">
            <v>42984</v>
          </cell>
        </row>
        <row r="152">
          <cell r="B152" t="str">
            <v>LCTV98382</v>
          </cell>
          <cell r="C152">
            <v>42971</v>
          </cell>
          <cell r="D152" t="str">
            <v>22VU</v>
          </cell>
          <cell r="E152" t="str">
            <v>OK</v>
          </cell>
          <cell r="F152" t="str">
            <v>OK</v>
          </cell>
          <cell r="G152"/>
          <cell r="H152"/>
          <cell r="I152" t="str">
            <v>OK</v>
          </cell>
          <cell r="J152">
            <v>42972</v>
          </cell>
        </row>
        <row r="153">
          <cell r="B153" t="str">
            <v>LCTV98385</v>
          </cell>
          <cell r="C153">
            <v>42971</v>
          </cell>
          <cell r="D153" t="str">
            <v>22VU</v>
          </cell>
          <cell r="E153" t="str">
            <v>OK</v>
          </cell>
          <cell r="F153" t="str">
            <v>OK</v>
          </cell>
          <cell r="G153"/>
          <cell r="H153"/>
          <cell r="I153" t="str">
            <v>OK</v>
          </cell>
          <cell r="J153">
            <v>42972</v>
          </cell>
        </row>
        <row r="154">
          <cell r="B154">
            <v>7963</v>
          </cell>
          <cell r="C154">
            <v>42971</v>
          </cell>
          <cell r="D154" t="str">
            <v>A320 LOT2 301-500VU</v>
          </cell>
          <cell r="E154" t="str">
            <v>OK</v>
          </cell>
          <cell r="F154" t="str">
            <v>OK</v>
          </cell>
          <cell r="G154"/>
          <cell r="H154"/>
          <cell r="I154" t="str">
            <v>OK</v>
          </cell>
          <cell r="J154">
            <v>42972</v>
          </cell>
        </row>
        <row r="155">
          <cell r="B155">
            <v>7979</v>
          </cell>
          <cell r="C155">
            <v>42972</v>
          </cell>
          <cell r="D155"/>
          <cell r="E155" t="str">
            <v>OK</v>
          </cell>
          <cell r="F155" t="str">
            <v>OK</v>
          </cell>
          <cell r="G155"/>
          <cell r="H155"/>
          <cell r="I155" t="str">
            <v>OK</v>
          </cell>
          <cell r="J155">
            <v>42976</v>
          </cell>
        </row>
        <row r="156">
          <cell r="B156">
            <v>7980</v>
          </cell>
          <cell r="C156">
            <v>42972</v>
          </cell>
          <cell r="D156"/>
          <cell r="E156" t="str">
            <v>OK</v>
          </cell>
          <cell r="F156" t="str">
            <v>OK</v>
          </cell>
          <cell r="G156"/>
          <cell r="H156"/>
          <cell r="I156" t="str">
            <v>OK</v>
          </cell>
          <cell r="J156">
            <v>42983</v>
          </cell>
        </row>
        <row r="157">
          <cell r="B157">
            <v>7985</v>
          </cell>
          <cell r="C157">
            <v>42972</v>
          </cell>
          <cell r="D157"/>
          <cell r="E157" t="str">
            <v>OK</v>
          </cell>
          <cell r="F157" t="str">
            <v>OK</v>
          </cell>
          <cell r="G157"/>
          <cell r="H157"/>
          <cell r="I157" t="str">
            <v>OK</v>
          </cell>
          <cell r="J157">
            <v>42984</v>
          </cell>
        </row>
        <row r="158">
          <cell r="B158">
            <v>7986</v>
          </cell>
          <cell r="C158">
            <v>42972</v>
          </cell>
          <cell r="D158" t="str">
            <v>Para 45 VU</v>
          </cell>
          <cell r="E158" t="str">
            <v>OK</v>
          </cell>
          <cell r="F158" t="str">
            <v>OK</v>
          </cell>
          <cell r="G158"/>
          <cell r="H158"/>
          <cell r="I158" t="str">
            <v>OK</v>
          </cell>
          <cell r="J158">
            <v>42984</v>
          </cell>
        </row>
        <row r="159">
          <cell r="B159">
            <v>174</v>
          </cell>
          <cell r="C159">
            <v>42972</v>
          </cell>
          <cell r="D159" t="str">
            <v>517-518-536-611VU3</v>
          </cell>
          <cell r="E159" t="str">
            <v>OK</v>
          </cell>
          <cell r="F159" t="str">
            <v>OK</v>
          </cell>
          <cell r="G159"/>
          <cell r="H159"/>
          <cell r="I159" t="str">
            <v>OK</v>
          </cell>
          <cell r="J159">
            <v>42977</v>
          </cell>
        </row>
        <row r="160">
          <cell r="B160">
            <v>209</v>
          </cell>
          <cell r="C160">
            <v>42972</v>
          </cell>
          <cell r="D160"/>
          <cell r="E160" t="str">
            <v>OK</v>
          </cell>
          <cell r="F160" t="str">
            <v>OK</v>
          </cell>
          <cell r="G160"/>
          <cell r="H160"/>
          <cell r="I160" t="str">
            <v>OK</v>
          </cell>
          <cell r="J160">
            <v>42978</v>
          </cell>
        </row>
        <row r="161">
          <cell r="B161">
            <v>189</v>
          </cell>
          <cell r="C161">
            <v>42972</v>
          </cell>
          <cell r="D161"/>
          <cell r="E161" t="str">
            <v>OK</v>
          </cell>
          <cell r="F161" t="str">
            <v>OK</v>
          </cell>
          <cell r="G161"/>
          <cell r="H161"/>
          <cell r="I161" t="str">
            <v>OK</v>
          </cell>
          <cell r="J161">
            <v>42982</v>
          </cell>
        </row>
        <row r="162">
          <cell r="B162">
            <v>82</v>
          </cell>
          <cell r="C162">
            <v>42972</v>
          </cell>
          <cell r="D162"/>
          <cell r="E162" t="str">
            <v>OK</v>
          </cell>
          <cell r="F162" t="str">
            <v>OK</v>
          </cell>
          <cell r="G162"/>
          <cell r="H162"/>
          <cell r="I162" t="str">
            <v>OK</v>
          </cell>
          <cell r="J162">
            <v>42976</v>
          </cell>
        </row>
        <row r="163">
          <cell r="B163">
            <v>1480</v>
          </cell>
          <cell r="C163">
            <v>42972</v>
          </cell>
          <cell r="D163"/>
          <cell r="E163" t="str">
            <v>OK</v>
          </cell>
          <cell r="F163" t="str">
            <v>OK</v>
          </cell>
          <cell r="G163"/>
          <cell r="H163"/>
          <cell r="I163" t="str">
            <v>OK</v>
          </cell>
          <cell r="J163">
            <v>42977</v>
          </cell>
        </row>
        <row r="164">
          <cell r="B164" t="str">
            <v>LCTV94875</v>
          </cell>
          <cell r="C164">
            <v>42972</v>
          </cell>
          <cell r="D164" t="str">
            <v>Cable QTE 2</v>
          </cell>
          <cell r="E164" t="str">
            <v>OK</v>
          </cell>
          <cell r="F164" t="str">
            <v>OK</v>
          </cell>
          <cell r="G164"/>
          <cell r="H164"/>
          <cell r="I164" t="str">
            <v>OK</v>
          </cell>
          <cell r="J164">
            <v>42975</v>
          </cell>
        </row>
        <row r="165">
          <cell r="B165">
            <v>7981</v>
          </cell>
          <cell r="C165">
            <v>42975</v>
          </cell>
          <cell r="D165"/>
          <cell r="E165" t="str">
            <v>OK</v>
          </cell>
          <cell r="F165" t="str">
            <v>OK</v>
          </cell>
          <cell r="G165"/>
          <cell r="H165"/>
          <cell r="I165" t="str">
            <v>OK</v>
          </cell>
          <cell r="J165">
            <v>42976</v>
          </cell>
        </row>
        <row r="166">
          <cell r="B166">
            <v>7983</v>
          </cell>
          <cell r="C166">
            <v>42975</v>
          </cell>
          <cell r="D166"/>
          <cell r="E166" t="str">
            <v>OK</v>
          </cell>
          <cell r="F166" t="str">
            <v>OK</v>
          </cell>
          <cell r="G166"/>
          <cell r="H166"/>
          <cell r="I166" t="str">
            <v>OK</v>
          </cell>
          <cell r="J166">
            <v>42976</v>
          </cell>
        </row>
        <row r="167">
          <cell r="B167">
            <v>7870</v>
          </cell>
          <cell r="C167">
            <v>42975</v>
          </cell>
          <cell r="D167" t="str">
            <v>15VU</v>
          </cell>
          <cell r="E167" t="str">
            <v>OK</v>
          </cell>
          <cell r="F167" t="str">
            <v>OK</v>
          </cell>
          <cell r="G167"/>
          <cell r="H167"/>
          <cell r="I167" t="str">
            <v>OK</v>
          </cell>
          <cell r="J167">
            <v>42976</v>
          </cell>
        </row>
        <row r="168">
          <cell r="B168">
            <v>173</v>
          </cell>
          <cell r="C168">
            <v>42975</v>
          </cell>
          <cell r="D168" t="str">
            <v>517-518-536-611VU3</v>
          </cell>
          <cell r="E168" t="str">
            <v>OK</v>
          </cell>
          <cell r="F168" t="str">
            <v>OK</v>
          </cell>
          <cell r="G168"/>
          <cell r="H168"/>
          <cell r="I168" t="str">
            <v>OK</v>
          </cell>
          <cell r="J168">
            <v>42982</v>
          </cell>
        </row>
        <row r="169">
          <cell r="B169">
            <v>7985</v>
          </cell>
          <cell r="C169">
            <v>42976</v>
          </cell>
          <cell r="D169"/>
          <cell r="E169" t="str">
            <v>OK</v>
          </cell>
          <cell r="F169" t="str">
            <v>OK</v>
          </cell>
          <cell r="G169"/>
          <cell r="H169"/>
          <cell r="I169" t="str">
            <v>OK</v>
          </cell>
          <cell r="J169">
            <v>42977</v>
          </cell>
        </row>
        <row r="170">
          <cell r="B170">
            <v>169</v>
          </cell>
          <cell r="C170">
            <v>42976</v>
          </cell>
          <cell r="D170" t="str">
            <v>925VU</v>
          </cell>
          <cell r="E170" t="str">
            <v>OK</v>
          </cell>
          <cell r="F170" t="str">
            <v>OK</v>
          </cell>
          <cell r="G170"/>
          <cell r="H170"/>
          <cell r="I170" t="str">
            <v>OK</v>
          </cell>
          <cell r="J170">
            <v>42985</v>
          </cell>
        </row>
        <row r="171">
          <cell r="B171">
            <v>191</v>
          </cell>
          <cell r="C171">
            <v>42976</v>
          </cell>
          <cell r="D171" t="str">
            <v>911-917VU</v>
          </cell>
          <cell r="E171" t="str">
            <v>OK</v>
          </cell>
          <cell r="F171" t="str">
            <v>OK</v>
          </cell>
          <cell r="G171"/>
          <cell r="H171"/>
          <cell r="I171" t="str">
            <v>OK</v>
          </cell>
          <cell r="J171">
            <v>42989</v>
          </cell>
        </row>
        <row r="172">
          <cell r="B172">
            <v>169</v>
          </cell>
          <cell r="C172">
            <v>42976</v>
          </cell>
          <cell r="D172"/>
          <cell r="E172" t="str">
            <v>OK</v>
          </cell>
          <cell r="F172" t="str">
            <v>OK</v>
          </cell>
          <cell r="G172"/>
          <cell r="H172"/>
          <cell r="I172" t="str">
            <v>OK</v>
          </cell>
          <cell r="J172">
            <v>42985</v>
          </cell>
        </row>
        <row r="173">
          <cell r="B173">
            <v>210</v>
          </cell>
          <cell r="C173">
            <v>42976</v>
          </cell>
          <cell r="D173"/>
          <cell r="E173" t="str">
            <v>OK</v>
          </cell>
          <cell r="F173" t="str">
            <v>OK</v>
          </cell>
          <cell r="G173"/>
          <cell r="H173"/>
          <cell r="I173" t="str">
            <v>OK</v>
          </cell>
          <cell r="J173">
            <v>42989</v>
          </cell>
        </row>
        <row r="174">
          <cell r="B174">
            <v>7986</v>
          </cell>
          <cell r="C174">
            <v>42977</v>
          </cell>
          <cell r="D174"/>
          <cell r="E174" t="str">
            <v>OK</v>
          </cell>
          <cell r="F174" t="str">
            <v>OK</v>
          </cell>
          <cell r="G174"/>
          <cell r="H174"/>
          <cell r="I174" t="str">
            <v>OK</v>
          </cell>
          <cell r="J174">
            <v>42978</v>
          </cell>
        </row>
        <row r="175">
          <cell r="B175">
            <v>8047</v>
          </cell>
          <cell r="C175">
            <v>42977</v>
          </cell>
          <cell r="D175"/>
          <cell r="E175" t="str">
            <v>OK</v>
          </cell>
          <cell r="F175" t="str">
            <v>OK</v>
          </cell>
          <cell r="G175"/>
          <cell r="H175"/>
          <cell r="I175" t="str">
            <v>OK</v>
          </cell>
          <cell r="J175">
            <v>42978</v>
          </cell>
        </row>
        <row r="176">
          <cell r="B176">
            <v>7989</v>
          </cell>
          <cell r="C176">
            <v>42977</v>
          </cell>
          <cell r="D176"/>
          <cell r="E176" t="str">
            <v>OK</v>
          </cell>
          <cell r="F176" t="str">
            <v>OK</v>
          </cell>
          <cell r="G176"/>
          <cell r="H176"/>
          <cell r="I176" t="str">
            <v>OK</v>
          </cell>
          <cell r="J176">
            <v>42979</v>
          </cell>
        </row>
        <row r="177">
          <cell r="B177">
            <v>178</v>
          </cell>
          <cell r="C177">
            <v>42977</v>
          </cell>
          <cell r="D177" t="str">
            <v>612-613-614VU</v>
          </cell>
          <cell r="E177" t="str">
            <v>OK</v>
          </cell>
          <cell r="F177" t="str">
            <v>OK</v>
          </cell>
          <cell r="G177"/>
          <cell r="H177"/>
          <cell r="I177" t="str">
            <v>OK</v>
          </cell>
          <cell r="J177">
            <v>42983</v>
          </cell>
        </row>
        <row r="178">
          <cell r="B178">
            <v>185</v>
          </cell>
          <cell r="C178">
            <v>42977</v>
          </cell>
          <cell r="D178" t="str">
            <v>612-614VU</v>
          </cell>
          <cell r="E178" t="str">
            <v>OK</v>
          </cell>
          <cell r="F178" t="str">
            <v>OK</v>
          </cell>
          <cell r="G178"/>
          <cell r="H178"/>
          <cell r="I178" t="str">
            <v>OK</v>
          </cell>
          <cell r="J178">
            <v>42986</v>
          </cell>
        </row>
        <row r="179">
          <cell r="B179">
            <v>181</v>
          </cell>
          <cell r="C179">
            <v>42977</v>
          </cell>
          <cell r="D179" t="str">
            <v>612-614VU</v>
          </cell>
          <cell r="E179" t="str">
            <v>OK</v>
          </cell>
          <cell r="F179" t="str">
            <v>OK</v>
          </cell>
          <cell r="G179"/>
          <cell r="H179"/>
          <cell r="I179" t="str">
            <v>OK</v>
          </cell>
          <cell r="J179">
            <v>42989</v>
          </cell>
        </row>
        <row r="180">
          <cell r="B180">
            <v>175</v>
          </cell>
          <cell r="C180">
            <v>42977</v>
          </cell>
          <cell r="D180" t="str">
            <v>517-518-536-611VU3</v>
          </cell>
          <cell r="E180" t="str">
            <v>OK</v>
          </cell>
          <cell r="F180" t="str">
            <v>OK</v>
          </cell>
          <cell r="G180"/>
          <cell r="H180"/>
          <cell r="I180" t="str">
            <v>OK</v>
          </cell>
          <cell r="J180">
            <v>42993</v>
          </cell>
        </row>
        <row r="181">
          <cell r="B181">
            <v>190</v>
          </cell>
          <cell r="C181">
            <v>42977</v>
          </cell>
          <cell r="D181"/>
          <cell r="E181" t="str">
            <v>OK</v>
          </cell>
          <cell r="F181" t="str">
            <v>OK</v>
          </cell>
          <cell r="G181"/>
          <cell r="H181"/>
          <cell r="I181" t="str">
            <v>OK</v>
          </cell>
          <cell r="J181">
            <v>42986</v>
          </cell>
        </row>
        <row r="182">
          <cell r="B182">
            <v>1494</v>
          </cell>
          <cell r="C182">
            <v>42977</v>
          </cell>
          <cell r="D182"/>
          <cell r="E182" t="str">
            <v>OK</v>
          </cell>
          <cell r="F182" t="str">
            <v>OK</v>
          </cell>
          <cell r="G182"/>
          <cell r="H182"/>
          <cell r="I182" t="str">
            <v>OK</v>
          </cell>
          <cell r="J182">
            <v>42978</v>
          </cell>
        </row>
        <row r="183">
          <cell r="B183">
            <v>7991</v>
          </cell>
          <cell r="C183">
            <v>42978</v>
          </cell>
          <cell r="D183"/>
          <cell r="E183" t="str">
            <v>OK</v>
          </cell>
          <cell r="F183" t="str">
            <v>OK</v>
          </cell>
          <cell r="G183"/>
          <cell r="H183"/>
          <cell r="I183" t="str">
            <v>OK</v>
          </cell>
          <cell r="J183">
            <v>42979</v>
          </cell>
        </row>
        <row r="184">
          <cell r="B184">
            <v>7987</v>
          </cell>
          <cell r="C184">
            <v>42978</v>
          </cell>
          <cell r="D184"/>
          <cell r="E184" t="str">
            <v>OK</v>
          </cell>
          <cell r="F184" t="str">
            <v>OK</v>
          </cell>
          <cell r="G184"/>
          <cell r="H184"/>
          <cell r="I184" t="str">
            <v>OK</v>
          </cell>
          <cell r="J184">
            <v>42985</v>
          </cell>
        </row>
        <row r="185">
          <cell r="B185">
            <v>7989</v>
          </cell>
          <cell r="C185">
            <v>42978</v>
          </cell>
          <cell r="D185"/>
          <cell r="E185" t="str">
            <v>OK</v>
          </cell>
          <cell r="F185" t="str">
            <v>OK</v>
          </cell>
          <cell r="G185"/>
          <cell r="H185"/>
          <cell r="I185" t="str">
            <v>OK</v>
          </cell>
          <cell r="J185">
            <v>42986</v>
          </cell>
        </row>
        <row r="186">
          <cell r="B186">
            <v>192</v>
          </cell>
          <cell r="C186">
            <v>42978</v>
          </cell>
          <cell r="D186" t="str">
            <v>911-917VU</v>
          </cell>
          <cell r="E186" t="str">
            <v>OK</v>
          </cell>
          <cell r="F186" t="str">
            <v>OK</v>
          </cell>
          <cell r="G186"/>
          <cell r="H186"/>
          <cell r="I186" t="str">
            <v>OK</v>
          </cell>
          <cell r="J186">
            <v>42985</v>
          </cell>
        </row>
        <row r="187">
          <cell r="B187">
            <v>191</v>
          </cell>
          <cell r="C187">
            <v>42978</v>
          </cell>
          <cell r="D187" t="str">
            <v>925VU</v>
          </cell>
          <cell r="E187" t="str">
            <v>OK</v>
          </cell>
          <cell r="F187" t="str">
            <v>OK</v>
          </cell>
          <cell r="G187"/>
          <cell r="H187"/>
          <cell r="I187" t="str">
            <v>OK</v>
          </cell>
          <cell r="J187">
            <v>42989</v>
          </cell>
        </row>
        <row r="188">
          <cell r="B188">
            <v>191</v>
          </cell>
          <cell r="C188">
            <v>42978</v>
          </cell>
          <cell r="D188"/>
          <cell r="E188" t="str">
            <v>OK</v>
          </cell>
          <cell r="F188" t="str">
            <v>OK</v>
          </cell>
          <cell r="G188"/>
          <cell r="H188"/>
          <cell r="I188" t="str">
            <v>OK</v>
          </cell>
          <cell r="J188">
            <v>42989</v>
          </cell>
        </row>
        <row r="189">
          <cell r="B189">
            <v>118</v>
          </cell>
          <cell r="C189">
            <v>42978</v>
          </cell>
          <cell r="D189" t="str">
            <v>612-614VU</v>
          </cell>
          <cell r="E189" t="str">
            <v>OK</v>
          </cell>
          <cell r="F189" t="str">
            <v>OK</v>
          </cell>
          <cell r="G189"/>
          <cell r="H189"/>
          <cell r="I189" t="str">
            <v>OK</v>
          </cell>
          <cell r="J189">
            <v>42985</v>
          </cell>
        </row>
        <row r="190">
          <cell r="B190">
            <v>110</v>
          </cell>
          <cell r="C190">
            <v>42978</v>
          </cell>
          <cell r="D190"/>
          <cell r="E190" t="str">
            <v>OK</v>
          </cell>
          <cell r="F190" t="str">
            <v>OK</v>
          </cell>
          <cell r="G190"/>
          <cell r="H190"/>
          <cell r="I190" t="str">
            <v>OK</v>
          </cell>
          <cell r="J190">
            <v>42986</v>
          </cell>
        </row>
        <row r="191">
          <cell r="B191">
            <v>211</v>
          </cell>
          <cell r="C191">
            <v>42978</v>
          </cell>
          <cell r="D191"/>
          <cell r="E191" t="str">
            <v>OK</v>
          </cell>
          <cell r="F191" t="str">
            <v>OK</v>
          </cell>
          <cell r="G191"/>
          <cell r="H191"/>
          <cell r="I191" t="str">
            <v>OK</v>
          </cell>
          <cell r="J191">
            <v>42989</v>
          </cell>
        </row>
        <row r="192">
          <cell r="B192">
            <v>1481</v>
          </cell>
          <cell r="C192">
            <v>42978</v>
          </cell>
          <cell r="D192"/>
          <cell r="E192" t="str">
            <v>OK</v>
          </cell>
          <cell r="F192" t="str">
            <v>OK</v>
          </cell>
          <cell r="G192"/>
          <cell r="H192"/>
          <cell r="I192" t="str">
            <v>OK</v>
          </cell>
          <cell r="J192">
            <v>42979</v>
          </cell>
        </row>
        <row r="193">
          <cell r="B193">
            <v>7996</v>
          </cell>
          <cell r="C193">
            <v>42979</v>
          </cell>
          <cell r="D193"/>
          <cell r="E193" t="str">
            <v>OK</v>
          </cell>
          <cell r="F193" t="str">
            <v>OK</v>
          </cell>
          <cell r="G193">
            <v>42982</v>
          </cell>
          <cell r="H193">
            <v>0.59722222222222221</v>
          </cell>
          <cell r="I193" t="str">
            <v>OK</v>
          </cell>
          <cell r="J193">
            <v>42983</v>
          </cell>
        </row>
        <row r="194">
          <cell r="B194">
            <v>7993</v>
          </cell>
          <cell r="C194">
            <v>42979</v>
          </cell>
          <cell r="D194"/>
          <cell r="E194" t="str">
            <v>OK</v>
          </cell>
          <cell r="F194" t="str">
            <v>OK</v>
          </cell>
          <cell r="G194">
            <v>42982</v>
          </cell>
          <cell r="H194">
            <v>0.58680555555555558</v>
          </cell>
          <cell r="I194" t="str">
            <v>OK</v>
          </cell>
          <cell r="J194">
            <v>42983</v>
          </cell>
        </row>
        <row r="195">
          <cell r="B195">
            <v>7982</v>
          </cell>
          <cell r="C195">
            <v>42979</v>
          </cell>
          <cell r="D195"/>
          <cell r="E195" t="str">
            <v>OK</v>
          </cell>
          <cell r="F195" t="str">
            <v>OK</v>
          </cell>
          <cell r="G195"/>
          <cell r="H195"/>
          <cell r="I195" t="str">
            <v>OK</v>
          </cell>
          <cell r="J195">
            <v>42985</v>
          </cell>
        </row>
        <row r="196">
          <cell r="B196">
            <v>7991</v>
          </cell>
          <cell r="C196">
            <v>42979</v>
          </cell>
          <cell r="D196"/>
          <cell r="E196" t="str">
            <v>OK</v>
          </cell>
          <cell r="F196" t="str">
            <v>OK</v>
          </cell>
          <cell r="G196"/>
          <cell r="H196"/>
          <cell r="I196" t="str">
            <v>OK</v>
          </cell>
          <cell r="J196">
            <v>42985</v>
          </cell>
        </row>
        <row r="197">
          <cell r="B197">
            <v>7993</v>
          </cell>
          <cell r="C197">
            <v>42979</v>
          </cell>
          <cell r="D197"/>
          <cell r="E197" t="str">
            <v>OK</v>
          </cell>
          <cell r="F197" t="str">
            <v>OK</v>
          </cell>
          <cell r="G197"/>
          <cell r="H197"/>
          <cell r="I197" t="str">
            <v>OK</v>
          </cell>
          <cell r="J197">
            <v>42986</v>
          </cell>
        </row>
        <row r="198">
          <cell r="B198">
            <v>176</v>
          </cell>
          <cell r="C198">
            <v>42979</v>
          </cell>
          <cell r="D198" t="str">
            <v>517-518-536-611VU3</v>
          </cell>
          <cell r="E198" t="str">
            <v>OK</v>
          </cell>
          <cell r="F198" t="str">
            <v>OK</v>
          </cell>
          <cell r="G198"/>
          <cell r="H198"/>
          <cell r="I198" t="str">
            <v>OK</v>
          </cell>
          <cell r="J198">
            <v>42993</v>
          </cell>
        </row>
        <row r="199">
          <cell r="B199">
            <v>169</v>
          </cell>
          <cell r="C199">
            <v>42979</v>
          </cell>
          <cell r="D199"/>
          <cell r="E199" t="str">
            <v>OK</v>
          </cell>
          <cell r="F199" t="str">
            <v>OK</v>
          </cell>
          <cell r="G199"/>
          <cell r="H199"/>
          <cell r="I199" t="str">
            <v>OK</v>
          </cell>
          <cell r="J199">
            <v>42990</v>
          </cell>
        </row>
        <row r="200">
          <cell r="B200">
            <v>8006</v>
          </cell>
          <cell r="C200">
            <v>42982</v>
          </cell>
          <cell r="D200"/>
          <cell r="E200" t="str">
            <v>OK</v>
          </cell>
          <cell r="F200" t="str">
            <v>OK</v>
          </cell>
          <cell r="G200">
            <v>42983</v>
          </cell>
          <cell r="H200">
            <v>0.45833333333333331</v>
          </cell>
          <cell r="I200" t="str">
            <v>OK</v>
          </cell>
          <cell r="J200">
            <v>42983</v>
          </cell>
        </row>
        <row r="201">
          <cell r="B201">
            <v>7984</v>
          </cell>
          <cell r="C201">
            <v>42982</v>
          </cell>
          <cell r="D201"/>
          <cell r="E201" t="str">
            <v>OK</v>
          </cell>
          <cell r="F201" t="str">
            <v>OK</v>
          </cell>
          <cell r="G201"/>
          <cell r="H201"/>
          <cell r="I201" t="str">
            <v>OK</v>
          </cell>
          <cell r="J201">
            <v>42986</v>
          </cell>
        </row>
        <row r="202">
          <cell r="B202">
            <v>8047</v>
          </cell>
          <cell r="C202">
            <v>42982</v>
          </cell>
          <cell r="D202"/>
          <cell r="E202" t="str">
            <v>OK</v>
          </cell>
          <cell r="F202" t="str">
            <v>OK</v>
          </cell>
          <cell r="G202"/>
          <cell r="H202"/>
          <cell r="I202" t="str">
            <v>OK</v>
          </cell>
          <cell r="J202">
            <v>42986</v>
          </cell>
        </row>
        <row r="203">
          <cell r="B203">
            <v>7996</v>
          </cell>
          <cell r="C203">
            <v>42982</v>
          </cell>
          <cell r="D203"/>
          <cell r="E203" t="str">
            <v>OK</v>
          </cell>
          <cell r="F203" t="str">
            <v>OK</v>
          </cell>
          <cell r="G203"/>
          <cell r="H203"/>
          <cell r="I203" t="str">
            <v>OK</v>
          </cell>
          <cell r="J203">
            <v>42989</v>
          </cell>
        </row>
        <row r="204">
          <cell r="B204">
            <v>161</v>
          </cell>
          <cell r="C204">
            <v>42982</v>
          </cell>
          <cell r="D204" t="str">
            <v>612-614</v>
          </cell>
          <cell r="E204" t="str">
            <v>OK</v>
          </cell>
          <cell r="F204" t="str">
            <v>OK</v>
          </cell>
          <cell r="G204"/>
          <cell r="H204"/>
          <cell r="I204" t="str">
            <v>OK</v>
          </cell>
          <cell r="J204">
            <v>42990</v>
          </cell>
        </row>
        <row r="205">
          <cell r="B205">
            <v>180</v>
          </cell>
          <cell r="C205">
            <v>42982</v>
          </cell>
          <cell r="D205" t="str">
            <v>612-614</v>
          </cell>
          <cell r="E205" t="str">
            <v>OK</v>
          </cell>
          <cell r="F205" t="str">
            <v>OK</v>
          </cell>
          <cell r="G205"/>
          <cell r="H205"/>
          <cell r="I205" t="str">
            <v>OK</v>
          </cell>
          <cell r="J205">
            <v>42990</v>
          </cell>
        </row>
        <row r="206">
          <cell r="B206">
            <v>212</v>
          </cell>
          <cell r="C206">
            <v>42982</v>
          </cell>
          <cell r="D206"/>
          <cell r="E206" t="str">
            <v>OK</v>
          </cell>
          <cell r="F206" t="str">
            <v>OK</v>
          </cell>
          <cell r="G206"/>
          <cell r="H206"/>
          <cell r="I206" t="str">
            <v>OK</v>
          </cell>
          <cell r="J206">
            <v>42990</v>
          </cell>
        </row>
        <row r="207">
          <cell r="B207">
            <v>225</v>
          </cell>
          <cell r="C207">
            <v>42982</v>
          </cell>
          <cell r="D207"/>
          <cell r="E207" t="str">
            <v>OK</v>
          </cell>
          <cell r="F207" t="str">
            <v>OK</v>
          </cell>
          <cell r="G207"/>
          <cell r="H207"/>
          <cell r="I207" t="str">
            <v>OK</v>
          </cell>
          <cell r="J207">
            <v>42991</v>
          </cell>
        </row>
        <row r="208">
          <cell r="B208">
            <v>1495</v>
          </cell>
          <cell r="C208">
            <v>42982</v>
          </cell>
          <cell r="D208"/>
          <cell r="E208" t="str">
            <v>OK</v>
          </cell>
          <cell r="F208" t="str">
            <v>OK</v>
          </cell>
          <cell r="G208"/>
          <cell r="H208"/>
          <cell r="I208" t="str">
            <v>OK</v>
          </cell>
          <cell r="J208">
            <v>42983</v>
          </cell>
        </row>
        <row r="209">
          <cell r="B209">
            <v>8063</v>
          </cell>
          <cell r="C209">
            <v>42983</v>
          </cell>
          <cell r="D209"/>
          <cell r="E209" t="str">
            <v>OK</v>
          </cell>
          <cell r="F209" t="str">
            <v>OK</v>
          </cell>
          <cell r="G209">
            <v>42984</v>
          </cell>
          <cell r="H209">
            <v>0.58333333333333337</v>
          </cell>
          <cell r="I209" t="str">
            <v>OK</v>
          </cell>
          <cell r="J209">
            <v>42984</v>
          </cell>
        </row>
        <row r="210">
          <cell r="B210">
            <v>7999</v>
          </cell>
          <cell r="C210">
            <v>42983</v>
          </cell>
          <cell r="D210"/>
          <cell r="E210" t="str">
            <v>OK</v>
          </cell>
          <cell r="F210" t="str">
            <v>OK</v>
          </cell>
          <cell r="G210"/>
          <cell r="H210"/>
          <cell r="I210" t="str">
            <v>OK</v>
          </cell>
          <cell r="J210">
            <v>42985</v>
          </cell>
        </row>
        <row r="211">
          <cell r="B211">
            <v>7998</v>
          </cell>
          <cell r="C211">
            <v>42983</v>
          </cell>
          <cell r="D211"/>
          <cell r="E211" t="str">
            <v>OK</v>
          </cell>
          <cell r="F211" t="str">
            <v>OK</v>
          </cell>
          <cell r="G211"/>
          <cell r="H211"/>
          <cell r="I211" t="str">
            <v>OK</v>
          </cell>
          <cell r="J211">
            <v>42985</v>
          </cell>
        </row>
        <row r="212">
          <cell r="B212">
            <v>7988</v>
          </cell>
          <cell r="C212">
            <v>42983</v>
          </cell>
          <cell r="D212"/>
          <cell r="E212" t="str">
            <v>OK</v>
          </cell>
          <cell r="F212" t="str">
            <v>OK</v>
          </cell>
          <cell r="G212"/>
          <cell r="H212"/>
          <cell r="I212" t="str">
            <v>OK</v>
          </cell>
          <cell r="J212">
            <v>42985</v>
          </cell>
        </row>
        <row r="213">
          <cell r="B213">
            <v>7998</v>
          </cell>
          <cell r="C213">
            <v>42983</v>
          </cell>
          <cell r="D213"/>
          <cell r="E213" t="str">
            <v>OK</v>
          </cell>
          <cell r="F213" t="str">
            <v>OK</v>
          </cell>
          <cell r="G213"/>
          <cell r="H213"/>
          <cell r="I213" t="str">
            <v>OK</v>
          </cell>
          <cell r="J213">
            <v>42986</v>
          </cell>
        </row>
        <row r="214">
          <cell r="B214">
            <v>8006</v>
          </cell>
          <cell r="C214">
            <v>42983</v>
          </cell>
          <cell r="D214"/>
          <cell r="E214" t="str">
            <v>OK</v>
          </cell>
          <cell r="F214" t="str">
            <v>OK</v>
          </cell>
          <cell r="G214"/>
          <cell r="H214"/>
          <cell r="I214" t="str">
            <v>OK</v>
          </cell>
          <cell r="J214">
            <v>42989</v>
          </cell>
        </row>
        <row r="215">
          <cell r="B215">
            <v>192</v>
          </cell>
          <cell r="C215">
            <v>42983</v>
          </cell>
          <cell r="D215" t="str">
            <v>925VU</v>
          </cell>
          <cell r="E215" t="str">
            <v>OK</v>
          </cell>
          <cell r="F215" t="str">
            <v>OK</v>
          </cell>
          <cell r="G215"/>
          <cell r="H215"/>
          <cell r="I215" t="str">
            <v>OK</v>
          </cell>
          <cell r="J215">
            <v>42991</v>
          </cell>
        </row>
        <row r="216">
          <cell r="B216">
            <v>193</v>
          </cell>
          <cell r="C216">
            <v>42983</v>
          </cell>
          <cell r="D216" t="str">
            <v>911-917VU</v>
          </cell>
          <cell r="E216" t="str">
            <v>OK</v>
          </cell>
          <cell r="F216" t="str">
            <v>OK</v>
          </cell>
          <cell r="G216"/>
          <cell r="H216"/>
          <cell r="I216" t="str">
            <v>OK</v>
          </cell>
          <cell r="J216">
            <v>42991</v>
          </cell>
        </row>
        <row r="217">
          <cell r="B217">
            <v>192</v>
          </cell>
          <cell r="C217">
            <v>42983</v>
          </cell>
          <cell r="D217"/>
          <cell r="E217" t="str">
            <v>OK</v>
          </cell>
          <cell r="F217" t="str">
            <v>OK</v>
          </cell>
          <cell r="G217"/>
          <cell r="H217"/>
          <cell r="I217" t="str">
            <v>OK</v>
          </cell>
          <cell r="J217">
            <v>42991</v>
          </cell>
        </row>
        <row r="218">
          <cell r="B218">
            <v>1482</v>
          </cell>
          <cell r="C218">
            <v>42983</v>
          </cell>
          <cell r="D218"/>
          <cell r="E218" t="str">
            <v>OK</v>
          </cell>
          <cell r="F218" t="str">
            <v>OK</v>
          </cell>
          <cell r="G218"/>
          <cell r="H218"/>
          <cell r="I218" t="str">
            <v>OK</v>
          </cell>
          <cell r="J218">
            <v>42984</v>
          </cell>
        </row>
        <row r="219">
          <cell r="B219">
            <v>7990</v>
          </cell>
          <cell r="C219">
            <v>42984</v>
          </cell>
          <cell r="D219"/>
          <cell r="E219" t="str">
            <v>OK</v>
          </cell>
          <cell r="F219" t="str">
            <v>OK</v>
          </cell>
          <cell r="G219"/>
          <cell r="H219"/>
          <cell r="I219" t="str">
            <v>OK</v>
          </cell>
          <cell r="J219">
            <v>42986</v>
          </cell>
        </row>
        <row r="220">
          <cell r="B220">
            <v>8038</v>
          </cell>
          <cell r="C220">
            <v>42984</v>
          </cell>
          <cell r="D220"/>
          <cell r="E220" t="str">
            <v>OK</v>
          </cell>
          <cell r="F220" t="str">
            <v>OK</v>
          </cell>
          <cell r="G220"/>
          <cell r="H220"/>
          <cell r="I220" t="str">
            <v>OK</v>
          </cell>
          <cell r="J220">
            <v>42986</v>
          </cell>
        </row>
        <row r="221">
          <cell r="B221">
            <v>7999</v>
          </cell>
          <cell r="C221">
            <v>42984</v>
          </cell>
          <cell r="D221"/>
          <cell r="E221" t="str">
            <v>OK</v>
          </cell>
          <cell r="F221" t="str">
            <v>OK</v>
          </cell>
          <cell r="G221"/>
          <cell r="H221"/>
          <cell r="I221" t="str">
            <v>OK</v>
          </cell>
          <cell r="J221">
            <v>42989</v>
          </cell>
        </row>
        <row r="222">
          <cell r="B222">
            <v>143</v>
          </cell>
          <cell r="C222">
            <v>42984</v>
          </cell>
          <cell r="D222" t="str">
            <v>517-518-536-611VU3</v>
          </cell>
          <cell r="E222" t="str">
            <v>OK</v>
          </cell>
          <cell r="F222" t="str">
            <v>OK</v>
          </cell>
          <cell r="G222"/>
          <cell r="H222"/>
          <cell r="I222" t="str">
            <v>OK</v>
          </cell>
          <cell r="J222">
            <v>42991</v>
          </cell>
        </row>
        <row r="223">
          <cell r="B223">
            <v>182</v>
          </cell>
          <cell r="C223">
            <v>42984</v>
          </cell>
          <cell r="D223" t="str">
            <v>612-614</v>
          </cell>
          <cell r="E223" t="str">
            <v>OK</v>
          </cell>
          <cell r="F223" t="str">
            <v>OK</v>
          </cell>
          <cell r="G223"/>
          <cell r="H223"/>
          <cell r="I223" t="str">
            <v>OK</v>
          </cell>
          <cell r="J223">
            <v>42991</v>
          </cell>
        </row>
        <row r="224">
          <cell r="B224">
            <v>186</v>
          </cell>
          <cell r="C224">
            <v>42984</v>
          </cell>
          <cell r="D224" t="str">
            <v>612-613-614</v>
          </cell>
          <cell r="E224" t="str">
            <v>OK</v>
          </cell>
          <cell r="F224" t="str">
            <v>OK</v>
          </cell>
          <cell r="G224"/>
          <cell r="H224"/>
          <cell r="I224" t="str">
            <v>OK</v>
          </cell>
          <cell r="J224">
            <v>42991</v>
          </cell>
        </row>
        <row r="225">
          <cell r="B225">
            <v>179</v>
          </cell>
          <cell r="C225">
            <v>42984</v>
          </cell>
          <cell r="D225" t="str">
            <v>517-518-536-611VU3</v>
          </cell>
          <cell r="E225" t="str">
            <v>OK</v>
          </cell>
          <cell r="F225" t="str">
            <v>OK</v>
          </cell>
          <cell r="G225"/>
          <cell r="H225"/>
          <cell r="I225" t="str">
            <v>OK</v>
          </cell>
          <cell r="J225">
            <v>42993</v>
          </cell>
        </row>
        <row r="226">
          <cell r="B226">
            <v>191</v>
          </cell>
          <cell r="C226">
            <v>42984</v>
          </cell>
          <cell r="D226"/>
          <cell r="E226" t="str">
            <v>OK</v>
          </cell>
          <cell r="F226" t="str">
            <v>OK</v>
          </cell>
          <cell r="G226"/>
          <cell r="H226"/>
          <cell r="I226" t="str">
            <v>OK</v>
          </cell>
          <cell r="J226">
            <v>42991</v>
          </cell>
        </row>
        <row r="227">
          <cell r="B227">
            <v>1496</v>
          </cell>
          <cell r="C227">
            <v>42984</v>
          </cell>
          <cell r="D227"/>
          <cell r="E227" t="str">
            <v>OK</v>
          </cell>
          <cell r="F227" t="str">
            <v>OK</v>
          </cell>
          <cell r="G227"/>
          <cell r="H227"/>
          <cell r="I227" t="str">
            <v>OK</v>
          </cell>
          <cell r="J227">
            <v>42985</v>
          </cell>
        </row>
        <row r="228">
          <cell r="B228">
            <v>7866</v>
          </cell>
          <cell r="C228">
            <v>42985</v>
          </cell>
          <cell r="D228"/>
          <cell r="E228" t="str">
            <v>OK</v>
          </cell>
          <cell r="F228" t="str">
            <v>OK</v>
          </cell>
          <cell r="G228"/>
          <cell r="H228"/>
          <cell r="I228" t="str">
            <v>OK</v>
          </cell>
          <cell r="J228">
            <v>42986</v>
          </cell>
        </row>
        <row r="229">
          <cell r="B229">
            <v>7877</v>
          </cell>
          <cell r="C229">
            <v>42985</v>
          </cell>
          <cell r="D229"/>
          <cell r="E229" t="str">
            <v>OK</v>
          </cell>
          <cell r="F229" t="str">
            <v>OK</v>
          </cell>
          <cell r="G229"/>
          <cell r="H229"/>
          <cell r="I229" t="str">
            <v>OK</v>
          </cell>
          <cell r="J229">
            <v>43018</v>
          </cell>
        </row>
        <row r="230">
          <cell r="B230">
            <v>7992</v>
          </cell>
          <cell r="C230">
            <v>42985</v>
          </cell>
          <cell r="D230"/>
          <cell r="E230" t="str">
            <v>OK</v>
          </cell>
          <cell r="F230" t="str">
            <v>OK</v>
          </cell>
          <cell r="G230"/>
          <cell r="H230"/>
          <cell r="I230" t="str">
            <v>OK</v>
          </cell>
          <cell r="J230">
            <v>42990</v>
          </cell>
        </row>
        <row r="231">
          <cell r="B231">
            <v>8008</v>
          </cell>
          <cell r="C231">
            <v>42985</v>
          </cell>
          <cell r="D231" t="str">
            <v>PARA 45VU</v>
          </cell>
          <cell r="E231" t="str">
            <v>OK</v>
          </cell>
          <cell r="F231" t="str">
            <v>OK</v>
          </cell>
          <cell r="G231"/>
          <cell r="H231"/>
          <cell r="I231" t="str">
            <v>OK</v>
          </cell>
          <cell r="J231">
            <v>42990</v>
          </cell>
        </row>
        <row r="232">
          <cell r="B232">
            <v>8000</v>
          </cell>
          <cell r="C232">
            <v>42985</v>
          </cell>
          <cell r="D232"/>
          <cell r="E232" t="str">
            <v>OK</v>
          </cell>
          <cell r="F232" t="str">
            <v>OK</v>
          </cell>
          <cell r="G232"/>
          <cell r="H232"/>
          <cell r="I232" t="str">
            <v>OK</v>
          </cell>
          <cell r="J232">
            <v>43000</v>
          </cell>
        </row>
        <row r="233">
          <cell r="B233">
            <v>193</v>
          </cell>
          <cell r="C233">
            <v>42985</v>
          </cell>
          <cell r="D233" t="str">
            <v>925VU</v>
          </cell>
          <cell r="E233" t="str">
            <v>OK</v>
          </cell>
          <cell r="F233" t="str">
            <v>OK</v>
          </cell>
          <cell r="G233"/>
          <cell r="H233"/>
          <cell r="I233" t="str">
            <v>OK</v>
          </cell>
          <cell r="J233">
            <v>42991</v>
          </cell>
        </row>
        <row r="234">
          <cell r="B234">
            <v>195</v>
          </cell>
          <cell r="C234">
            <v>42985</v>
          </cell>
          <cell r="D234" t="str">
            <v>911-917VU</v>
          </cell>
          <cell r="E234" t="str">
            <v>OK</v>
          </cell>
          <cell r="F234" t="str">
            <v>OK</v>
          </cell>
          <cell r="G234"/>
          <cell r="H234"/>
          <cell r="I234" t="str">
            <v>OK</v>
          </cell>
          <cell r="J234">
            <v>42993</v>
          </cell>
        </row>
        <row r="235">
          <cell r="B235">
            <v>193</v>
          </cell>
          <cell r="C235">
            <v>42985</v>
          </cell>
          <cell r="D235"/>
          <cell r="E235" t="str">
            <v>OK</v>
          </cell>
          <cell r="F235" t="str">
            <v>OK</v>
          </cell>
          <cell r="G235"/>
          <cell r="H235"/>
          <cell r="I235" t="str">
            <v>OK</v>
          </cell>
          <cell r="J235">
            <v>42991</v>
          </cell>
        </row>
        <row r="236">
          <cell r="B236">
            <v>7917</v>
          </cell>
          <cell r="C236">
            <v>42985</v>
          </cell>
          <cell r="D236" t="str">
            <v>15VU</v>
          </cell>
          <cell r="E236" t="str">
            <v>OK</v>
          </cell>
          <cell r="F236" t="str">
            <v>OK</v>
          </cell>
          <cell r="G236"/>
          <cell r="H236"/>
          <cell r="I236" t="str">
            <v>OK</v>
          </cell>
          <cell r="J236">
            <v>42986</v>
          </cell>
        </row>
        <row r="237">
          <cell r="B237" t="str">
            <v>A350 SIMU 9625</v>
          </cell>
          <cell r="C237">
            <v>42985</v>
          </cell>
          <cell r="D237" t="str">
            <v>SAUF 411-412VU</v>
          </cell>
          <cell r="E237" t="str">
            <v>OK</v>
          </cell>
          <cell r="F237" t="str">
            <v>OK</v>
          </cell>
          <cell r="G237"/>
          <cell r="H237"/>
          <cell r="I237" t="str">
            <v>OK</v>
          </cell>
          <cell r="J237">
            <v>42986</v>
          </cell>
        </row>
        <row r="238">
          <cell r="B238">
            <v>8010</v>
          </cell>
          <cell r="C238">
            <v>42986</v>
          </cell>
          <cell r="D238"/>
          <cell r="E238" t="str">
            <v>OK</v>
          </cell>
          <cell r="F238" t="str">
            <v>OK</v>
          </cell>
          <cell r="G238"/>
          <cell r="H238"/>
          <cell r="I238" t="str">
            <v>OK</v>
          </cell>
          <cell r="J238">
            <v>42990</v>
          </cell>
        </row>
        <row r="239">
          <cell r="B239">
            <v>7995</v>
          </cell>
          <cell r="C239">
            <v>42986</v>
          </cell>
          <cell r="D239"/>
          <cell r="E239" t="str">
            <v>OK</v>
          </cell>
          <cell r="F239" t="str">
            <v>OK</v>
          </cell>
          <cell r="G239"/>
          <cell r="H239"/>
          <cell r="I239" t="str">
            <v>OK</v>
          </cell>
          <cell r="J239">
            <v>42990</v>
          </cell>
        </row>
        <row r="240">
          <cell r="B240">
            <v>7997</v>
          </cell>
          <cell r="C240">
            <v>42986</v>
          </cell>
          <cell r="D240"/>
          <cell r="E240" t="str">
            <v>OK</v>
          </cell>
          <cell r="F240" t="str">
            <v>OK</v>
          </cell>
          <cell r="G240"/>
          <cell r="H240"/>
          <cell r="I240" t="str">
            <v>OK</v>
          </cell>
          <cell r="J240">
            <v>42990</v>
          </cell>
        </row>
        <row r="241">
          <cell r="B241">
            <v>8010</v>
          </cell>
          <cell r="C241">
            <v>42986</v>
          </cell>
          <cell r="D241"/>
          <cell r="E241" t="str">
            <v>OK</v>
          </cell>
          <cell r="F241" t="str">
            <v>OK</v>
          </cell>
          <cell r="G241"/>
          <cell r="H241"/>
          <cell r="I241" t="str">
            <v>OK</v>
          </cell>
          <cell r="J241">
            <v>42991</v>
          </cell>
        </row>
        <row r="242">
          <cell r="B242">
            <v>163</v>
          </cell>
          <cell r="C242">
            <v>42986</v>
          </cell>
          <cell r="D242" t="str">
            <v>612-614</v>
          </cell>
          <cell r="E242" t="str">
            <v>OK</v>
          </cell>
          <cell r="F242" t="str">
            <v>OK</v>
          </cell>
          <cell r="G242"/>
          <cell r="H242"/>
          <cell r="I242" t="str">
            <v>OK</v>
          </cell>
          <cell r="J242">
            <v>42993</v>
          </cell>
        </row>
        <row r="243">
          <cell r="B243">
            <v>177</v>
          </cell>
          <cell r="C243">
            <v>42986</v>
          </cell>
          <cell r="D243" t="str">
            <v>517-518-536-611VU3</v>
          </cell>
          <cell r="E243" t="str">
            <v>OK</v>
          </cell>
          <cell r="F243" t="str">
            <v>OK</v>
          </cell>
          <cell r="G243"/>
          <cell r="H243"/>
          <cell r="I243" t="str">
            <v>OK</v>
          </cell>
          <cell r="J243">
            <v>42993</v>
          </cell>
        </row>
        <row r="244">
          <cell r="B244">
            <v>187</v>
          </cell>
          <cell r="C244">
            <v>42986</v>
          </cell>
          <cell r="D244" t="str">
            <v>612-613-614</v>
          </cell>
          <cell r="E244" t="str">
            <v>OK</v>
          </cell>
          <cell r="F244" t="str">
            <v>OK</v>
          </cell>
          <cell r="G244"/>
          <cell r="H244"/>
          <cell r="I244" t="str">
            <v>OK</v>
          </cell>
          <cell r="J244">
            <v>42993</v>
          </cell>
        </row>
        <row r="245">
          <cell r="B245">
            <v>192</v>
          </cell>
          <cell r="C245">
            <v>42986</v>
          </cell>
          <cell r="D245"/>
          <cell r="E245" t="str">
            <v>OK</v>
          </cell>
          <cell r="F245" t="str">
            <v>OK</v>
          </cell>
          <cell r="G245"/>
          <cell r="H245"/>
          <cell r="I245" t="str">
            <v>OK</v>
          </cell>
          <cell r="J245">
            <v>42992</v>
          </cell>
        </row>
        <row r="246">
          <cell r="B246">
            <v>83</v>
          </cell>
          <cell r="C246">
            <v>42986</v>
          </cell>
          <cell r="D246"/>
          <cell r="E246" t="str">
            <v>OK</v>
          </cell>
          <cell r="F246" t="str">
            <v>OK</v>
          </cell>
          <cell r="G246"/>
          <cell r="H246"/>
          <cell r="I246" t="str">
            <v>OK</v>
          </cell>
          <cell r="J246">
            <v>42993</v>
          </cell>
        </row>
        <row r="247">
          <cell r="B247">
            <v>1483</v>
          </cell>
          <cell r="C247">
            <v>42986</v>
          </cell>
          <cell r="D247"/>
          <cell r="E247" t="str">
            <v>OK</v>
          </cell>
          <cell r="F247" t="str">
            <v>OK</v>
          </cell>
          <cell r="G247"/>
          <cell r="H247"/>
          <cell r="I247" t="str">
            <v>OK</v>
          </cell>
          <cell r="J247">
            <v>42989</v>
          </cell>
        </row>
        <row r="248">
          <cell r="B248">
            <v>7867</v>
          </cell>
          <cell r="C248">
            <v>42986</v>
          </cell>
          <cell r="D248" t="str">
            <v>17VU</v>
          </cell>
          <cell r="E248"/>
          <cell r="F248" t="str">
            <v>OK</v>
          </cell>
          <cell r="G248"/>
          <cell r="H248"/>
          <cell r="I248" t="str">
            <v>OK</v>
          </cell>
          <cell r="J248">
            <v>42989</v>
          </cell>
        </row>
        <row r="249">
          <cell r="B249">
            <v>8011</v>
          </cell>
          <cell r="C249">
            <v>42989</v>
          </cell>
          <cell r="D249"/>
          <cell r="E249" t="str">
            <v>OK</v>
          </cell>
          <cell r="F249" t="str">
            <v>OK</v>
          </cell>
          <cell r="G249"/>
          <cell r="H249"/>
          <cell r="I249" t="str">
            <v>OK</v>
          </cell>
          <cell r="J249">
            <v>42991</v>
          </cell>
        </row>
        <row r="250">
          <cell r="B250">
            <v>8014</v>
          </cell>
          <cell r="C250">
            <v>42989</v>
          </cell>
          <cell r="D250"/>
          <cell r="E250" t="str">
            <v>OK</v>
          </cell>
          <cell r="F250" t="str">
            <v>OK</v>
          </cell>
          <cell r="G250"/>
          <cell r="H250"/>
          <cell r="I250" t="str">
            <v>OK</v>
          </cell>
          <cell r="J250">
            <v>42991</v>
          </cell>
        </row>
        <row r="251">
          <cell r="B251">
            <v>8005</v>
          </cell>
          <cell r="C251">
            <v>42989</v>
          </cell>
          <cell r="D251"/>
          <cell r="E251" t="str">
            <v>OK</v>
          </cell>
          <cell r="F251" t="str">
            <v>OK</v>
          </cell>
          <cell r="G251"/>
          <cell r="H251"/>
          <cell r="I251" t="str">
            <v>OK</v>
          </cell>
          <cell r="J251">
            <v>42991</v>
          </cell>
        </row>
        <row r="252">
          <cell r="B252">
            <v>8011</v>
          </cell>
          <cell r="C252">
            <v>42989</v>
          </cell>
          <cell r="D252"/>
          <cell r="E252" t="str">
            <v>OK</v>
          </cell>
          <cell r="F252" t="str">
            <v>OK</v>
          </cell>
          <cell r="G252"/>
          <cell r="H252"/>
          <cell r="I252" t="str">
            <v>OK</v>
          </cell>
          <cell r="J252">
            <v>42991</v>
          </cell>
        </row>
        <row r="253">
          <cell r="B253">
            <v>8063</v>
          </cell>
          <cell r="C253">
            <v>42989</v>
          </cell>
          <cell r="D253"/>
          <cell r="E253" t="str">
            <v>OK</v>
          </cell>
          <cell r="F253" t="str">
            <v>OK</v>
          </cell>
          <cell r="G253"/>
          <cell r="H253"/>
          <cell r="I253" t="str">
            <v>OK</v>
          </cell>
          <cell r="J253">
            <v>42999</v>
          </cell>
        </row>
        <row r="254">
          <cell r="B254">
            <v>188</v>
          </cell>
          <cell r="C254">
            <v>42989</v>
          </cell>
          <cell r="D254" t="str">
            <v>911-917VU</v>
          </cell>
          <cell r="E254" t="str">
            <v>OK</v>
          </cell>
          <cell r="F254" t="str">
            <v>OK</v>
          </cell>
          <cell r="G254"/>
          <cell r="H254"/>
          <cell r="I254" t="str">
            <v>OK</v>
          </cell>
          <cell r="J254">
            <v>42993</v>
          </cell>
        </row>
        <row r="255">
          <cell r="B255">
            <v>195</v>
          </cell>
          <cell r="C255">
            <v>42989</v>
          </cell>
          <cell r="D255" t="str">
            <v>925VU</v>
          </cell>
          <cell r="E255" t="str">
            <v>OK</v>
          </cell>
          <cell r="F255" t="str">
            <v>OK</v>
          </cell>
          <cell r="G255"/>
          <cell r="H255"/>
          <cell r="I255" t="str">
            <v>OK</v>
          </cell>
          <cell r="J255">
            <v>42993</v>
          </cell>
        </row>
        <row r="256">
          <cell r="B256">
            <v>195</v>
          </cell>
          <cell r="C256">
            <v>42989</v>
          </cell>
          <cell r="D256"/>
          <cell r="E256" t="str">
            <v>OK</v>
          </cell>
          <cell r="F256" t="str">
            <v>OK</v>
          </cell>
          <cell r="G256"/>
          <cell r="H256"/>
          <cell r="I256" t="str">
            <v>OK</v>
          </cell>
          <cell r="J256">
            <v>42993</v>
          </cell>
        </row>
        <row r="257">
          <cell r="B257">
            <v>213</v>
          </cell>
          <cell r="C257">
            <v>42989</v>
          </cell>
          <cell r="D257"/>
          <cell r="E257" t="str">
            <v>OK</v>
          </cell>
          <cell r="F257" t="str">
            <v>OK</v>
          </cell>
          <cell r="G257"/>
          <cell r="H257"/>
          <cell r="I257" t="str">
            <v>OK</v>
          </cell>
          <cell r="J257">
            <v>42992</v>
          </cell>
        </row>
        <row r="258">
          <cell r="B258">
            <v>85</v>
          </cell>
          <cell r="C258">
            <v>42989</v>
          </cell>
          <cell r="D258"/>
          <cell r="E258" t="str">
            <v>OK</v>
          </cell>
          <cell r="F258" t="str">
            <v>OK</v>
          </cell>
          <cell r="G258"/>
          <cell r="H258"/>
          <cell r="I258" t="str">
            <v>OK</v>
          </cell>
          <cell r="J258">
            <v>42990</v>
          </cell>
        </row>
        <row r="259">
          <cell r="B259">
            <v>84</v>
          </cell>
          <cell r="C259">
            <v>42989</v>
          </cell>
          <cell r="D259"/>
          <cell r="E259" t="str">
            <v>OK</v>
          </cell>
          <cell r="F259" t="str">
            <v>OK</v>
          </cell>
          <cell r="G259"/>
          <cell r="H259"/>
          <cell r="I259" t="str">
            <v>OK</v>
          </cell>
          <cell r="J259">
            <v>42990</v>
          </cell>
        </row>
        <row r="260">
          <cell r="B260">
            <v>1497</v>
          </cell>
          <cell r="C260">
            <v>42989</v>
          </cell>
          <cell r="D260"/>
          <cell r="E260" t="str">
            <v>OK</v>
          </cell>
          <cell r="F260" t="str">
            <v>OK</v>
          </cell>
          <cell r="G260"/>
          <cell r="H260"/>
          <cell r="I260" t="str">
            <v>OK</v>
          </cell>
          <cell r="J260">
            <v>42990</v>
          </cell>
        </row>
        <row r="261">
          <cell r="B261">
            <v>8008</v>
          </cell>
          <cell r="C261">
            <v>42990</v>
          </cell>
          <cell r="D261"/>
          <cell r="E261" t="str">
            <v>OK</v>
          </cell>
          <cell r="F261" t="str">
            <v>OK</v>
          </cell>
          <cell r="G261"/>
          <cell r="H261"/>
          <cell r="I261" t="str">
            <v>OK</v>
          </cell>
          <cell r="J261">
            <v>42991</v>
          </cell>
        </row>
        <row r="262">
          <cell r="B262">
            <v>8080</v>
          </cell>
          <cell r="C262">
            <v>42990</v>
          </cell>
          <cell r="D262"/>
          <cell r="E262" t="str">
            <v>OK</v>
          </cell>
          <cell r="F262" t="str">
            <v>OK</v>
          </cell>
          <cell r="G262"/>
          <cell r="H262"/>
          <cell r="I262" t="str">
            <v>OK</v>
          </cell>
          <cell r="J262">
            <v>42992</v>
          </cell>
        </row>
        <row r="263">
          <cell r="B263">
            <v>7873</v>
          </cell>
          <cell r="C263">
            <v>42990</v>
          </cell>
          <cell r="D263"/>
          <cell r="E263" t="str">
            <v>OK</v>
          </cell>
          <cell r="F263" t="str">
            <v>OK</v>
          </cell>
          <cell r="G263"/>
          <cell r="H263"/>
          <cell r="I263" t="str">
            <v>OK</v>
          </cell>
          <cell r="J263">
            <v>42992</v>
          </cell>
        </row>
        <row r="264">
          <cell r="B264">
            <v>8014</v>
          </cell>
          <cell r="C264">
            <v>42990</v>
          </cell>
          <cell r="D264" t="str">
            <v>PARA 45VU</v>
          </cell>
          <cell r="E264" t="str">
            <v>OK</v>
          </cell>
          <cell r="F264" t="str">
            <v>OK</v>
          </cell>
          <cell r="G264"/>
          <cell r="H264"/>
          <cell r="I264" t="str">
            <v>OK</v>
          </cell>
          <cell r="J264">
            <v>42992</v>
          </cell>
        </row>
        <row r="265">
          <cell r="B265">
            <v>8018</v>
          </cell>
          <cell r="C265">
            <v>42990</v>
          </cell>
          <cell r="D265"/>
          <cell r="E265" t="str">
            <v>OK</v>
          </cell>
          <cell r="F265" t="str">
            <v>OK</v>
          </cell>
          <cell r="G265"/>
          <cell r="H265"/>
          <cell r="I265" t="str">
            <v>OK</v>
          </cell>
          <cell r="J265">
            <v>42992</v>
          </cell>
        </row>
        <row r="266">
          <cell r="B266">
            <v>8019</v>
          </cell>
          <cell r="C266">
            <v>42990</v>
          </cell>
          <cell r="D266"/>
          <cell r="E266" t="str">
            <v>OK</v>
          </cell>
          <cell r="F266" t="str">
            <v>OK</v>
          </cell>
          <cell r="G266"/>
          <cell r="H266"/>
          <cell r="I266" t="str">
            <v>OK</v>
          </cell>
          <cell r="J266">
            <v>42992</v>
          </cell>
        </row>
        <row r="267">
          <cell r="B267">
            <v>118</v>
          </cell>
          <cell r="C267">
            <v>42990</v>
          </cell>
          <cell r="D267" t="str">
            <v>517-518-536-611VU3</v>
          </cell>
          <cell r="E267" t="str">
            <v>OK</v>
          </cell>
          <cell r="F267" t="str">
            <v>OK</v>
          </cell>
          <cell r="G267"/>
          <cell r="H267"/>
          <cell r="I267" t="str">
            <v>OK</v>
          </cell>
          <cell r="J267">
            <v>42993</v>
          </cell>
        </row>
        <row r="268">
          <cell r="B268">
            <v>7823</v>
          </cell>
          <cell r="C268">
            <v>42990</v>
          </cell>
          <cell r="D268" t="str">
            <v>131VU</v>
          </cell>
          <cell r="E268" t="str">
            <v>OK</v>
          </cell>
          <cell r="F268" t="str">
            <v>OK</v>
          </cell>
          <cell r="G268"/>
          <cell r="H268"/>
          <cell r="I268" t="str">
            <v>OK</v>
          </cell>
          <cell r="J268">
            <v>42991</v>
          </cell>
        </row>
        <row r="269">
          <cell r="B269">
            <v>7909</v>
          </cell>
          <cell r="C269">
            <v>42991</v>
          </cell>
          <cell r="D269"/>
          <cell r="E269" t="str">
            <v>OK</v>
          </cell>
          <cell r="F269" t="str">
            <v>OK</v>
          </cell>
          <cell r="G269"/>
          <cell r="H269"/>
          <cell r="I269" t="str">
            <v>OK</v>
          </cell>
          <cell r="J269">
            <v>42993</v>
          </cell>
        </row>
        <row r="270">
          <cell r="B270">
            <v>8018</v>
          </cell>
          <cell r="C270">
            <v>42991</v>
          </cell>
          <cell r="D270"/>
          <cell r="E270" t="str">
            <v>OK</v>
          </cell>
          <cell r="F270" t="str">
            <v>OK</v>
          </cell>
          <cell r="G270"/>
          <cell r="H270"/>
          <cell r="I270" t="str">
            <v>OK</v>
          </cell>
          <cell r="J270">
            <v>42993</v>
          </cell>
        </row>
        <row r="271">
          <cell r="B271">
            <v>8019</v>
          </cell>
          <cell r="C271">
            <v>42991</v>
          </cell>
          <cell r="D271"/>
          <cell r="E271" t="str">
            <v>OK</v>
          </cell>
          <cell r="F271" t="str">
            <v>OK</v>
          </cell>
          <cell r="G271"/>
          <cell r="H271"/>
          <cell r="I271" t="str">
            <v>OK</v>
          </cell>
          <cell r="J271">
            <v>42993</v>
          </cell>
        </row>
        <row r="272">
          <cell r="B272">
            <v>8016</v>
          </cell>
          <cell r="C272">
            <v>42991</v>
          </cell>
          <cell r="D272"/>
          <cell r="E272" t="str">
            <v>OK</v>
          </cell>
          <cell r="F272" t="str">
            <v>OK</v>
          </cell>
          <cell r="G272"/>
          <cell r="H272"/>
          <cell r="I272" t="str">
            <v>OK</v>
          </cell>
          <cell r="J272">
            <v>42993</v>
          </cell>
        </row>
        <row r="273">
          <cell r="B273">
            <v>8007</v>
          </cell>
          <cell r="C273">
            <v>42991</v>
          </cell>
          <cell r="D273"/>
          <cell r="E273" t="str">
            <v>OK</v>
          </cell>
          <cell r="F273" t="str">
            <v>OK</v>
          </cell>
          <cell r="G273"/>
          <cell r="H273"/>
          <cell r="I273" t="str">
            <v>OK</v>
          </cell>
          <cell r="J273">
            <v>42996</v>
          </cell>
        </row>
        <row r="274">
          <cell r="B274">
            <v>8024</v>
          </cell>
          <cell r="C274">
            <v>42991</v>
          </cell>
          <cell r="D274"/>
          <cell r="E274" t="str">
            <v>OK</v>
          </cell>
          <cell r="F274" t="str">
            <v>OK</v>
          </cell>
          <cell r="G274"/>
          <cell r="H274"/>
          <cell r="I274" t="str">
            <v>OK</v>
          </cell>
          <cell r="J274">
            <v>42997</v>
          </cell>
        </row>
        <row r="275">
          <cell r="B275">
            <v>183</v>
          </cell>
          <cell r="C275">
            <v>42991</v>
          </cell>
          <cell r="D275" t="str">
            <v>612-613-614</v>
          </cell>
          <cell r="E275" t="str">
            <v>OK</v>
          </cell>
          <cell r="F275" t="str">
            <v>OK</v>
          </cell>
          <cell r="G275"/>
          <cell r="H275"/>
          <cell r="I275" t="str">
            <v>OK</v>
          </cell>
          <cell r="J275">
            <v>42993</v>
          </cell>
        </row>
        <row r="276">
          <cell r="B276">
            <v>189</v>
          </cell>
          <cell r="C276">
            <v>42991</v>
          </cell>
          <cell r="D276" t="str">
            <v>612-614</v>
          </cell>
          <cell r="E276" t="str">
            <v>OK</v>
          </cell>
          <cell r="F276" t="str">
            <v>OK</v>
          </cell>
          <cell r="G276"/>
          <cell r="H276"/>
          <cell r="I276" t="str">
            <v>OK</v>
          </cell>
          <cell r="J276">
            <v>42993</v>
          </cell>
        </row>
        <row r="277">
          <cell r="B277">
            <v>193</v>
          </cell>
          <cell r="C277">
            <v>42991</v>
          </cell>
          <cell r="D277"/>
          <cell r="E277" t="str">
            <v>OK</v>
          </cell>
          <cell r="F277" t="str">
            <v>OK</v>
          </cell>
          <cell r="G277"/>
          <cell r="H277"/>
          <cell r="I277" t="str">
            <v>OK</v>
          </cell>
          <cell r="J277">
            <v>42992</v>
          </cell>
        </row>
        <row r="278">
          <cell r="B278">
            <v>1498</v>
          </cell>
          <cell r="C278">
            <v>42991</v>
          </cell>
          <cell r="D278"/>
          <cell r="E278" t="str">
            <v>OK</v>
          </cell>
          <cell r="F278" t="str">
            <v>OK</v>
          </cell>
          <cell r="G278"/>
          <cell r="H278"/>
          <cell r="I278" t="str">
            <v>OK</v>
          </cell>
          <cell r="J278">
            <v>42993</v>
          </cell>
        </row>
        <row r="279">
          <cell r="B279">
            <v>7959</v>
          </cell>
          <cell r="C279">
            <v>42991</v>
          </cell>
          <cell r="D279" t="str">
            <v>15VU</v>
          </cell>
          <cell r="E279" t="str">
            <v>OK</v>
          </cell>
          <cell r="F279" t="str">
            <v>OK</v>
          </cell>
          <cell r="G279"/>
          <cell r="H279"/>
          <cell r="I279" t="str">
            <v>OK</v>
          </cell>
          <cell r="J279">
            <v>42993</v>
          </cell>
        </row>
        <row r="280">
          <cell r="B280">
            <v>7877</v>
          </cell>
          <cell r="C280">
            <v>42991</v>
          </cell>
          <cell r="D280" t="str">
            <v>102VU</v>
          </cell>
          <cell r="E280" t="str">
            <v>OK</v>
          </cell>
          <cell r="F280" t="str">
            <v>OK</v>
          </cell>
          <cell r="G280"/>
          <cell r="H280"/>
          <cell r="I280" t="str">
            <v>OK</v>
          </cell>
          <cell r="J280">
            <v>43011</v>
          </cell>
        </row>
        <row r="281">
          <cell r="B281">
            <v>8038</v>
          </cell>
          <cell r="C281">
            <v>42992</v>
          </cell>
          <cell r="D281"/>
          <cell r="E281" t="str">
            <v>OK</v>
          </cell>
          <cell r="F281" t="str">
            <v>OK</v>
          </cell>
          <cell r="G281"/>
          <cell r="H281"/>
          <cell r="I281" t="str">
            <v>OK</v>
          </cell>
          <cell r="J281">
            <v>42993</v>
          </cell>
        </row>
        <row r="282">
          <cell r="B282">
            <v>8024</v>
          </cell>
          <cell r="C282">
            <v>42992</v>
          </cell>
          <cell r="D282"/>
          <cell r="E282" t="str">
            <v>OK</v>
          </cell>
          <cell r="F282" t="str">
            <v>OK</v>
          </cell>
          <cell r="G282"/>
          <cell r="H282"/>
          <cell r="I282" t="str">
            <v>OK</v>
          </cell>
          <cell r="J282">
            <v>42993</v>
          </cell>
        </row>
        <row r="283">
          <cell r="B283">
            <v>8021</v>
          </cell>
          <cell r="C283">
            <v>42992</v>
          </cell>
          <cell r="D283"/>
          <cell r="E283" t="str">
            <v>OK</v>
          </cell>
          <cell r="F283" t="str">
            <v>OK</v>
          </cell>
          <cell r="G283"/>
          <cell r="H283"/>
          <cell r="I283" t="str">
            <v>OK</v>
          </cell>
          <cell r="J283">
            <v>42993</v>
          </cell>
        </row>
        <row r="284">
          <cell r="B284">
            <v>8023</v>
          </cell>
          <cell r="C284">
            <v>42992</v>
          </cell>
          <cell r="D284" t="str">
            <v>Para 45VU</v>
          </cell>
          <cell r="E284" t="str">
            <v>OK</v>
          </cell>
          <cell r="F284" t="str">
            <v>OK</v>
          </cell>
          <cell r="G284"/>
          <cell r="H284"/>
          <cell r="I284" t="str">
            <v>OK</v>
          </cell>
          <cell r="J284">
            <v>42997</v>
          </cell>
        </row>
        <row r="285">
          <cell r="B285">
            <v>188</v>
          </cell>
          <cell r="C285">
            <v>42992</v>
          </cell>
          <cell r="D285" t="str">
            <v>925VU</v>
          </cell>
          <cell r="E285" t="str">
            <v>OK</v>
          </cell>
          <cell r="F285" t="str">
            <v>OK</v>
          </cell>
          <cell r="G285"/>
          <cell r="H285"/>
          <cell r="I285" t="str">
            <v>OK</v>
          </cell>
          <cell r="J285">
            <v>42993</v>
          </cell>
        </row>
        <row r="286">
          <cell r="B286">
            <v>196</v>
          </cell>
          <cell r="C286">
            <v>42992</v>
          </cell>
          <cell r="D286" t="str">
            <v>911-917VU</v>
          </cell>
          <cell r="E286" t="str">
            <v>OK</v>
          </cell>
          <cell r="F286" t="str">
            <v>OK</v>
          </cell>
          <cell r="G286"/>
          <cell r="H286"/>
          <cell r="I286" t="str">
            <v>OK</v>
          </cell>
          <cell r="J286">
            <v>42993</v>
          </cell>
        </row>
        <row r="287">
          <cell r="B287">
            <v>188</v>
          </cell>
          <cell r="C287">
            <v>42992</v>
          </cell>
          <cell r="D287"/>
          <cell r="E287" t="str">
            <v>OK</v>
          </cell>
          <cell r="F287" t="str">
            <v>OK</v>
          </cell>
          <cell r="G287"/>
          <cell r="H287"/>
          <cell r="I287" t="str">
            <v>OK</v>
          </cell>
          <cell r="J287">
            <v>42993</v>
          </cell>
        </row>
        <row r="288">
          <cell r="B288">
            <v>214</v>
          </cell>
          <cell r="C288">
            <v>42992</v>
          </cell>
          <cell r="D288"/>
          <cell r="E288" t="str">
            <v>OK</v>
          </cell>
          <cell r="F288" t="str">
            <v>OK</v>
          </cell>
          <cell r="G288"/>
          <cell r="H288"/>
          <cell r="I288" t="str">
            <v>OK</v>
          </cell>
          <cell r="J288">
            <v>42993</v>
          </cell>
        </row>
        <row r="289">
          <cell r="B289">
            <v>1484</v>
          </cell>
          <cell r="C289">
            <v>42992</v>
          </cell>
          <cell r="D289"/>
          <cell r="E289" t="str">
            <v>OK</v>
          </cell>
          <cell r="F289" t="str">
            <v>OK</v>
          </cell>
          <cell r="G289"/>
          <cell r="H289"/>
          <cell r="I289" t="str">
            <v>OK</v>
          </cell>
          <cell r="J289">
            <v>42996</v>
          </cell>
        </row>
        <row r="290">
          <cell r="B290">
            <v>7987</v>
          </cell>
          <cell r="C290">
            <v>42993</v>
          </cell>
          <cell r="D290"/>
          <cell r="E290" t="str">
            <v>OK</v>
          </cell>
          <cell r="F290" t="str">
            <v>OK</v>
          </cell>
          <cell r="G290"/>
          <cell r="H290"/>
          <cell r="I290" t="str">
            <v>OK</v>
          </cell>
          <cell r="J290">
            <v>42996</v>
          </cell>
        </row>
        <row r="291">
          <cell r="B291">
            <v>8013</v>
          </cell>
          <cell r="C291">
            <v>42993</v>
          </cell>
          <cell r="D291"/>
          <cell r="E291" t="str">
            <v>OK</v>
          </cell>
          <cell r="F291" t="str">
            <v>OK</v>
          </cell>
          <cell r="G291"/>
          <cell r="H291"/>
          <cell r="I291" t="str">
            <v>OK</v>
          </cell>
          <cell r="J291">
            <v>42996</v>
          </cell>
        </row>
        <row r="292">
          <cell r="B292">
            <v>8080</v>
          </cell>
          <cell r="C292">
            <v>42993</v>
          </cell>
          <cell r="D292"/>
          <cell r="E292" t="str">
            <v>OK</v>
          </cell>
          <cell r="F292" t="str">
            <v>OK</v>
          </cell>
          <cell r="G292"/>
          <cell r="H292"/>
          <cell r="I292" t="str">
            <v>OK</v>
          </cell>
          <cell r="J292">
            <v>42996</v>
          </cell>
        </row>
        <row r="293">
          <cell r="B293">
            <v>8009</v>
          </cell>
          <cell r="C293">
            <v>42993</v>
          </cell>
          <cell r="D293"/>
          <cell r="E293" t="str">
            <v>OK</v>
          </cell>
          <cell r="F293" t="str">
            <v>OK</v>
          </cell>
          <cell r="G293"/>
          <cell r="H293"/>
          <cell r="I293" t="str">
            <v>OK</v>
          </cell>
          <cell r="J293">
            <v>42997</v>
          </cell>
        </row>
        <row r="294">
          <cell r="B294">
            <v>8017</v>
          </cell>
          <cell r="C294">
            <v>42993</v>
          </cell>
          <cell r="D294"/>
          <cell r="E294" t="str">
            <v>OK</v>
          </cell>
          <cell r="F294" t="str">
            <v>OK</v>
          </cell>
          <cell r="G294"/>
          <cell r="H294"/>
          <cell r="I294" t="str">
            <v>OK</v>
          </cell>
          <cell r="J294">
            <v>42997</v>
          </cell>
        </row>
        <row r="295">
          <cell r="B295">
            <v>178</v>
          </cell>
          <cell r="C295">
            <v>42993</v>
          </cell>
          <cell r="D295" t="str">
            <v>517-518-536-611VU3</v>
          </cell>
          <cell r="E295" t="str">
            <v>OK</v>
          </cell>
          <cell r="F295" t="str">
            <v>OK</v>
          </cell>
          <cell r="G295"/>
          <cell r="H295"/>
          <cell r="I295" t="str">
            <v>OK</v>
          </cell>
          <cell r="J295">
            <v>42996</v>
          </cell>
        </row>
        <row r="296">
          <cell r="B296">
            <v>184</v>
          </cell>
          <cell r="C296">
            <v>42993</v>
          </cell>
          <cell r="D296" t="str">
            <v>612-614</v>
          </cell>
          <cell r="E296" t="str">
            <v>OK</v>
          </cell>
          <cell r="F296" t="str">
            <v>OK</v>
          </cell>
          <cell r="G296"/>
          <cell r="H296"/>
          <cell r="I296" t="str">
            <v>OK</v>
          </cell>
          <cell r="J296">
            <v>42996</v>
          </cell>
        </row>
        <row r="297">
          <cell r="B297">
            <v>169</v>
          </cell>
          <cell r="C297">
            <v>42993</v>
          </cell>
          <cell r="D297" t="str">
            <v>612-614</v>
          </cell>
          <cell r="E297" t="str">
            <v>OK</v>
          </cell>
          <cell r="F297" t="str">
            <v>OK</v>
          </cell>
          <cell r="G297"/>
          <cell r="H297"/>
          <cell r="I297" t="str">
            <v>OK</v>
          </cell>
          <cell r="J297">
            <v>42997</v>
          </cell>
        </row>
        <row r="298">
          <cell r="B298">
            <v>195</v>
          </cell>
          <cell r="C298">
            <v>42993</v>
          </cell>
          <cell r="D298"/>
          <cell r="E298" t="str">
            <v>OK</v>
          </cell>
          <cell r="F298" t="str">
            <v>OK</v>
          </cell>
          <cell r="G298"/>
          <cell r="H298"/>
          <cell r="I298" t="str">
            <v>OK</v>
          </cell>
          <cell r="J298">
            <v>42996</v>
          </cell>
        </row>
        <row r="299">
          <cell r="B299">
            <v>86</v>
          </cell>
          <cell r="C299">
            <v>42993</v>
          </cell>
          <cell r="D299"/>
          <cell r="E299" t="str">
            <v>OK</v>
          </cell>
          <cell r="F299" t="str">
            <v>OK</v>
          </cell>
          <cell r="G299"/>
          <cell r="H299"/>
          <cell r="I299" t="str">
            <v>OK</v>
          </cell>
          <cell r="J299">
            <v>42997</v>
          </cell>
        </row>
        <row r="300">
          <cell r="B300">
            <v>8020</v>
          </cell>
          <cell r="C300">
            <v>42996</v>
          </cell>
          <cell r="D300"/>
          <cell r="E300" t="str">
            <v>OK</v>
          </cell>
          <cell r="F300" t="str">
            <v>OK</v>
          </cell>
          <cell r="G300"/>
          <cell r="H300"/>
          <cell r="I300" t="str">
            <v>OK</v>
          </cell>
          <cell r="J300">
            <v>42998</v>
          </cell>
        </row>
        <row r="301">
          <cell r="B301">
            <v>8026</v>
          </cell>
          <cell r="C301">
            <v>42996</v>
          </cell>
          <cell r="D301"/>
          <cell r="E301" t="str">
            <v>OK</v>
          </cell>
          <cell r="F301" t="str">
            <v>OK</v>
          </cell>
          <cell r="G301"/>
          <cell r="H301"/>
          <cell r="I301" t="str">
            <v>OK</v>
          </cell>
          <cell r="J301">
            <v>42998</v>
          </cell>
        </row>
        <row r="302">
          <cell r="B302">
            <v>8028</v>
          </cell>
          <cell r="C302">
            <v>42996</v>
          </cell>
          <cell r="D302"/>
          <cell r="E302" t="str">
            <v>OK</v>
          </cell>
          <cell r="F302" t="str">
            <v>OK</v>
          </cell>
          <cell r="G302"/>
          <cell r="H302"/>
          <cell r="I302" t="str">
            <v>OK</v>
          </cell>
          <cell r="J302">
            <v>42999</v>
          </cell>
        </row>
        <row r="303">
          <cell r="B303">
            <v>196</v>
          </cell>
          <cell r="C303">
            <v>42996</v>
          </cell>
          <cell r="D303" t="str">
            <v>925VU</v>
          </cell>
          <cell r="E303" t="str">
            <v>OK</v>
          </cell>
          <cell r="F303" t="str">
            <v>OK</v>
          </cell>
          <cell r="G303"/>
          <cell r="H303"/>
          <cell r="I303" t="str">
            <v>OK</v>
          </cell>
          <cell r="J303">
            <v>42998</v>
          </cell>
        </row>
        <row r="304">
          <cell r="B304">
            <v>197</v>
          </cell>
          <cell r="C304">
            <v>42996</v>
          </cell>
          <cell r="D304" t="str">
            <v>911-917VU</v>
          </cell>
          <cell r="E304" t="str">
            <v>OK</v>
          </cell>
          <cell r="F304" t="str">
            <v>OK</v>
          </cell>
          <cell r="G304"/>
          <cell r="H304"/>
          <cell r="I304" t="str">
            <v>OK</v>
          </cell>
          <cell r="J304">
            <v>42998</v>
          </cell>
        </row>
        <row r="305">
          <cell r="B305">
            <v>196</v>
          </cell>
          <cell r="C305">
            <v>42996</v>
          </cell>
          <cell r="D305"/>
          <cell r="E305" t="str">
            <v>OK</v>
          </cell>
          <cell r="F305" t="str">
            <v>OK</v>
          </cell>
          <cell r="G305"/>
          <cell r="H305"/>
          <cell r="I305" t="str">
            <v>OK</v>
          </cell>
          <cell r="J305">
            <v>42998</v>
          </cell>
        </row>
        <row r="306">
          <cell r="B306">
            <v>1499</v>
          </cell>
          <cell r="C306">
            <v>42996</v>
          </cell>
          <cell r="D306"/>
          <cell r="E306" t="str">
            <v>OK</v>
          </cell>
          <cell r="F306" t="str">
            <v>OK</v>
          </cell>
          <cell r="G306"/>
          <cell r="H306"/>
          <cell r="I306" t="str">
            <v>OK</v>
          </cell>
          <cell r="J306">
            <v>42998</v>
          </cell>
        </row>
        <row r="307">
          <cell r="B307">
            <v>8023</v>
          </cell>
          <cell r="C307">
            <v>42997</v>
          </cell>
          <cell r="D307"/>
          <cell r="E307" t="str">
            <v>OK</v>
          </cell>
          <cell r="F307" t="str">
            <v>OK</v>
          </cell>
          <cell r="G307"/>
          <cell r="H307"/>
          <cell r="I307" t="str">
            <v>OK</v>
          </cell>
          <cell r="J307">
            <v>42998</v>
          </cell>
        </row>
        <row r="308">
          <cell r="B308">
            <v>8021</v>
          </cell>
          <cell r="C308">
            <v>42997</v>
          </cell>
          <cell r="D308"/>
          <cell r="E308" t="str">
            <v>OK</v>
          </cell>
          <cell r="F308" t="str">
            <v>OK</v>
          </cell>
          <cell r="G308"/>
          <cell r="H308"/>
          <cell r="I308" t="str">
            <v>OK</v>
          </cell>
          <cell r="J308">
            <v>42998</v>
          </cell>
        </row>
        <row r="309">
          <cell r="B309">
            <v>7875</v>
          </cell>
          <cell r="C309">
            <v>42997</v>
          </cell>
          <cell r="D309"/>
          <cell r="E309" t="str">
            <v>OK</v>
          </cell>
          <cell r="F309" t="str">
            <v>OK</v>
          </cell>
          <cell r="G309"/>
          <cell r="H309"/>
          <cell r="I309" t="str">
            <v>OK</v>
          </cell>
          <cell r="J309">
            <v>42998</v>
          </cell>
        </row>
        <row r="310">
          <cell r="B310">
            <v>8032</v>
          </cell>
          <cell r="C310">
            <v>42997</v>
          </cell>
          <cell r="D310"/>
          <cell r="E310" t="str">
            <v>OK</v>
          </cell>
          <cell r="F310" t="str">
            <v>OK</v>
          </cell>
          <cell r="G310"/>
          <cell r="H310"/>
          <cell r="I310" t="str">
            <v>OK</v>
          </cell>
          <cell r="J310">
            <v>42999</v>
          </cell>
        </row>
        <row r="311">
          <cell r="B311">
            <v>8027</v>
          </cell>
          <cell r="C311">
            <v>42997</v>
          </cell>
          <cell r="D311"/>
          <cell r="E311" t="str">
            <v>OK</v>
          </cell>
          <cell r="F311" t="str">
            <v>OK</v>
          </cell>
          <cell r="G311"/>
          <cell r="H311"/>
          <cell r="I311" t="str">
            <v>OK</v>
          </cell>
          <cell r="J311">
            <v>42999</v>
          </cell>
        </row>
        <row r="312">
          <cell r="B312">
            <v>8029</v>
          </cell>
          <cell r="C312">
            <v>42997</v>
          </cell>
          <cell r="D312"/>
          <cell r="E312" t="str">
            <v>OK</v>
          </cell>
          <cell r="F312" t="str">
            <v>OK</v>
          </cell>
          <cell r="G312"/>
          <cell r="H312"/>
          <cell r="I312" t="str">
            <v>OK</v>
          </cell>
          <cell r="J312">
            <v>42999</v>
          </cell>
        </row>
        <row r="313">
          <cell r="B313">
            <v>172</v>
          </cell>
          <cell r="C313">
            <v>42997</v>
          </cell>
          <cell r="D313" t="str">
            <v>612-614</v>
          </cell>
          <cell r="E313" t="str">
            <v>OK</v>
          </cell>
          <cell r="F313" t="str">
            <v>OK</v>
          </cell>
          <cell r="G313"/>
          <cell r="H313"/>
          <cell r="I313" t="str">
            <v>OK</v>
          </cell>
          <cell r="J313">
            <v>42998</v>
          </cell>
        </row>
        <row r="314">
          <cell r="B314">
            <v>181</v>
          </cell>
          <cell r="C314">
            <v>42997</v>
          </cell>
          <cell r="D314" t="str">
            <v>517-518-536-611VU3</v>
          </cell>
          <cell r="E314" t="str">
            <v>OK</v>
          </cell>
          <cell r="F314" t="str">
            <v>OK</v>
          </cell>
          <cell r="G314"/>
          <cell r="H314"/>
          <cell r="I314" t="str">
            <v>OK</v>
          </cell>
          <cell r="J314">
            <v>42998</v>
          </cell>
        </row>
        <row r="315">
          <cell r="B315">
            <v>190</v>
          </cell>
          <cell r="C315">
            <v>42997</v>
          </cell>
          <cell r="D315" t="str">
            <v>614- (612VU à voir)</v>
          </cell>
          <cell r="E315" t="str">
            <v>OK</v>
          </cell>
          <cell r="F315" t="str">
            <v>OK</v>
          </cell>
          <cell r="G315"/>
          <cell r="H315"/>
          <cell r="I315" t="str">
            <v>OK</v>
          </cell>
          <cell r="J315">
            <v>42998</v>
          </cell>
        </row>
        <row r="316">
          <cell r="B316">
            <v>216</v>
          </cell>
          <cell r="C316">
            <v>42997</v>
          </cell>
          <cell r="D316"/>
          <cell r="E316" t="str">
            <v>OK</v>
          </cell>
          <cell r="F316" t="str">
            <v>OK</v>
          </cell>
          <cell r="G316"/>
          <cell r="H316"/>
          <cell r="I316" t="str">
            <v>OK</v>
          </cell>
          <cell r="J316">
            <v>42998</v>
          </cell>
        </row>
        <row r="317">
          <cell r="B317" t="str">
            <v>SIMU 9621</v>
          </cell>
          <cell r="C317">
            <v>42997</v>
          </cell>
          <cell r="D317"/>
          <cell r="E317" t="str">
            <v>OK</v>
          </cell>
          <cell r="F317" t="str">
            <v>OK</v>
          </cell>
          <cell r="G317"/>
          <cell r="H317"/>
          <cell r="I317" t="str">
            <v>OK</v>
          </cell>
          <cell r="J317">
            <v>42998</v>
          </cell>
        </row>
        <row r="318">
          <cell r="B318">
            <v>8029</v>
          </cell>
          <cell r="C318">
            <v>42998</v>
          </cell>
          <cell r="D318"/>
          <cell r="E318" t="str">
            <v>OK</v>
          </cell>
          <cell r="F318" t="str">
            <v>OK</v>
          </cell>
          <cell r="G318"/>
          <cell r="H318"/>
          <cell r="I318" t="str">
            <v>OK</v>
          </cell>
          <cell r="J318">
            <v>42999</v>
          </cell>
        </row>
        <row r="319">
          <cell r="B319">
            <v>8039</v>
          </cell>
          <cell r="C319">
            <v>42998</v>
          </cell>
          <cell r="D319"/>
          <cell r="E319" t="str">
            <v>OK</v>
          </cell>
          <cell r="F319" t="str">
            <v>OK</v>
          </cell>
          <cell r="G319"/>
          <cell r="H319"/>
          <cell r="I319" t="str">
            <v>OK</v>
          </cell>
          <cell r="J319">
            <v>42999</v>
          </cell>
        </row>
        <row r="320">
          <cell r="B320">
            <v>8115</v>
          </cell>
          <cell r="C320">
            <v>42998</v>
          </cell>
          <cell r="D320"/>
          <cell r="E320" t="str">
            <v>OK</v>
          </cell>
          <cell r="F320" t="str">
            <v>OK</v>
          </cell>
          <cell r="G320"/>
          <cell r="H320"/>
          <cell r="I320" t="str">
            <v>OK</v>
          </cell>
          <cell r="J320">
            <v>42999</v>
          </cell>
        </row>
        <row r="321">
          <cell r="B321">
            <v>8000</v>
          </cell>
          <cell r="C321">
            <v>42998</v>
          </cell>
          <cell r="D321"/>
          <cell r="E321" t="str">
            <v>OK</v>
          </cell>
          <cell r="F321" t="str">
            <v>OK</v>
          </cell>
          <cell r="G321"/>
          <cell r="H321"/>
          <cell r="I321" t="str">
            <v>OK</v>
          </cell>
          <cell r="J321">
            <v>42999</v>
          </cell>
        </row>
        <row r="322">
          <cell r="B322">
            <v>8016</v>
          </cell>
          <cell r="C322">
            <v>42998</v>
          </cell>
          <cell r="D322"/>
          <cell r="E322" t="str">
            <v>OK</v>
          </cell>
          <cell r="F322" t="str">
            <v>OK</v>
          </cell>
          <cell r="G322"/>
          <cell r="H322"/>
          <cell r="I322" t="str">
            <v>OK</v>
          </cell>
          <cell r="J322">
            <v>42999</v>
          </cell>
        </row>
        <row r="323">
          <cell r="B323">
            <v>8034</v>
          </cell>
          <cell r="C323">
            <v>42998</v>
          </cell>
          <cell r="D323"/>
          <cell r="E323" t="str">
            <v>OK</v>
          </cell>
          <cell r="F323" t="str">
            <v>OK</v>
          </cell>
          <cell r="G323"/>
          <cell r="H323"/>
          <cell r="I323" t="str">
            <v>OK</v>
          </cell>
          <cell r="J323">
            <v>43000</v>
          </cell>
        </row>
        <row r="324">
          <cell r="B324">
            <v>198</v>
          </cell>
          <cell r="C324">
            <v>42998</v>
          </cell>
          <cell r="D324" t="str">
            <v>911-917VU</v>
          </cell>
          <cell r="E324" t="str">
            <v>OK</v>
          </cell>
          <cell r="F324" t="str">
            <v>OK</v>
          </cell>
          <cell r="G324"/>
          <cell r="H324"/>
          <cell r="I324" t="str">
            <v>OK</v>
          </cell>
          <cell r="J324">
            <v>42999</v>
          </cell>
        </row>
        <row r="325">
          <cell r="B325">
            <v>197</v>
          </cell>
          <cell r="C325">
            <v>42998</v>
          </cell>
          <cell r="D325" t="str">
            <v>925VU</v>
          </cell>
          <cell r="E325" t="str">
            <v>OK</v>
          </cell>
          <cell r="F325" t="str">
            <v>OK</v>
          </cell>
          <cell r="G325"/>
          <cell r="H325"/>
          <cell r="I325" t="str">
            <v>OK</v>
          </cell>
          <cell r="J325">
            <v>42999</v>
          </cell>
        </row>
        <row r="326">
          <cell r="B326">
            <v>197</v>
          </cell>
          <cell r="C326">
            <v>42998</v>
          </cell>
          <cell r="D326"/>
          <cell r="E326" t="str">
            <v>OK</v>
          </cell>
          <cell r="F326" t="str">
            <v>OK</v>
          </cell>
          <cell r="G326"/>
          <cell r="H326"/>
          <cell r="I326" t="str">
            <v>OK</v>
          </cell>
          <cell r="J326">
            <v>42999</v>
          </cell>
        </row>
        <row r="327">
          <cell r="B327">
            <v>1485</v>
          </cell>
          <cell r="C327">
            <v>42998</v>
          </cell>
          <cell r="D327"/>
          <cell r="E327" t="str">
            <v>OK</v>
          </cell>
          <cell r="F327" t="str">
            <v>OK</v>
          </cell>
          <cell r="G327"/>
          <cell r="H327"/>
          <cell r="I327" t="str">
            <v>OK</v>
          </cell>
          <cell r="J327">
            <v>43000</v>
          </cell>
        </row>
        <row r="328">
          <cell r="B328">
            <v>8027</v>
          </cell>
          <cell r="C328">
            <v>42999</v>
          </cell>
          <cell r="D328"/>
          <cell r="E328" t="str">
            <v>OK</v>
          </cell>
          <cell r="F328" t="str">
            <v>OK</v>
          </cell>
          <cell r="G328"/>
          <cell r="H328"/>
          <cell r="I328" t="str">
            <v>OK</v>
          </cell>
          <cell r="J328">
            <v>43000</v>
          </cell>
        </row>
        <row r="329">
          <cell r="B329">
            <v>8026</v>
          </cell>
          <cell r="C329">
            <v>42999</v>
          </cell>
          <cell r="D329"/>
          <cell r="E329" t="str">
            <v>OK</v>
          </cell>
          <cell r="F329" t="str">
            <v>OK</v>
          </cell>
          <cell r="G329"/>
          <cell r="H329"/>
          <cell r="I329" t="str">
            <v>OK</v>
          </cell>
          <cell r="J329">
            <v>43000</v>
          </cell>
        </row>
        <row r="330">
          <cell r="B330">
            <v>8022</v>
          </cell>
          <cell r="C330">
            <v>42999</v>
          </cell>
          <cell r="D330"/>
          <cell r="E330" t="str">
            <v>OK</v>
          </cell>
          <cell r="F330" t="str">
            <v>OK</v>
          </cell>
          <cell r="G330"/>
          <cell r="H330"/>
          <cell r="I330" t="str">
            <v>OK</v>
          </cell>
          <cell r="J330">
            <v>43000</v>
          </cell>
        </row>
        <row r="331">
          <cell r="B331">
            <v>8025</v>
          </cell>
          <cell r="C331">
            <v>42999</v>
          </cell>
          <cell r="D331"/>
          <cell r="E331" t="str">
            <v>OK</v>
          </cell>
          <cell r="F331" t="str">
            <v>OK</v>
          </cell>
          <cell r="G331"/>
          <cell r="H331"/>
          <cell r="I331" t="str">
            <v>OK</v>
          </cell>
          <cell r="J331">
            <v>43000</v>
          </cell>
        </row>
        <row r="332">
          <cell r="B332">
            <v>188</v>
          </cell>
          <cell r="C332">
            <v>42999</v>
          </cell>
          <cell r="D332"/>
          <cell r="E332" t="str">
            <v>OK</v>
          </cell>
          <cell r="F332" t="str">
            <v>OK</v>
          </cell>
          <cell r="G332"/>
          <cell r="H332"/>
          <cell r="I332" t="str">
            <v>OK</v>
          </cell>
          <cell r="J332">
            <v>43000</v>
          </cell>
        </row>
        <row r="333">
          <cell r="B333">
            <v>85</v>
          </cell>
          <cell r="C333">
            <v>42999</v>
          </cell>
          <cell r="D333"/>
          <cell r="E333" t="str">
            <v>OK</v>
          </cell>
          <cell r="F333" t="str">
            <v>OK</v>
          </cell>
          <cell r="G333"/>
          <cell r="H333"/>
          <cell r="I333" t="str">
            <v>OK</v>
          </cell>
          <cell r="J333">
            <v>42999</v>
          </cell>
        </row>
        <row r="334">
          <cell r="B334">
            <v>1500</v>
          </cell>
          <cell r="C334">
            <v>42999</v>
          </cell>
          <cell r="D334"/>
          <cell r="E334" t="str">
            <v>OK</v>
          </cell>
          <cell r="F334" t="str">
            <v>OK</v>
          </cell>
          <cell r="G334"/>
          <cell r="H334"/>
          <cell r="I334" t="str">
            <v>OK</v>
          </cell>
          <cell r="J334">
            <v>43000</v>
          </cell>
        </row>
        <row r="335">
          <cell r="B335">
            <v>1403</v>
          </cell>
          <cell r="C335">
            <v>42999</v>
          </cell>
          <cell r="D335"/>
          <cell r="E335" t="str">
            <v>OK</v>
          </cell>
          <cell r="F335" t="str">
            <v>OK</v>
          </cell>
          <cell r="G335"/>
          <cell r="H335"/>
          <cell r="I335" t="str">
            <v>OK</v>
          </cell>
          <cell r="J335">
            <v>43000</v>
          </cell>
        </row>
        <row r="336">
          <cell r="B336" t="str">
            <v>LCTV83897</v>
          </cell>
          <cell r="C336">
            <v>42999</v>
          </cell>
          <cell r="D336" t="str">
            <v>117VU QTE1</v>
          </cell>
          <cell r="E336"/>
          <cell r="F336" t="str">
            <v>OK</v>
          </cell>
          <cell r="G336"/>
          <cell r="H336"/>
          <cell r="I336" t="str">
            <v>OK</v>
          </cell>
          <cell r="J336">
            <v>42993</v>
          </cell>
        </row>
        <row r="337">
          <cell r="B337" t="str">
            <v>LCTW16030</v>
          </cell>
          <cell r="C337">
            <v>42999</v>
          </cell>
          <cell r="D337" t="str">
            <v>CABLES QTE3</v>
          </cell>
          <cell r="E337" t="str">
            <v>OK</v>
          </cell>
          <cell r="F337" t="str">
            <v>OK</v>
          </cell>
          <cell r="G337"/>
          <cell r="H337"/>
          <cell r="I337" t="str">
            <v>OK</v>
          </cell>
          <cell r="J337">
            <v>43000</v>
          </cell>
        </row>
        <row r="338">
          <cell r="B338" t="str">
            <v>LCTW18729</v>
          </cell>
          <cell r="C338">
            <v>42999</v>
          </cell>
          <cell r="D338" t="str">
            <v>CABLES QTE3</v>
          </cell>
          <cell r="E338" t="str">
            <v>OK</v>
          </cell>
          <cell r="F338" t="str">
            <v>OK</v>
          </cell>
          <cell r="G338"/>
          <cell r="H338"/>
          <cell r="I338" t="str">
            <v>OK</v>
          </cell>
          <cell r="J338">
            <v>43000</v>
          </cell>
        </row>
        <row r="339">
          <cell r="B339" t="str">
            <v>LCTW16038</v>
          </cell>
          <cell r="C339">
            <v>42999</v>
          </cell>
          <cell r="D339" t="str">
            <v>COAX QTE10</v>
          </cell>
          <cell r="E339" t="str">
            <v>OK</v>
          </cell>
          <cell r="F339" t="str">
            <v>OK</v>
          </cell>
          <cell r="G339"/>
          <cell r="H339"/>
          <cell r="I339" t="str">
            <v>OK</v>
          </cell>
          <cell r="J339">
            <v>43000</v>
          </cell>
        </row>
        <row r="340">
          <cell r="B340" t="str">
            <v>LCTW16032</v>
          </cell>
          <cell r="C340">
            <v>42999</v>
          </cell>
          <cell r="D340" t="str">
            <v>CABLE QTE2</v>
          </cell>
          <cell r="E340" t="str">
            <v>OK</v>
          </cell>
          <cell r="F340" t="str">
            <v>OK</v>
          </cell>
          <cell r="G340"/>
          <cell r="H340"/>
          <cell r="I340" t="str">
            <v>OK</v>
          </cell>
          <cell r="J340">
            <v>43000</v>
          </cell>
        </row>
        <row r="341">
          <cell r="B341" t="str">
            <v>LCTW16041</v>
          </cell>
          <cell r="C341">
            <v>42999</v>
          </cell>
          <cell r="D341" t="str">
            <v>FAISCEAUX QTE2</v>
          </cell>
          <cell r="E341" t="str">
            <v>OK</v>
          </cell>
          <cell r="F341" t="str">
            <v>OK</v>
          </cell>
          <cell r="G341"/>
          <cell r="H341"/>
          <cell r="I341" t="str">
            <v>OK</v>
          </cell>
          <cell r="J341">
            <v>43000</v>
          </cell>
        </row>
        <row r="342">
          <cell r="B342">
            <v>125</v>
          </cell>
          <cell r="C342">
            <v>42999</v>
          </cell>
          <cell r="D342" t="str">
            <v>411-412VU</v>
          </cell>
          <cell r="E342" t="str">
            <v>OK</v>
          </cell>
          <cell r="F342" t="str">
            <v>OK</v>
          </cell>
          <cell r="G342"/>
          <cell r="H342"/>
          <cell r="I342" t="str">
            <v>OK</v>
          </cell>
          <cell r="J342">
            <v>43000</v>
          </cell>
        </row>
        <row r="343">
          <cell r="B343" t="str">
            <v>LCTW21949</v>
          </cell>
          <cell r="C343">
            <v>42999</v>
          </cell>
          <cell r="D343" t="str">
            <v>PEGASUS EFC990006 à EFC990008</v>
          </cell>
          <cell r="E343" t="str">
            <v>OK</v>
          </cell>
          <cell r="F343" t="str">
            <v>OK</v>
          </cell>
          <cell r="G343"/>
          <cell r="H343"/>
          <cell r="I343" t="str">
            <v>OK</v>
          </cell>
          <cell r="J343">
            <v>43068</v>
          </cell>
        </row>
        <row r="344">
          <cell r="B344">
            <v>8028</v>
          </cell>
          <cell r="C344">
            <v>43000</v>
          </cell>
          <cell r="D344"/>
          <cell r="E344" t="str">
            <v>OK</v>
          </cell>
          <cell r="F344" t="str">
            <v>OK</v>
          </cell>
          <cell r="G344"/>
          <cell r="H344"/>
          <cell r="I344" t="str">
            <v>OK</v>
          </cell>
          <cell r="J344">
            <v>43003</v>
          </cell>
        </row>
        <row r="345">
          <cell r="B345">
            <v>8041</v>
          </cell>
          <cell r="C345">
            <v>43000</v>
          </cell>
          <cell r="D345"/>
          <cell r="E345" t="str">
            <v>OK</v>
          </cell>
          <cell r="F345" t="str">
            <v>OK</v>
          </cell>
          <cell r="G345"/>
          <cell r="H345"/>
          <cell r="I345" t="str">
            <v>OK</v>
          </cell>
          <cell r="J345">
            <v>43003</v>
          </cell>
        </row>
        <row r="346">
          <cell r="B346">
            <v>8030</v>
          </cell>
          <cell r="C346">
            <v>43000</v>
          </cell>
          <cell r="D346"/>
          <cell r="E346" t="str">
            <v>OK</v>
          </cell>
          <cell r="F346" t="str">
            <v>OK</v>
          </cell>
          <cell r="G346"/>
          <cell r="H346"/>
          <cell r="I346" t="str">
            <v>OK</v>
          </cell>
          <cell r="J346">
            <v>43004</v>
          </cell>
        </row>
        <row r="347">
          <cell r="B347">
            <v>8040</v>
          </cell>
          <cell r="C347">
            <v>43000</v>
          </cell>
          <cell r="D347"/>
          <cell r="E347" t="str">
            <v>OK</v>
          </cell>
          <cell r="F347" t="str">
            <v>OK</v>
          </cell>
          <cell r="G347"/>
          <cell r="H347"/>
          <cell r="I347" t="str">
            <v>OK</v>
          </cell>
          <cell r="J347">
            <v>43004</v>
          </cell>
        </row>
        <row r="348">
          <cell r="B348">
            <v>180</v>
          </cell>
          <cell r="C348">
            <v>43000</v>
          </cell>
          <cell r="D348" t="str">
            <v>517-518-536-611VU3</v>
          </cell>
          <cell r="E348" t="str">
            <v>OK</v>
          </cell>
          <cell r="F348" t="str">
            <v>OK</v>
          </cell>
          <cell r="G348"/>
          <cell r="H348"/>
          <cell r="I348" t="str">
            <v>OK</v>
          </cell>
          <cell r="J348">
            <v>43003</v>
          </cell>
        </row>
        <row r="349">
          <cell r="B349">
            <v>191</v>
          </cell>
          <cell r="C349">
            <v>43000</v>
          </cell>
          <cell r="D349" t="str">
            <v>612 (rupture bouton) 613-614VU</v>
          </cell>
          <cell r="E349" t="str">
            <v>OK</v>
          </cell>
          <cell r="F349" t="str">
            <v>OK</v>
          </cell>
          <cell r="G349"/>
          <cell r="H349"/>
          <cell r="I349" t="str">
            <v>OK</v>
          </cell>
          <cell r="J349">
            <v>43003</v>
          </cell>
        </row>
        <row r="350">
          <cell r="B350">
            <v>221</v>
          </cell>
          <cell r="C350">
            <v>43000</v>
          </cell>
          <cell r="D350"/>
          <cell r="E350" t="str">
            <v>OK</v>
          </cell>
          <cell r="F350" t="str">
            <v>OK</v>
          </cell>
          <cell r="G350"/>
          <cell r="H350"/>
          <cell r="I350" t="str">
            <v>OK</v>
          </cell>
          <cell r="J350">
            <v>43003</v>
          </cell>
        </row>
        <row r="351">
          <cell r="B351">
            <v>84</v>
          </cell>
          <cell r="C351">
            <v>43000</v>
          </cell>
          <cell r="D351"/>
          <cell r="E351" t="str">
            <v>OK</v>
          </cell>
          <cell r="F351" t="str">
            <v>OK</v>
          </cell>
          <cell r="G351"/>
          <cell r="H351"/>
          <cell r="I351" t="str">
            <v>OK</v>
          </cell>
          <cell r="J351">
            <v>43003</v>
          </cell>
        </row>
        <row r="352">
          <cell r="B352">
            <v>1486</v>
          </cell>
          <cell r="C352">
            <v>43000</v>
          </cell>
          <cell r="D352"/>
          <cell r="E352" t="str">
            <v>OK</v>
          </cell>
          <cell r="F352" t="str">
            <v>OK</v>
          </cell>
          <cell r="G352"/>
          <cell r="H352"/>
          <cell r="I352" t="str">
            <v>OK</v>
          </cell>
          <cell r="J352">
            <v>43003</v>
          </cell>
        </row>
        <row r="353">
          <cell r="B353">
            <v>8032</v>
          </cell>
          <cell r="C353">
            <v>43003</v>
          </cell>
          <cell r="D353"/>
          <cell r="E353" t="str">
            <v>OK</v>
          </cell>
          <cell r="F353" t="str">
            <v>OK</v>
          </cell>
          <cell r="G353"/>
          <cell r="H353"/>
          <cell r="I353" t="str">
            <v>OK</v>
          </cell>
          <cell r="J353">
            <v>43004</v>
          </cell>
        </row>
        <row r="354">
          <cell r="B354">
            <v>8031</v>
          </cell>
          <cell r="C354">
            <v>43003</v>
          </cell>
          <cell r="D354"/>
          <cell r="E354" t="str">
            <v>OK</v>
          </cell>
          <cell r="F354" t="str">
            <v>OK</v>
          </cell>
          <cell r="G354"/>
          <cell r="H354"/>
          <cell r="I354" t="str">
            <v>OK</v>
          </cell>
          <cell r="J354">
            <v>43004</v>
          </cell>
        </row>
        <row r="355">
          <cell r="B355">
            <v>7856</v>
          </cell>
          <cell r="C355">
            <v>43003</v>
          </cell>
          <cell r="D355"/>
          <cell r="E355" t="str">
            <v>OK</v>
          </cell>
          <cell r="F355" t="str">
            <v>OK</v>
          </cell>
          <cell r="G355"/>
          <cell r="H355"/>
          <cell r="I355" t="str">
            <v>OK</v>
          </cell>
          <cell r="J355">
            <v>43004</v>
          </cell>
        </row>
        <row r="356">
          <cell r="B356">
            <v>8031</v>
          </cell>
          <cell r="C356">
            <v>43003</v>
          </cell>
          <cell r="D356"/>
          <cell r="E356" t="str">
            <v>OK</v>
          </cell>
          <cell r="F356" t="str">
            <v>OK</v>
          </cell>
          <cell r="G356"/>
          <cell r="H356"/>
          <cell r="I356" t="str">
            <v>OK</v>
          </cell>
          <cell r="J356">
            <v>43004</v>
          </cell>
        </row>
        <row r="357">
          <cell r="B357">
            <v>8060</v>
          </cell>
          <cell r="C357">
            <v>43003</v>
          </cell>
          <cell r="D357"/>
          <cell r="E357" t="str">
            <v>OK</v>
          </cell>
          <cell r="F357" t="str">
            <v>OK</v>
          </cell>
          <cell r="G357"/>
          <cell r="H357"/>
          <cell r="I357" t="str">
            <v>OK</v>
          </cell>
          <cell r="J357">
            <v>43004</v>
          </cell>
        </row>
        <row r="358">
          <cell r="B358">
            <v>8044</v>
          </cell>
          <cell r="C358">
            <v>43003</v>
          </cell>
          <cell r="D358"/>
          <cell r="E358" t="str">
            <v>OK</v>
          </cell>
          <cell r="F358" t="str">
            <v>OK</v>
          </cell>
          <cell r="G358"/>
          <cell r="H358"/>
          <cell r="I358" t="str">
            <v>OK</v>
          </cell>
          <cell r="J358">
            <v>43005</v>
          </cell>
        </row>
        <row r="359">
          <cell r="B359">
            <v>198</v>
          </cell>
          <cell r="C359">
            <v>43003</v>
          </cell>
          <cell r="D359" t="str">
            <v>925VU</v>
          </cell>
          <cell r="E359" t="str">
            <v>OK</v>
          </cell>
          <cell r="F359" t="str">
            <v>OK</v>
          </cell>
          <cell r="G359"/>
          <cell r="H359"/>
          <cell r="I359" t="str">
            <v>OK</v>
          </cell>
          <cell r="J359">
            <v>43004</v>
          </cell>
        </row>
        <row r="360">
          <cell r="B360">
            <v>199</v>
          </cell>
          <cell r="C360">
            <v>43003</v>
          </cell>
          <cell r="D360" t="str">
            <v>911-917VU</v>
          </cell>
          <cell r="E360" t="str">
            <v>OK</v>
          </cell>
          <cell r="F360" t="str">
            <v>OK</v>
          </cell>
          <cell r="G360"/>
          <cell r="H360"/>
          <cell r="I360" t="str">
            <v>OK</v>
          </cell>
          <cell r="J360">
            <v>43004</v>
          </cell>
        </row>
        <row r="361">
          <cell r="B361">
            <v>198</v>
          </cell>
          <cell r="C361">
            <v>43003</v>
          </cell>
          <cell r="D361"/>
          <cell r="E361" t="str">
            <v>OK</v>
          </cell>
          <cell r="F361" t="str">
            <v>OK</v>
          </cell>
          <cell r="G361"/>
          <cell r="H361"/>
          <cell r="I361" t="str">
            <v>OK</v>
          </cell>
          <cell r="J361">
            <v>43004</v>
          </cell>
        </row>
        <row r="362">
          <cell r="B362">
            <v>196</v>
          </cell>
          <cell r="C362">
            <v>43003</v>
          </cell>
          <cell r="D362"/>
          <cell r="E362" t="str">
            <v>OK</v>
          </cell>
          <cell r="F362" t="str">
            <v>OK</v>
          </cell>
          <cell r="G362"/>
          <cell r="H362"/>
          <cell r="I362" t="str">
            <v>OK</v>
          </cell>
          <cell r="J362">
            <v>43004</v>
          </cell>
        </row>
        <row r="363">
          <cell r="B363">
            <v>1501</v>
          </cell>
          <cell r="C363">
            <v>43003</v>
          </cell>
          <cell r="D363"/>
          <cell r="E363" t="str">
            <v>OK</v>
          </cell>
          <cell r="F363" t="str">
            <v>OK</v>
          </cell>
          <cell r="G363"/>
          <cell r="H363"/>
          <cell r="I363" t="str">
            <v>OK</v>
          </cell>
          <cell r="J363">
            <v>43004</v>
          </cell>
        </row>
        <row r="364">
          <cell r="B364">
            <v>190</v>
          </cell>
          <cell r="C364">
            <v>43003</v>
          </cell>
          <cell r="D364" t="str">
            <v>612VU</v>
          </cell>
          <cell r="E364" t="str">
            <v>OK</v>
          </cell>
          <cell r="F364" t="str">
            <v>OK</v>
          </cell>
          <cell r="G364"/>
          <cell r="H364"/>
          <cell r="I364" t="str">
            <v>OK</v>
          </cell>
          <cell r="J364">
            <v>43004</v>
          </cell>
        </row>
        <row r="365">
          <cell r="B365">
            <v>191</v>
          </cell>
          <cell r="C365">
            <v>43003</v>
          </cell>
          <cell r="D365" t="str">
            <v>612VU</v>
          </cell>
          <cell r="E365" t="str">
            <v>OK</v>
          </cell>
          <cell r="F365" t="str">
            <v>OK</v>
          </cell>
          <cell r="G365"/>
          <cell r="H365"/>
          <cell r="I365" t="str">
            <v>OK</v>
          </cell>
          <cell r="J365">
            <v>43004</v>
          </cell>
        </row>
        <row r="366">
          <cell r="B366">
            <v>8034</v>
          </cell>
          <cell r="C366">
            <v>43004</v>
          </cell>
          <cell r="D366"/>
          <cell r="E366" t="str">
            <v>OK</v>
          </cell>
          <cell r="F366" t="str">
            <v>OK</v>
          </cell>
          <cell r="G366"/>
          <cell r="H366"/>
          <cell r="I366" t="str">
            <v>OK</v>
          </cell>
          <cell r="J366">
            <v>43005</v>
          </cell>
        </row>
        <row r="367">
          <cell r="B367">
            <v>7905</v>
          </cell>
          <cell r="C367">
            <v>43004</v>
          </cell>
          <cell r="D367"/>
          <cell r="E367" t="str">
            <v>OK</v>
          </cell>
          <cell r="F367" t="str">
            <v>OK</v>
          </cell>
          <cell r="G367"/>
          <cell r="H367"/>
          <cell r="I367" t="str">
            <v>OK</v>
          </cell>
          <cell r="J367">
            <v>43005</v>
          </cell>
        </row>
        <row r="368">
          <cell r="B368">
            <v>8033</v>
          </cell>
          <cell r="C368">
            <v>43004</v>
          </cell>
          <cell r="D368"/>
          <cell r="E368" t="str">
            <v>OK</v>
          </cell>
          <cell r="F368" t="str">
            <v>OK</v>
          </cell>
          <cell r="G368"/>
          <cell r="H368"/>
          <cell r="I368" t="str">
            <v>OK</v>
          </cell>
          <cell r="J368">
            <v>43005</v>
          </cell>
        </row>
        <row r="369">
          <cell r="B369">
            <v>8045</v>
          </cell>
          <cell r="C369">
            <v>43004</v>
          </cell>
          <cell r="D369"/>
          <cell r="E369" t="str">
            <v>OK</v>
          </cell>
          <cell r="F369" t="str">
            <v>OK</v>
          </cell>
          <cell r="G369"/>
          <cell r="H369"/>
          <cell r="I369" t="str">
            <v>OK</v>
          </cell>
          <cell r="J369">
            <v>43005</v>
          </cell>
        </row>
        <row r="370">
          <cell r="B370">
            <v>8043</v>
          </cell>
          <cell r="C370">
            <v>43004</v>
          </cell>
          <cell r="D370"/>
          <cell r="E370" t="str">
            <v>OK</v>
          </cell>
          <cell r="F370" t="str">
            <v>OK</v>
          </cell>
          <cell r="G370"/>
          <cell r="H370"/>
          <cell r="I370" t="str">
            <v>OK</v>
          </cell>
          <cell r="J370">
            <v>43005</v>
          </cell>
        </row>
        <row r="371">
          <cell r="B371">
            <v>182</v>
          </cell>
          <cell r="C371">
            <v>43004</v>
          </cell>
          <cell r="D371" t="str">
            <v>517-518-536-611VU3</v>
          </cell>
          <cell r="E371" t="str">
            <v>OK</v>
          </cell>
          <cell r="F371" t="str">
            <v>OK</v>
          </cell>
          <cell r="G371"/>
          <cell r="H371"/>
          <cell r="I371" t="str">
            <v>OK</v>
          </cell>
          <cell r="J371">
            <v>43005</v>
          </cell>
        </row>
        <row r="372">
          <cell r="B372">
            <v>192</v>
          </cell>
          <cell r="C372">
            <v>43004</v>
          </cell>
          <cell r="D372" t="str">
            <v>612-614</v>
          </cell>
          <cell r="E372" t="str">
            <v>OK</v>
          </cell>
          <cell r="F372" t="str">
            <v>OK</v>
          </cell>
          <cell r="G372"/>
          <cell r="H372"/>
          <cell r="I372" t="str">
            <v>OK</v>
          </cell>
          <cell r="J372">
            <v>43005</v>
          </cell>
        </row>
        <row r="373">
          <cell r="B373">
            <v>8129</v>
          </cell>
          <cell r="C373">
            <v>43005</v>
          </cell>
          <cell r="D373"/>
          <cell r="E373" t="str">
            <v>OK</v>
          </cell>
          <cell r="F373" t="str">
            <v>OK</v>
          </cell>
          <cell r="G373"/>
          <cell r="H373"/>
          <cell r="I373" t="str">
            <v>OK</v>
          </cell>
          <cell r="J373">
            <v>43006</v>
          </cell>
        </row>
        <row r="374">
          <cell r="B374">
            <v>8041</v>
          </cell>
          <cell r="C374">
            <v>43005</v>
          </cell>
          <cell r="D374"/>
          <cell r="E374" t="str">
            <v>OK</v>
          </cell>
          <cell r="F374" t="str">
            <v>OK</v>
          </cell>
          <cell r="G374"/>
          <cell r="H374"/>
          <cell r="I374" t="str">
            <v>OK</v>
          </cell>
          <cell r="J374">
            <v>43006</v>
          </cell>
        </row>
        <row r="375">
          <cell r="B375">
            <v>8040</v>
          </cell>
          <cell r="C375">
            <v>43005</v>
          </cell>
          <cell r="D375"/>
          <cell r="E375" t="str">
            <v>OK</v>
          </cell>
          <cell r="F375" t="str">
            <v>OK</v>
          </cell>
          <cell r="G375"/>
          <cell r="H375"/>
          <cell r="I375" t="str">
            <v>OK</v>
          </cell>
          <cell r="J375">
            <v>43006</v>
          </cell>
        </row>
        <row r="376">
          <cell r="B376">
            <v>7911</v>
          </cell>
          <cell r="C376">
            <v>43005</v>
          </cell>
          <cell r="D376"/>
          <cell r="E376" t="str">
            <v>OK</v>
          </cell>
          <cell r="F376" t="str">
            <v>OK</v>
          </cell>
          <cell r="G376"/>
          <cell r="H376"/>
          <cell r="I376" t="str">
            <v>OK</v>
          </cell>
          <cell r="J376">
            <v>43006</v>
          </cell>
        </row>
        <row r="377">
          <cell r="B377">
            <v>8039</v>
          </cell>
          <cell r="C377">
            <v>43005</v>
          </cell>
          <cell r="D377"/>
          <cell r="E377" t="str">
            <v>OK</v>
          </cell>
          <cell r="F377" t="str">
            <v>OK</v>
          </cell>
          <cell r="G377"/>
          <cell r="H377"/>
          <cell r="I377" t="str">
            <v>OK</v>
          </cell>
          <cell r="J377">
            <v>43006</v>
          </cell>
        </row>
        <row r="378">
          <cell r="B378">
            <v>8115</v>
          </cell>
          <cell r="C378">
            <v>43005</v>
          </cell>
          <cell r="D378"/>
          <cell r="E378" t="str">
            <v>OK</v>
          </cell>
          <cell r="F378" t="str">
            <v>OK</v>
          </cell>
          <cell r="G378"/>
          <cell r="H378"/>
          <cell r="I378" t="str">
            <v>OK</v>
          </cell>
          <cell r="J378">
            <v>43006</v>
          </cell>
        </row>
        <row r="379">
          <cell r="B379">
            <v>8035</v>
          </cell>
          <cell r="C379">
            <v>43005</v>
          </cell>
          <cell r="D379"/>
          <cell r="E379" t="str">
            <v>OK</v>
          </cell>
          <cell r="F379" t="str">
            <v>OK</v>
          </cell>
          <cell r="G379"/>
          <cell r="H379"/>
          <cell r="I379" t="str">
            <v>OK</v>
          </cell>
          <cell r="J379">
            <v>43007</v>
          </cell>
        </row>
        <row r="380">
          <cell r="B380">
            <v>199</v>
          </cell>
          <cell r="C380">
            <v>43005</v>
          </cell>
          <cell r="D380" t="str">
            <v>925VU</v>
          </cell>
          <cell r="E380" t="str">
            <v>OK</v>
          </cell>
          <cell r="F380" t="str">
            <v>OK</v>
          </cell>
          <cell r="G380"/>
          <cell r="H380"/>
          <cell r="I380" t="str">
            <v>OK</v>
          </cell>
          <cell r="J380">
            <v>43006</v>
          </cell>
        </row>
        <row r="381">
          <cell r="B381">
            <v>206</v>
          </cell>
          <cell r="C381">
            <v>43005</v>
          </cell>
          <cell r="D381" t="str">
            <v>911-917VU</v>
          </cell>
          <cell r="E381" t="str">
            <v>OK</v>
          </cell>
          <cell r="F381" t="str">
            <v>OK</v>
          </cell>
          <cell r="G381"/>
          <cell r="H381"/>
          <cell r="I381" t="str">
            <v>OK</v>
          </cell>
          <cell r="J381">
            <v>43026</v>
          </cell>
        </row>
        <row r="382">
          <cell r="B382">
            <v>199</v>
          </cell>
          <cell r="C382">
            <v>43005</v>
          </cell>
          <cell r="D382"/>
          <cell r="E382" t="str">
            <v>OK</v>
          </cell>
          <cell r="F382" t="str">
            <v>OK</v>
          </cell>
          <cell r="G382"/>
          <cell r="H382"/>
          <cell r="I382" t="str">
            <v>OK</v>
          </cell>
          <cell r="J382">
            <v>43006</v>
          </cell>
        </row>
        <row r="383">
          <cell r="B383">
            <v>125</v>
          </cell>
          <cell r="C383">
            <v>43005</v>
          </cell>
          <cell r="D383" t="str">
            <v>CCP 3 complet</v>
          </cell>
          <cell r="E383" t="str">
            <v>OK</v>
          </cell>
          <cell r="F383" t="str">
            <v>OK</v>
          </cell>
          <cell r="G383"/>
          <cell r="H383"/>
          <cell r="I383" t="str">
            <v>OK</v>
          </cell>
          <cell r="J383">
            <v>43062</v>
          </cell>
        </row>
        <row r="384">
          <cell r="B384">
            <v>219</v>
          </cell>
          <cell r="C384">
            <v>43005</v>
          </cell>
          <cell r="D384"/>
          <cell r="E384" t="str">
            <v>OK</v>
          </cell>
          <cell r="F384" t="str">
            <v>OK</v>
          </cell>
          <cell r="G384"/>
          <cell r="H384"/>
          <cell r="I384" t="str">
            <v>OK</v>
          </cell>
          <cell r="J384">
            <v>43006</v>
          </cell>
        </row>
        <row r="385">
          <cell r="B385">
            <v>1402</v>
          </cell>
          <cell r="C385">
            <v>43005</v>
          </cell>
          <cell r="D385"/>
          <cell r="E385" t="str">
            <v>OK</v>
          </cell>
          <cell r="F385" t="str">
            <v>OK</v>
          </cell>
          <cell r="G385"/>
          <cell r="H385"/>
          <cell r="I385" t="str">
            <v>OK</v>
          </cell>
          <cell r="J385">
            <v>43007</v>
          </cell>
        </row>
        <row r="386">
          <cell r="B386">
            <v>8043</v>
          </cell>
          <cell r="C386">
            <v>43006</v>
          </cell>
          <cell r="D386"/>
          <cell r="E386" t="str">
            <v>OK</v>
          </cell>
          <cell r="F386" t="str">
            <v>OK</v>
          </cell>
          <cell r="G386"/>
          <cell r="H386"/>
          <cell r="I386" t="str">
            <v>OK</v>
          </cell>
          <cell r="J386">
            <v>43007</v>
          </cell>
        </row>
        <row r="387">
          <cell r="B387">
            <v>8052</v>
          </cell>
          <cell r="C387">
            <v>43006</v>
          </cell>
          <cell r="D387"/>
          <cell r="E387" t="str">
            <v>OK</v>
          </cell>
          <cell r="F387" t="str">
            <v>OK</v>
          </cell>
          <cell r="G387"/>
          <cell r="H387"/>
          <cell r="I387" t="str">
            <v>OK</v>
          </cell>
          <cell r="J387">
            <v>43007</v>
          </cell>
        </row>
        <row r="388">
          <cell r="B388">
            <v>8060</v>
          </cell>
          <cell r="C388">
            <v>43006</v>
          </cell>
          <cell r="D388"/>
          <cell r="E388" t="str">
            <v>OK</v>
          </cell>
          <cell r="F388" t="str">
            <v>OK</v>
          </cell>
          <cell r="G388"/>
          <cell r="H388"/>
          <cell r="I388" t="str">
            <v>OK</v>
          </cell>
          <cell r="J388">
            <v>43007</v>
          </cell>
        </row>
        <row r="389">
          <cell r="B389">
            <v>8037</v>
          </cell>
          <cell r="C389">
            <v>43006</v>
          </cell>
          <cell r="D389"/>
          <cell r="E389" t="str">
            <v>OK</v>
          </cell>
          <cell r="F389" t="str">
            <v>OK</v>
          </cell>
          <cell r="G389"/>
          <cell r="H389"/>
          <cell r="I389" t="str">
            <v>OK</v>
          </cell>
          <cell r="J389">
            <v>43007</v>
          </cell>
        </row>
        <row r="390">
          <cell r="B390">
            <v>8049</v>
          </cell>
          <cell r="C390">
            <v>43006</v>
          </cell>
          <cell r="D390"/>
          <cell r="E390" t="str">
            <v>OK</v>
          </cell>
          <cell r="F390" t="str">
            <v>OK</v>
          </cell>
          <cell r="G390"/>
          <cell r="H390"/>
          <cell r="I390" t="str">
            <v>OK</v>
          </cell>
          <cell r="J390">
            <v>43007</v>
          </cell>
        </row>
        <row r="391">
          <cell r="B391">
            <v>8051</v>
          </cell>
          <cell r="C391">
            <v>43006</v>
          </cell>
          <cell r="D391"/>
          <cell r="E391" t="str">
            <v>OK</v>
          </cell>
          <cell r="F391" t="str">
            <v>OK</v>
          </cell>
          <cell r="G391"/>
          <cell r="H391"/>
          <cell r="I391" t="str">
            <v>OK</v>
          </cell>
          <cell r="J391">
            <v>43007</v>
          </cell>
        </row>
        <row r="392">
          <cell r="B392">
            <v>7877</v>
          </cell>
          <cell r="C392">
            <v>43006</v>
          </cell>
          <cell r="D392" t="str">
            <v>28VU</v>
          </cell>
          <cell r="E392" t="str">
            <v>OK</v>
          </cell>
          <cell r="F392" t="str">
            <v>OK</v>
          </cell>
          <cell r="G392"/>
          <cell r="H392"/>
          <cell r="I392" t="str">
            <v>OK</v>
          </cell>
          <cell r="J392">
            <v>43007</v>
          </cell>
        </row>
        <row r="393">
          <cell r="B393">
            <v>8045</v>
          </cell>
          <cell r="C393">
            <v>43007</v>
          </cell>
          <cell r="D393"/>
          <cell r="E393" t="str">
            <v>OK</v>
          </cell>
          <cell r="F393" t="str">
            <v>OK</v>
          </cell>
          <cell r="G393"/>
          <cell r="H393"/>
          <cell r="I393" t="str">
            <v>OK</v>
          </cell>
          <cell r="J393">
            <v>43010</v>
          </cell>
        </row>
        <row r="394">
          <cell r="B394">
            <v>8044</v>
          </cell>
          <cell r="C394">
            <v>43007</v>
          </cell>
          <cell r="D394"/>
          <cell r="E394" t="str">
            <v>OK</v>
          </cell>
          <cell r="F394" t="str">
            <v>OK</v>
          </cell>
          <cell r="G394"/>
          <cell r="H394"/>
          <cell r="I394" t="str">
            <v>OK</v>
          </cell>
          <cell r="J394">
            <v>43010</v>
          </cell>
        </row>
        <row r="395">
          <cell r="B395">
            <v>8042</v>
          </cell>
          <cell r="C395">
            <v>43007</v>
          </cell>
          <cell r="D395"/>
          <cell r="E395" t="str">
            <v>OK</v>
          </cell>
          <cell r="F395" t="str">
            <v>OK</v>
          </cell>
          <cell r="G395"/>
          <cell r="H395"/>
          <cell r="I395" t="str">
            <v>OK</v>
          </cell>
          <cell r="J395">
            <v>43010</v>
          </cell>
        </row>
        <row r="396">
          <cell r="B396">
            <v>8054</v>
          </cell>
          <cell r="C396">
            <v>43007</v>
          </cell>
          <cell r="D396"/>
          <cell r="E396" t="str">
            <v>OK</v>
          </cell>
          <cell r="F396" t="str">
            <v>OK</v>
          </cell>
          <cell r="G396"/>
          <cell r="H396"/>
          <cell r="I396" t="str">
            <v>OK</v>
          </cell>
          <cell r="J396">
            <v>43010</v>
          </cell>
        </row>
        <row r="397">
          <cell r="B397">
            <v>8046</v>
          </cell>
          <cell r="C397">
            <v>43007</v>
          </cell>
          <cell r="D397"/>
          <cell r="E397" t="str">
            <v>OK</v>
          </cell>
          <cell r="F397" t="str">
            <v>OK</v>
          </cell>
          <cell r="G397"/>
          <cell r="H397"/>
          <cell r="I397" t="str">
            <v>OK</v>
          </cell>
          <cell r="J397">
            <v>43010</v>
          </cell>
        </row>
        <row r="398">
          <cell r="B398">
            <v>200</v>
          </cell>
          <cell r="C398">
            <v>43007</v>
          </cell>
          <cell r="D398" t="str">
            <v>911-917VU</v>
          </cell>
          <cell r="E398" t="str">
            <v>OK</v>
          </cell>
          <cell r="F398" t="str">
            <v>OK</v>
          </cell>
          <cell r="G398"/>
          <cell r="H398"/>
          <cell r="I398" t="str">
            <v>OK</v>
          </cell>
          <cell r="J398">
            <v>43010</v>
          </cell>
        </row>
        <row r="399">
          <cell r="B399">
            <v>206</v>
          </cell>
          <cell r="C399">
            <v>43007</v>
          </cell>
          <cell r="D399" t="str">
            <v>925VU</v>
          </cell>
          <cell r="E399" t="str">
            <v>OK</v>
          </cell>
          <cell r="F399" t="str">
            <v>OK</v>
          </cell>
          <cell r="G399"/>
          <cell r="H399"/>
          <cell r="I399" t="str">
            <v>OK</v>
          </cell>
          <cell r="J399">
            <v>43017</v>
          </cell>
        </row>
        <row r="400">
          <cell r="B400">
            <v>206</v>
          </cell>
          <cell r="C400">
            <v>43007</v>
          </cell>
          <cell r="D400" t="str">
            <v>311-313-314-411-412VU</v>
          </cell>
          <cell r="E400" t="str">
            <v>OK</v>
          </cell>
          <cell r="F400" t="str">
            <v>OK</v>
          </cell>
          <cell r="G400"/>
          <cell r="H400"/>
          <cell r="I400" t="str">
            <v>OK</v>
          </cell>
          <cell r="J400">
            <v>43026</v>
          </cell>
        </row>
        <row r="401">
          <cell r="B401">
            <v>163</v>
          </cell>
          <cell r="C401">
            <v>43007</v>
          </cell>
          <cell r="D401" t="str">
            <v>517-518-536-611VU3</v>
          </cell>
          <cell r="E401" t="str">
            <v>OK</v>
          </cell>
          <cell r="F401" t="str">
            <v>OK</v>
          </cell>
          <cell r="G401"/>
          <cell r="H401"/>
          <cell r="I401" t="str">
            <v>OK</v>
          </cell>
          <cell r="J401">
            <v>43010</v>
          </cell>
        </row>
        <row r="402">
          <cell r="B402">
            <v>193</v>
          </cell>
          <cell r="C402">
            <v>43007</v>
          </cell>
          <cell r="D402" t="str">
            <v>612-613-614</v>
          </cell>
          <cell r="E402" t="str">
            <v>OK</v>
          </cell>
          <cell r="F402" t="str">
            <v>OK</v>
          </cell>
          <cell r="G402"/>
          <cell r="H402"/>
          <cell r="I402" t="str">
            <v>OK</v>
          </cell>
          <cell r="J402">
            <v>43010</v>
          </cell>
        </row>
        <row r="403">
          <cell r="B403">
            <v>197</v>
          </cell>
          <cell r="C403">
            <v>43007</v>
          </cell>
          <cell r="D403"/>
          <cell r="E403" t="str">
            <v>OK</v>
          </cell>
          <cell r="F403" t="str">
            <v>OK</v>
          </cell>
          <cell r="G403"/>
          <cell r="H403"/>
          <cell r="I403" t="str">
            <v>OK</v>
          </cell>
          <cell r="J403">
            <v>43010</v>
          </cell>
        </row>
        <row r="404">
          <cell r="B404">
            <v>1487</v>
          </cell>
          <cell r="C404">
            <v>43007</v>
          </cell>
          <cell r="D404"/>
          <cell r="E404" t="str">
            <v>OK</v>
          </cell>
          <cell r="F404" t="str">
            <v>OK</v>
          </cell>
          <cell r="G404"/>
          <cell r="H404"/>
          <cell r="I404" t="str">
            <v>OK</v>
          </cell>
          <cell r="J404">
            <v>43010</v>
          </cell>
        </row>
        <row r="405">
          <cell r="B405">
            <v>1502</v>
          </cell>
          <cell r="C405">
            <v>43007</v>
          </cell>
          <cell r="D405"/>
          <cell r="E405" t="str">
            <v>OK</v>
          </cell>
          <cell r="F405" t="str">
            <v>OK</v>
          </cell>
          <cell r="G405"/>
          <cell r="H405"/>
          <cell r="I405" t="str">
            <v>OK</v>
          </cell>
          <cell r="J405">
            <v>43011</v>
          </cell>
        </row>
        <row r="406">
          <cell r="B406">
            <v>8046</v>
          </cell>
          <cell r="C406">
            <v>43010</v>
          </cell>
          <cell r="D406"/>
          <cell r="E406" t="str">
            <v>OK</v>
          </cell>
          <cell r="F406" t="str">
            <v>OK</v>
          </cell>
          <cell r="G406"/>
          <cell r="H406"/>
          <cell r="I406" t="str">
            <v>OK</v>
          </cell>
          <cell r="J406">
            <v>43011</v>
          </cell>
        </row>
        <row r="407">
          <cell r="B407">
            <v>8048</v>
          </cell>
          <cell r="C407">
            <v>43010</v>
          </cell>
          <cell r="D407"/>
          <cell r="E407" t="str">
            <v>OK</v>
          </cell>
          <cell r="F407" t="str">
            <v>OK</v>
          </cell>
          <cell r="G407"/>
          <cell r="H407"/>
          <cell r="I407" t="str">
            <v>OK</v>
          </cell>
          <cell r="J407">
            <v>43011</v>
          </cell>
        </row>
        <row r="408">
          <cell r="B408">
            <v>8052</v>
          </cell>
          <cell r="C408">
            <v>43010</v>
          </cell>
          <cell r="D408"/>
          <cell r="E408" t="str">
            <v>OK</v>
          </cell>
          <cell r="F408" t="str">
            <v>OK</v>
          </cell>
          <cell r="G408"/>
          <cell r="H408"/>
          <cell r="I408" t="str">
            <v>OK</v>
          </cell>
          <cell r="J408">
            <v>43011</v>
          </cell>
        </row>
        <row r="409">
          <cell r="B409">
            <v>8129</v>
          </cell>
          <cell r="C409">
            <v>43010</v>
          </cell>
          <cell r="D409"/>
          <cell r="E409" t="str">
            <v>OK</v>
          </cell>
          <cell r="F409" t="str">
            <v>OK</v>
          </cell>
          <cell r="G409"/>
          <cell r="H409"/>
          <cell r="I409" t="str">
            <v>OK</v>
          </cell>
          <cell r="J409">
            <v>43013</v>
          </cell>
        </row>
        <row r="410">
          <cell r="B410">
            <v>215</v>
          </cell>
          <cell r="C410">
            <v>43010</v>
          </cell>
          <cell r="D410"/>
          <cell r="E410" t="str">
            <v>OK</v>
          </cell>
          <cell r="F410" t="str">
            <v>OK</v>
          </cell>
          <cell r="G410"/>
          <cell r="H410"/>
          <cell r="I410" t="str">
            <v>OK</v>
          </cell>
          <cell r="J410">
            <v>43011</v>
          </cell>
        </row>
        <row r="411">
          <cell r="B411">
            <v>87</v>
          </cell>
          <cell r="C411">
            <v>43010</v>
          </cell>
          <cell r="D411"/>
          <cell r="E411" t="str">
            <v>OK</v>
          </cell>
          <cell r="F411" t="str">
            <v>OK</v>
          </cell>
          <cell r="G411"/>
          <cell r="H411"/>
          <cell r="I411" t="str">
            <v>OK</v>
          </cell>
          <cell r="J411">
            <v>43011</v>
          </cell>
        </row>
        <row r="412">
          <cell r="B412">
            <v>86</v>
          </cell>
          <cell r="C412">
            <v>43010</v>
          </cell>
          <cell r="D412"/>
          <cell r="E412" t="str">
            <v>OK</v>
          </cell>
          <cell r="F412" t="str">
            <v>OK</v>
          </cell>
          <cell r="G412"/>
          <cell r="H412"/>
          <cell r="I412" t="str">
            <v>OK</v>
          </cell>
          <cell r="J412">
            <v>43011</v>
          </cell>
        </row>
        <row r="413">
          <cell r="B413">
            <v>7986</v>
          </cell>
          <cell r="C413">
            <v>43010</v>
          </cell>
          <cell r="D413" t="str">
            <v>45VU</v>
          </cell>
          <cell r="E413" t="str">
            <v>OK</v>
          </cell>
          <cell r="F413" t="str">
            <v>OK</v>
          </cell>
          <cell r="G413"/>
          <cell r="H413"/>
          <cell r="I413" t="str">
            <v>OK</v>
          </cell>
          <cell r="J413">
            <v>43010</v>
          </cell>
        </row>
        <row r="414">
          <cell r="B414">
            <v>8049</v>
          </cell>
          <cell r="C414">
            <v>43011</v>
          </cell>
          <cell r="D414"/>
          <cell r="E414" t="str">
            <v>OK</v>
          </cell>
          <cell r="F414" t="str">
            <v>OK</v>
          </cell>
          <cell r="G414"/>
          <cell r="H414"/>
          <cell r="I414" t="str">
            <v>OK</v>
          </cell>
          <cell r="J414">
            <v>43012</v>
          </cell>
        </row>
        <row r="415">
          <cell r="B415">
            <v>8050</v>
          </cell>
          <cell r="C415">
            <v>43011</v>
          </cell>
          <cell r="D415"/>
          <cell r="E415" t="str">
            <v>OK</v>
          </cell>
          <cell r="F415" t="str">
            <v>OK</v>
          </cell>
          <cell r="G415"/>
          <cell r="H415"/>
          <cell r="I415" t="str">
            <v>OK</v>
          </cell>
          <cell r="J415">
            <v>43012</v>
          </cell>
        </row>
        <row r="416">
          <cell r="B416">
            <v>8053</v>
          </cell>
          <cell r="C416">
            <v>43011</v>
          </cell>
          <cell r="D416"/>
          <cell r="E416" t="str">
            <v>OK</v>
          </cell>
          <cell r="F416" t="str">
            <v>OK</v>
          </cell>
          <cell r="G416"/>
          <cell r="H416"/>
          <cell r="I416" t="str">
            <v>OK</v>
          </cell>
          <cell r="J416">
            <v>43012</v>
          </cell>
        </row>
        <row r="417">
          <cell r="B417">
            <v>8055</v>
          </cell>
          <cell r="C417">
            <v>43011</v>
          </cell>
          <cell r="D417"/>
          <cell r="E417" t="str">
            <v>OK</v>
          </cell>
          <cell r="F417" t="str">
            <v>OK</v>
          </cell>
          <cell r="G417"/>
          <cell r="H417"/>
          <cell r="I417" t="str">
            <v>OK</v>
          </cell>
          <cell r="J417">
            <v>43012</v>
          </cell>
        </row>
        <row r="418">
          <cell r="B418">
            <v>198</v>
          </cell>
          <cell r="C418">
            <v>43011</v>
          </cell>
          <cell r="D418"/>
          <cell r="E418" t="str">
            <v>OK</v>
          </cell>
          <cell r="F418" t="str">
            <v>OK</v>
          </cell>
          <cell r="G418"/>
          <cell r="H418"/>
          <cell r="I418" t="str">
            <v>OK</v>
          </cell>
          <cell r="J418">
            <v>43012</v>
          </cell>
        </row>
        <row r="419">
          <cell r="B419">
            <v>7945</v>
          </cell>
          <cell r="C419">
            <v>43011</v>
          </cell>
          <cell r="D419" t="str">
            <v>45VU</v>
          </cell>
          <cell r="E419" t="str">
            <v>OK</v>
          </cell>
          <cell r="F419" t="str">
            <v>OK</v>
          </cell>
          <cell r="G419"/>
          <cell r="H419"/>
          <cell r="I419" t="str">
            <v>OK</v>
          </cell>
          <cell r="J419">
            <v>43012</v>
          </cell>
        </row>
        <row r="420">
          <cell r="B420">
            <v>7939</v>
          </cell>
          <cell r="C420">
            <v>43011</v>
          </cell>
          <cell r="D420" t="str">
            <v>45VU</v>
          </cell>
          <cell r="E420" t="str">
            <v>OK</v>
          </cell>
          <cell r="F420" t="str">
            <v>OK</v>
          </cell>
          <cell r="G420"/>
          <cell r="H420"/>
          <cell r="I420" t="str">
            <v>OK</v>
          </cell>
          <cell r="J420">
            <v>43012</v>
          </cell>
        </row>
        <row r="421">
          <cell r="B421">
            <v>8023</v>
          </cell>
          <cell r="C421">
            <v>43011</v>
          </cell>
          <cell r="D421" t="str">
            <v>45VU</v>
          </cell>
          <cell r="E421" t="str">
            <v>OK</v>
          </cell>
          <cell r="F421" t="str">
            <v>OK</v>
          </cell>
          <cell r="G421"/>
          <cell r="H421"/>
          <cell r="I421" t="str">
            <v>OK</v>
          </cell>
          <cell r="J421">
            <v>43012</v>
          </cell>
        </row>
        <row r="422">
          <cell r="B422">
            <v>8014</v>
          </cell>
          <cell r="C422">
            <v>43011</v>
          </cell>
          <cell r="D422" t="str">
            <v>45VU</v>
          </cell>
          <cell r="E422" t="str">
            <v>OK</v>
          </cell>
          <cell r="F422" t="str">
            <v>OK</v>
          </cell>
          <cell r="G422"/>
          <cell r="H422"/>
          <cell r="I422" t="str">
            <v>OK</v>
          </cell>
          <cell r="J422">
            <v>43012</v>
          </cell>
        </row>
        <row r="423">
          <cell r="B423">
            <v>8054</v>
          </cell>
          <cell r="C423">
            <v>43012</v>
          </cell>
          <cell r="D423"/>
          <cell r="E423" t="str">
            <v>OK</v>
          </cell>
          <cell r="F423" t="str">
            <v>OK</v>
          </cell>
          <cell r="G423"/>
          <cell r="H423"/>
          <cell r="I423" t="str">
            <v>OK</v>
          </cell>
          <cell r="J423">
            <v>43013</v>
          </cell>
        </row>
        <row r="424">
          <cell r="B424">
            <v>8134</v>
          </cell>
          <cell r="C424">
            <v>43012</v>
          </cell>
          <cell r="D424"/>
          <cell r="E424" t="str">
            <v>OK</v>
          </cell>
          <cell r="F424" t="str">
            <v>OK</v>
          </cell>
          <cell r="G424"/>
          <cell r="H424"/>
          <cell r="I424" t="str">
            <v>OK</v>
          </cell>
          <cell r="J424">
            <v>43013</v>
          </cell>
        </row>
        <row r="425">
          <cell r="B425">
            <v>8085</v>
          </cell>
          <cell r="C425">
            <v>43012</v>
          </cell>
          <cell r="D425"/>
          <cell r="E425" t="str">
            <v>OK</v>
          </cell>
          <cell r="F425" t="str">
            <v>OK</v>
          </cell>
          <cell r="G425"/>
          <cell r="H425"/>
          <cell r="I425" t="str">
            <v>OK</v>
          </cell>
          <cell r="J425">
            <v>43013</v>
          </cell>
        </row>
        <row r="426">
          <cell r="B426" t="str">
            <v>201CCP1</v>
          </cell>
          <cell r="C426">
            <v>43012</v>
          </cell>
          <cell r="D426" t="str">
            <v>911-917VU</v>
          </cell>
          <cell r="E426" t="str">
            <v>OK</v>
          </cell>
          <cell r="F426" t="str">
            <v>OK</v>
          </cell>
          <cell r="G426"/>
          <cell r="H426"/>
          <cell r="I426" t="str">
            <v>OK</v>
          </cell>
          <cell r="J426">
            <v>43013</v>
          </cell>
        </row>
        <row r="427">
          <cell r="B427" t="str">
            <v>200CCP1</v>
          </cell>
          <cell r="C427">
            <v>43012</v>
          </cell>
          <cell r="D427" t="str">
            <v>925VU</v>
          </cell>
          <cell r="E427" t="str">
            <v>OK</v>
          </cell>
          <cell r="F427" t="str">
            <v>OK</v>
          </cell>
          <cell r="G427"/>
          <cell r="H427"/>
          <cell r="I427" t="str">
            <v>OK</v>
          </cell>
          <cell r="J427">
            <v>43013</v>
          </cell>
        </row>
        <row r="428">
          <cell r="B428" t="str">
            <v>206CCP2</v>
          </cell>
          <cell r="C428">
            <v>43012</v>
          </cell>
          <cell r="D428" t="str">
            <v>LOT 5-6-7</v>
          </cell>
          <cell r="E428" t="str">
            <v>OK</v>
          </cell>
          <cell r="F428" t="str">
            <v>OK</v>
          </cell>
          <cell r="G428"/>
          <cell r="H428"/>
          <cell r="I428" t="str">
            <v>OK</v>
          </cell>
          <cell r="J428">
            <v>43013</v>
          </cell>
        </row>
        <row r="429">
          <cell r="B429" t="str">
            <v>200CCP2</v>
          </cell>
          <cell r="C429">
            <v>43012</v>
          </cell>
          <cell r="D429"/>
          <cell r="E429" t="str">
            <v>OK</v>
          </cell>
          <cell r="F429" t="str">
            <v>OK</v>
          </cell>
          <cell r="G429"/>
          <cell r="H429"/>
          <cell r="I429" t="str">
            <v>OK</v>
          </cell>
          <cell r="J429">
            <v>43013</v>
          </cell>
        </row>
        <row r="430">
          <cell r="B430" t="str">
            <v>183CCP3</v>
          </cell>
          <cell r="C430">
            <v>43012</v>
          </cell>
          <cell r="D430" t="str">
            <v>517-518-536-611VU3</v>
          </cell>
          <cell r="E430" t="str">
            <v>OK</v>
          </cell>
          <cell r="F430" t="str">
            <v>OK</v>
          </cell>
          <cell r="G430"/>
          <cell r="H430"/>
          <cell r="I430" t="str">
            <v>OK</v>
          </cell>
          <cell r="J430">
            <v>43013</v>
          </cell>
        </row>
        <row r="431">
          <cell r="B431" t="str">
            <v>195CCP3</v>
          </cell>
          <cell r="C431">
            <v>43012</v>
          </cell>
          <cell r="D431" t="str">
            <v>612-613-614VU</v>
          </cell>
          <cell r="E431" t="str">
            <v>OK</v>
          </cell>
          <cell r="F431" t="str">
            <v>OK</v>
          </cell>
          <cell r="G431"/>
          <cell r="H431"/>
          <cell r="I431" t="str">
            <v>OK</v>
          </cell>
          <cell r="J431">
            <v>43013</v>
          </cell>
        </row>
        <row r="432">
          <cell r="B432">
            <v>217</v>
          </cell>
          <cell r="C432">
            <v>43012</v>
          </cell>
          <cell r="D432"/>
          <cell r="E432" t="str">
            <v>OK</v>
          </cell>
          <cell r="F432" t="str">
            <v>OK</v>
          </cell>
          <cell r="G432"/>
          <cell r="H432"/>
          <cell r="I432" t="str">
            <v>OK</v>
          </cell>
          <cell r="J432">
            <v>43013</v>
          </cell>
        </row>
        <row r="433">
          <cell r="B433">
            <v>1488</v>
          </cell>
          <cell r="C433">
            <v>43012</v>
          </cell>
          <cell r="D433"/>
          <cell r="E433" t="str">
            <v>OK</v>
          </cell>
          <cell r="F433" t="str">
            <v>OK</v>
          </cell>
          <cell r="G433"/>
          <cell r="H433"/>
          <cell r="I433" t="str">
            <v>OK</v>
          </cell>
          <cell r="J433">
            <v>43013</v>
          </cell>
        </row>
        <row r="434">
          <cell r="B434">
            <v>8055</v>
          </cell>
          <cell r="C434">
            <v>43013</v>
          </cell>
          <cell r="D434"/>
          <cell r="E434" t="str">
            <v>OK</v>
          </cell>
          <cell r="F434" t="str">
            <v>OK</v>
          </cell>
          <cell r="G434"/>
          <cell r="H434"/>
          <cell r="I434" t="str">
            <v>OK</v>
          </cell>
          <cell r="J434">
            <v>43014</v>
          </cell>
        </row>
        <row r="435">
          <cell r="B435">
            <v>8057</v>
          </cell>
          <cell r="C435">
            <v>43013</v>
          </cell>
          <cell r="D435"/>
          <cell r="E435" t="str">
            <v>OK</v>
          </cell>
          <cell r="F435" t="str">
            <v>OK</v>
          </cell>
          <cell r="G435"/>
          <cell r="H435"/>
          <cell r="I435" t="str">
            <v>OK</v>
          </cell>
          <cell r="J435">
            <v>43014</v>
          </cell>
        </row>
        <row r="436">
          <cell r="B436">
            <v>8066</v>
          </cell>
          <cell r="C436">
            <v>43013</v>
          </cell>
          <cell r="D436"/>
          <cell r="E436" t="str">
            <v>OK</v>
          </cell>
          <cell r="F436" t="str">
            <v>OK</v>
          </cell>
          <cell r="G436"/>
          <cell r="H436"/>
          <cell r="I436" t="str">
            <v>OK</v>
          </cell>
          <cell r="J436">
            <v>43014</v>
          </cell>
        </row>
        <row r="437">
          <cell r="B437">
            <v>8056</v>
          </cell>
          <cell r="C437">
            <v>43013</v>
          </cell>
          <cell r="D437"/>
          <cell r="E437" t="str">
            <v>OK</v>
          </cell>
          <cell r="F437" t="str">
            <v>OK</v>
          </cell>
          <cell r="G437"/>
          <cell r="H437"/>
          <cell r="I437" t="str">
            <v>OK</v>
          </cell>
          <cell r="J437">
            <v>43014</v>
          </cell>
        </row>
        <row r="438">
          <cell r="B438">
            <v>8057</v>
          </cell>
          <cell r="C438">
            <v>43013</v>
          </cell>
          <cell r="D438" t="str">
            <v>para 130VU</v>
          </cell>
          <cell r="E438" t="str">
            <v>OK</v>
          </cell>
          <cell r="F438" t="str">
            <v>OK</v>
          </cell>
          <cell r="G438"/>
          <cell r="H438"/>
          <cell r="I438" t="str">
            <v>OK</v>
          </cell>
          <cell r="J438">
            <v>43014</v>
          </cell>
        </row>
        <row r="439">
          <cell r="B439">
            <v>8058</v>
          </cell>
          <cell r="C439">
            <v>43013</v>
          </cell>
          <cell r="D439"/>
          <cell r="E439" t="str">
            <v>OK</v>
          </cell>
          <cell r="F439" t="str">
            <v>OK</v>
          </cell>
          <cell r="G439"/>
          <cell r="H439"/>
          <cell r="I439" t="str">
            <v>OK</v>
          </cell>
          <cell r="J439">
            <v>43014</v>
          </cell>
        </row>
        <row r="440">
          <cell r="B440">
            <v>8062</v>
          </cell>
          <cell r="C440">
            <v>43013</v>
          </cell>
          <cell r="D440"/>
          <cell r="E440" t="str">
            <v>OK</v>
          </cell>
          <cell r="F440" t="str">
            <v>OK</v>
          </cell>
          <cell r="G440"/>
          <cell r="H440"/>
          <cell r="I440" t="str">
            <v>OK</v>
          </cell>
          <cell r="J440">
            <v>43014</v>
          </cell>
        </row>
        <row r="441">
          <cell r="B441">
            <v>8008</v>
          </cell>
          <cell r="C441">
            <v>43013</v>
          </cell>
          <cell r="D441" t="str">
            <v>45VU</v>
          </cell>
          <cell r="E441" t="str">
            <v>OK</v>
          </cell>
          <cell r="F441" t="str">
            <v>OK</v>
          </cell>
          <cell r="G441"/>
          <cell r="H441"/>
          <cell r="I441" t="str">
            <v>OK</v>
          </cell>
          <cell r="J441">
            <v>43014</v>
          </cell>
        </row>
        <row r="442">
          <cell r="B442">
            <v>8058</v>
          </cell>
          <cell r="C442">
            <v>43014</v>
          </cell>
          <cell r="D442"/>
          <cell r="E442" t="str">
            <v>OK</v>
          </cell>
          <cell r="F442" t="str">
            <v>OK</v>
          </cell>
          <cell r="G442"/>
          <cell r="H442"/>
          <cell r="I442" t="str">
            <v>OK</v>
          </cell>
          <cell r="J442">
            <v>43017</v>
          </cell>
        </row>
        <row r="443">
          <cell r="B443">
            <v>8059</v>
          </cell>
          <cell r="C443">
            <v>43014</v>
          </cell>
          <cell r="D443"/>
          <cell r="E443" t="str">
            <v>OK</v>
          </cell>
          <cell r="F443" t="str">
            <v>OK</v>
          </cell>
          <cell r="G443"/>
          <cell r="H443"/>
          <cell r="I443" t="str">
            <v>OK</v>
          </cell>
          <cell r="J443">
            <v>43017</v>
          </cell>
        </row>
        <row r="444">
          <cell r="B444">
            <v>8068</v>
          </cell>
          <cell r="C444">
            <v>43014</v>
          </cell>
          <cell r="D444"/>
          <cell r="E444" t="str">
            <v>OK</v>
          </cell>
          <cell r="F444" t="str">
            <v>OK</v>
          </cell>
          <cell r="G444"/>
          <cell r="H444"/>
          <cell r="I444" t="str">
            <v>OK</v>
          </cell>
          <cell r="J444">
            <v>43017</v>
          </cell>
        </row>
        <row r="445">
          <cell r="B445">
            <v>202</v>
          </cell>
          <cell r="C445">
            <v>43014</v>
          </cell>
          <cell r="D445" t="str">
            <v>911-917</v>
          </cell>
          <cell r="E445" t="str">
            <v>OK</v>
          </cell>
          <cell r="F445" t="str">
            <v>OK</v>
          </cell>
          <cell r="G445"/>
          <cell r="H445"/>
          <cell r="I445" t="str">
            <v>OK</v>
          </cell>
          <cell r="J445">
            <v>43017</v>
          </cell>
        </row>
        <row r="446">
          <cell r="B446">
            <v>201</v>
          </cell>
          <cell r="C446">
            <v>43014</v>
          </cell>
          <cell r="D446" t="str">
            <v>925VU</v>
          </cell>
          <cell r="E446" t="str">
            <v>OK</v>
          </cell>
          <cell r="F446" t="str">
            <v>OK</v>
          </cell>
          <cell r="G446"/>
          <cell r="H446"/>
          <cell r="I446" t="str">
            <v>OK</v>
          </cell>
          <cell r="J446">
            <v>43025</v>
          </cell>
        </row>
        <row r="447">
          <cell r="B447">
            <v>201</v>
          </cell>
          <cell r="C447">
            <v>43014</v>
          </cell>
          <cell r="D447" t="str">
            <v>412-411-314-313-311</v>
          </cell>
          <cell r="E447" t="str">
            <v>OK</v>
          </cell>
          <cell r="F447" t="str">
            <v>OK</v>
          </cell>
          <cell r="G447"/>
          <cell r="H447"/>
          <cell r="I447" t="str">
            <v>OK</v>
          </cell>
          <cell r="J447">
            <v>43017</v>
          </cell>
        </row>
        <row r="448">
          <cell r="B448">
            <v>199</v>
          </cell>
          <cell r="C448">
            <v>43014</v>
          </cell>
          <cell r="D448"/>
          <cell r="E448" t="str">
            <v>OK</v>
          </cell>
          <cell r="F448" t="str">
            <v>OK</v>
          </cell>
          <cell r="G448"/>
          <cell r="H448"/>
          <cell r="I448" t="str">
            <v>OK</v>
          </cell>
          <cell r="J448">
            <v>43017</v>
          </cell>
        </row>
        <row r="449">
          <cell r="B449">
            <v>6419</v>
          </cell>
          <cell r="C449">
            <v>43014</v>
          </cell>
          <cell r="D449" t="str">
            <v>62VU</v>
          </cell>
          <cell r="E449" t="str">
            <v>OK</v>
          </cell>
          <cell r="F449" t="str">
            <v>OK</v>
          </cell>
          <cell r="G449"/>
          <cell r="H449"/>
          <cell r="I449" t="str">
            <v>OK</v>
          </cell>
          <cell r="J449">
            <v>43017</v>
          </cell>
        </row>
        <row r="450">
          <cell r="B450">
            <v>8062</v>
          </cell>
          <cell r="C450">
            <v>43017</v>
          </cell>
          <cell r="D450"/>
          <cell r="E450" t="str">
            <v>OK</v>
          </cell>
          <cell r="F450" t="str">
            <v>OK</v>
          </cell>
          <cell r="G450"/>
          <cell r="H450"/>
          <cell r="I450" t="str">
            <v>OK</v>
          </cell>
          <cell r="J450">
            <v>43018</v>
          </cell>
        </row>
        <row r="451">
          <cell r="B451">
            <v>8061</v>
          </cell>
          <cell r="C451">
            <v>43017</v>
          </cell>
          <cell r="D451"/>
          <cell r="E451" t="str">
            <v>OK</v>
          </cell>
          <cell r="F451" t="str">
            <v>OK</v>
          </cell>
          <cell r="G451"/>
          <cell r="H451"/>
          <cell r="I451" t="str">
            <v>OK</v>
          </cell>
          <cell r="J451">
            <v>43018</v>
          </cell>
        </row>
        <row r="452">
          <cell r="B452">
            <v>8061</v>
          </cell>
          <cell r="C452">
            <v>43017</v>
          </cell>
          <cell r="D452"/>
          <cell r="E452" t="str">
            <v>OK</v>
          </cell>
          <cell r="F452" t="str">
            <v>OK</v>
          </cell>
          <cell r="G452"/>
          <cell r="H452"/>
          <cell r="I452" t="str">
            <v>OK</v>
          </cell>
          <cell r="J452">
            <v>43018</v>
          </cell>
        </row>
        <row r="453">
          <cell r="B453">
            <v>8065</v>
          </cell>
          <cell r="C453">
            <v>43017</v>
          </cell>
          <cell r="D453"/>
          <cell r="E453" t="str">
            <v>OK</v>
          </cell>
          <cell r="F453" t="str">
            <v>OK</v>
          </cell>
          <cell r="G453"/>
          <cell r="H453"/>
          <cell r="I453" t="str">
            <v>OK</v>
          </cell>
          <cell r="J453">
            <v>43018</v>
          </cell>
        </row>
        <row r="454">
          <cell r="B454">
            <v>8134</v>
          </cell>
          <cell r="C454">
            <v>43017</v>
          </cell>
          <cell r="D454"/>
          <cell r="E454" t="str">
            <v>OK</v>
          </cell>
          <cell r="F454" t="str">
            <v>OK</v>
          </cell>
          <cell r="G454"/>
          <cell r="H454"/>
          <cell r="I454" t="str">
            <v>OK</v>
          </cell>
          <cell r="J454">
            <v>43018</v>
          </cell>
        </row>
        <row r="455">
          <cell r="B455">
            <v>184</v>
          </cell>
          <cell r="C455">
            <v>43017</v>
          </cell>
          <cell r="D455" t="str">
            <v>517-518-536-611VU3</v>
          </cell>
          <cell r="E455" t="str">
            <v>OK</v>
          </cell>
          <cell r="F455" t="str">
            <v>OK</v>
          </cell>
          <cell r="G455"/>
          <cell r="H455"/>
          <cell r="I455" t="str">
            <v>OK</v>
          </cell>
          <cell r="J455">
            <v>43018</v>
          </cell>
        </row>
        <row r="456">
          <cell r="B456">
            <v>218</v>
          </cell>
          <cell r="C456">
            <v>43017</v>
          </cell>
          <cell r="D456"/>
          <cell r="E456" t="str">
            <v>OK</v>
          </cell>
          <cell r="F456" t="str">
            <v>OK</v>
          </cell>
          <cell r="G456"/>
          <cell r="H456"/>
          <cell r="I456" t="str">
            <v>OK</v>
          </cell>
          <cell r="J456">
            <v>43018</v>
          </cell>
        </row>
        <row r="457">
          <cell r="B457">
            <v>1489</v>
          </cell>
          <cell r="C457">
            <v>43017</v>
          </cell>
          <cell r="D457"/>
          <cell r="E457" t="str">
            <v>OK</v>
          </cell>
          <cell r="F457" t="str">
            <v>OK</v>
          </cell>
          <cell r="G457"/>
          <cell r="H457"/>
          <cell r="I457" t="str">
            <v>OK</v>
          </cell>
          <cell r="J457">
            <v>43018</v>
          </cell>
        </row>
        <row r="458">
          <cell r="B458">
            <v>8057</v>
          </cell>
          <cell r="C458">
            <v>43017</v>
          </cell>
          <cell r="D458">
            <v>130</v>
          </cell>
          <cell r="E458" t="str">
            <v>OK</v>
          </cell>
          <cell r="F458" t="str">
            <v>OK</v>
          </cell>
          <cell r="G458"/>
          <cell r="H458"/>
          <cell r="I458" t="str">
            <v>OK</v>
          </cell>
          <cell r="J458">
            <v>43018</v>
          </cell>
        </row>
        <row r="459">
          <cell r="B459">
            <v>8065</v>
          </cell>
          <cell r="C459">
            <v>43018</v>
          </cell>
          <cell r="D459"/>
          <cell r="E459" t="str">
            <v>OK</v>
          </cell>
          <cell r="F459" t="str">
            <v>OK</v>
          </cell>
          <cell r="G459"/>
          <cell r="H459"/>
          <cell r="I459" t="str">
            <v>OK</v>
          </cell>
          <cell r="J459">
            <v>43019</v>
          </cell>
        </row>
        <row r="460">
          <cell r="B460">
            <v>8085</v>
          </cell>
          <cell r="C460">
            <v>43018</v>
          </cell>
          <cell r="D460"/>
          <cell r="E460" t="str">
            <v>OK</v>
          </cell>
          <cell r="F460" t="str">
            <v>OK</v>
          </cell>
          <cell r="G460"/>
          <cell r="H460"/>
          <cell r="I460" t="str">
            <v>OK</v>
          </cell>
          <cell r="J460">
            <v>43019</v>
          </cell>
        </row>
        <row r="461">
          <cell r="B461">
            <v>8069</v>
          </cell>
          <cell r="C461">
            <v>43018</v>
          </cell>
          <cell r="D461"/>
          <cell r="E461" t="str">
            <v>OK</v>
          </cell>
          <cell r="F461" t="str">
            <v>OK</v>
          </cell>
          <cell r="G461"/>
          <cell r="H461"/>
          <cell r="I461" t="str">
            <v>OK</v>
          </cell>
          <cell r="J461">
            <v>43019</v>
          </cell>
        </row>
        <row r="462">
          <cell r="B462">
            <v>8064</v>
          </cell>
          <cell r="C462">
            <v>43018</v>
          </cell>
          <cell r="D462"/>
          <cell r="E462" t="str">
            <v>OK</v>
          </cell>
          <cell r="F462" t="str">
            <v>OK</v>
          </cell>
          <cell r="G462"/>
          <cell r="H462"/>
          <cell r="I462" t="str">
            <v>OK</v>
          </cell>
          <cell r="J462">
            <v>43019</v>
          </cell>
        </row>
        <row r="463">
          <cell r="B463">
            <v>172</v>
          </cell>
          <cell r="C463">
            <v>43018</v>
          </cell>
          <cell r="D463" t="str">
            <v>517-518-536-611VU3</v>
          </cell>
          <cell r="E463" t="str">
            <v>OK</v>
          </cell>
          <cell r="F463" t="str">
            <v>OK</v>
          </cell>
          <cell r="G463"/>
          <cell r="H463"/>
          <cell r="I463" t="str">
            <v>OK</v>
          </cell>
          <cell r="J463">
            <v>43019</v>
          </cell>
        </row>
        <row r="464">
          <cell r="B464">
            <v>206</v>
          </cell>
          <cell r="C464">
            <v>43018</v>
          </cell>
          <cell r="D464"/>
          <cell r="E464" t="str">
            <v>OK</v>
          </cell>
          <cell r="F464" t="str">
            <v>OK</v>
          </cell>
          <cell r="G464"/>
          <cell r="H464"/>
          <cell r="I464" t="str">
            <v>OK</v>
          </cell>
          <cell r="J464">
            <v>43019</v>
          </cell>
        </row>
        <row r="465">
          <cell r="B465">
            <v>85</v>
          </cell>
          <cell r="C465">
            <v>43018</v>
          </cell>
          <cell r="D465"/>
          <cell r="E465" t="str">
            <v>OK</v>
          </cell>
          <cell r="F465" t="str">
            <v>OK</v>
          </cell>
          <cell r="G465"/>
          <cell r="H465"/>
          <cell r="I465" t="str">
            <v>OK</v>
          </cell>
          <cell r="J465">
            <v>43019</v>
          </cell>
        </row>
        <row r="466">
          <cell r="B466" t="str">
            <v>LCTV83344</v>
          </cell>
          <cell r="C466">
            <v>43018</v>
          </cell>
          <cell r="D466" t="str">
            <v>517VU (EFD990002)</v>
          </cell>
          <cell r="E466" t="str">
            <v>OK</v>
          </cell>
          <cell r="F466" t="str">
            <v>OK</v>
          </cell>
          <cell r="G466"/>
          <cell r="H466"/>
          <cell r="I466" t="str">
            <v>OK</v>
          </cell>
          <cell r="J466">
            <v>43018</v>
          </cell>
        </row>
        <row r="467">
          <cell r="B467">
            <v>7922</v>
          </cell>
          <cell r="C467">
            <v>43019</v>
          </cell>
          <cell r="D467"/>
          <cell r="E467" t="str">
            <v>OK</v>
          </cell>
          <cell r="F467" t="str">
            <v>OK</v>
          </cell>
          <cell r="G467"/>
          <cell r="H467"/>
          <cell r="I467" t="str">
            <v>OK</v>
          </cell>
          <cell r="J467">
            <v>43020</v>
          </cell>
        </row>
        <row r="468">
          <cell r="B468">
            <v>8068</v>
          </cell>
          <cell r="C468">
            <v>43019</v>
          </cell>
          <cell r="D468"/>
          <cell r="E468" t="str">
            <v>OK</v>
          </cell>
          <cell r="F468" t="str">
            <v>OK</v>
          </cell>
          <cell r="G468"/>
          <cell r="H468"/>
          <cell r="I468" t="str">
            <v>OK</v>
          </cell>
          <cell r="J468">
            <v>43020</v>
          </cell>
        </row>
        <row r="469">
          <cell r="B469">
            <v>8069</v>
          </cell>
          <cell r="C469">
            <v>43019</v>
          </cell>
          <cell r="D469"/>
          <cell r="E469" t="str">
            <v>OK</v>
          </cell>
          <cell r="F469" t="str">
            <v>OK</v>
          </cell>
          <cell r="G469"/>
          <cell r="H469"/>
          <cell r="I469" t="str">
            <v>OK</v>
          </cell>
          <cell r="J469">
            <v>43020</v>
          </cell>
        </row>
        <row r="470">
          <cell r="B470">
            <v>8141</v>
          </cell>
          <cell r="C470">
            <v>43019</v>
          </cell>
          <cell r="D470"/>
          <cell r="E470" t="str">
            <v>OK</v>
          </cell>
          <cell r="F470" t="str">
            <v>OK</v>
          </cell>
          <cell r="G470"/>
          <cell r="H470"/>
          <cell r="I470" t="str">
            <v>OK</v>
          </cell>
          <cell r="J470">
            <v>43020</v>
          </cell>
        </row>
        <row r="471">
          <cell r="B471">
            <v>8076</v>
          </cell>
          <cell r="C471">
            <v>43019</v>
          </cell>
          <cell r="D471"/>
          <cell r="E471" t="str">
            <v>OK</v>
          </cell>
          <cell r="F471" t="str">
            <v>OK</v>
          </cell>
          <cell r="G471"/>
          <cell r="H471"/>
          <cell r="I471" t="str">
            <v>OK</v>
          </cell>
          <cell r="J471">
            <v>43020</v>
          </cell>
        </row>
        <row r="472">
          <cell r="B472">
            <v>8066</v>
          </cell>
          <cell r="C472">
            <v>43019</v>
          </cell>
          <cell r="D472"/>
          <cell r="E472" t="str">
            <v>OK</v>
          </cell>
          <cell r="F472" t="str">
            <v>OK</v>
          </cell>
          <cell r="G472"/>
          <cell r="H472"/>
          <cell r="I472" t="str">
            <v>OK</v>
          </cell>
          <cell r="J472">
            <v>43020</v>
          </cell>
        </row>
        <row r="473">
          <cell r="B473">
            <v>220</v>
          </cell>
          <cell r="C473">
            <v>43019</v>
          </cell>
          <cell r="D473"/>
          <cell r="E473" t="str">
            <v>OK</v>
          </cell>
          <cell r="F473" t="str">
            <v>OK</v>
          </cell>
          <cell r="G473"/>
          <cell r="H473"/>
          <cell r="I473" t="str">
            <v>OK</v>
          </cell>
          <cell r="J473">
            <v>43020</v>
          </cell>
        </row>
        <row r="474">
          <cell r="B474">
            <v>8079</v>
          </cell>
          <cell r="C474">
            <v>43020</v>
          </cell>
          <cell r="D474"/>
          <cell r="E474" t="str">
            <v>OK</v>
          </cell>
          <cell r="F474" t="str">
            <v>OK</v>
          </cell>
          <cell r="G474"/>
          <cell r="H474"/>
          <cell r="I474" t="str">
            <v>OK</v>
          </cell>
          <cell r="J474">
            <v>43021</v>
          </cell>
        </row>
        <row r="475">
          <cell r="B475">
            <v>8071</v>
          </cell>
          <cell r="C475">
            <v>43020</v>
          </cell>
          <cell r="D475"/>
          <cell r="E475" t="str">
            <v>OK</v>
          </cell>
          <cell r="F475" t="str">
            <v>OK</v>
          </cell>
          <cell r="G475"/>
          <cell r="H475"/>
          <cell r="I475" t="str">
            <v>OK</v>
          </cell>
          <cell r="J475">
            <v>43021</v>
          </cell>
        </row>
        <row r="476">
          <cell r="B476">
            <v>7927</v>
          </cell>
          <cell r="C476">
            <v>43020</v>
          </cell>
          <cell r="D476"/>
          <cell r="E476" t="str">
            <v>OK</v>
          </cell>
          <cell r="F476" t="str">
            <v>OK</v>
          </cell>
          <cell r="G476"/>
          <cell r="H476"/>
          <cell r="I476" t="str">
            <v>OK</v>
          </cell>
          <cell r="J476">
            <v>43021</v>
          </cell>
        </row>
        <row r="477">
          <cell r="B477">
            <v>8067</v>
          </cell>
          <cell r="C477">
            <v>43020</v>
          </cell>
          <cell r="D477"/>
          <cell r="E477" t="str">
            <v>OK</v>
          </cell>
          <cell r="F477" t="str">
            <v>OK</v>
          </cell>
          <cell r="G477"/>
          <cell r="H477"/>
          <cell r="I477" t="str">
            <v>OK</v>
          </cell>
          <cell r="J477">
            <v>43021</v>
          </cell>
        </row>
        <row r="478">
          <cell r="B478">
            <v>8106</v>
          </cell>
          <cell r="C478">
            <v>43020</v>
          </cell>
          <cell r="D478"/>
          <cell r="E478" t="str">
            <v>OK</v>
          </cell>
          <cell r="F478" t="str">
            <v>OK</v>
          </cell>
          <cell r="G478"/>
          <cell r="H478"/>
          <cell r="I478" t="str">
            <v>OK</v>
          </cell>
          <cell r="J478">
            <v>43021</v>
          </cell>
        </row>
        <row r="479">
          <cell r="B479">
            <v>203</v>
          </cell>
          <cell r="C479">
            <v>43020</v>
          </cell>
          <cell r="D479" t="str">
            <v>911-917</v>
          </cell>
          <cell r="E479" t="str">
            <v>OK</v>
          </cell>
          <cell r="F479" t="str">
            <v>OK</v>
          </cell>
          <cell r="G479"/>
          <cell r="H479"/>
          <cell r="I479" t="str">
            <v>OK</v>
          </cell>
          <cell r="J479">
            <v>43025</v>
          </cell>
        </row>
        <row r="480">
          <cell r="B480">
            <v>202</v>
          </cell>
          <cell r="C480">
            <v>43020</v>
          </cell>
          <cell r="D480">
            <v>925</v>
          </cell>
          <cell r="E480" t="str">
            <v>OK</v>
          </cell>
          <cell r="F480" t="str">
            <v>OK</v>
          </cell>
          <cell r="G480"/>
          <cell r="H480"/>
          <cell r="I480" t="str">
            <v>OK</v>
          </cell>
          <cell r="J480">
            <v>43026</v>
          </cell>
        </row>
        <row r="481">
          <cell r="B481">
            <v>201</v>
          </cell>
          <cell r="C481">
            <v>43020</v>
          </cell>
          <cell r="D481" t="str">
            <v>265VU</v>
          </cell>
          <cell r="E481" t="str">
            <v>OK</v>
          </cell>
          <cell r="F481" t="str">
            <v>OK</v>
          </cell>
          <cell r="G481"/>
          <cell r="H481"/>
          <cell r="I481" t="str">
            <v>OK</v>
          </cell>
          <cell r="J481">
            <v>43021</v>
          </cell>
        </row>
        <row r="482">
          <cell r="B482">
            <v>202</v>
          </cell>
          <cell r="C482">
            <v>43020</v>
          </cell>
          <cell r="D482" t="str">
            <v>311-313-314-411-412</v>
          </cell>
          <cell r="E482" t="str">
            <v>OK</v>
          </cell>
          <cell r="F482" t="str">
            <v>OK</v>
          </cell>
          <cell r="G482"/>
          <cell r="H482"/>
          <cell r="I482" t="str">
            <v>OK</v>
          </cell>
          <cell r="J482">
            <v>43025</v>
          </cell>
        </row>
        <row r="483">
          <cell r="B483">
            <v>196</v>
          </cell>
          <cell r="C483">
            <v>43020</v>
          </cell>
          <cell r="D483" t="str">
            <v>612-614</v>
          </cell>
          <cell r="E483" t="str">
            <v>OK</v>
          </cell>
          <cell r="F483" t="str">
            <v>OK</v>
          </cell>
          <cell r="G483"/>
          <cell r="H483"/>
          <cell r="I483" t="str">
            <v>OK</v>
          </cell>
          <cell r="J483">
            <v>43021</v>
          </cell>
        </row>
        <row r="484">
          <cell r="B484">
            <v>1490</v>
          </cell>
          <cell r="C484">
            <v>43020</v>
          </cell>
          <cell r="D484"/>
          <cell r="E484" t="str">
            <v>OK</v>
          </cell>
          <cell r="F484" t="str">
            <v>OK</v>
          </cell>
          <cell r="G484"/>
          <cell r="H484"/>
          <cell r="I484" t="str">
            <v>OK</v>
          </cell>
          <cell r="J484">
            <v>43021</v>
          </cell>
        </row>
        <row r="485">
          <cell r="B485">
            <v>7960</v>
          </cell>
          <cell r="C485">
            <v>43024</v>
          </cell>
          <cell r="D485"/>
          <cell r="E485" t="str">
            <v>OK</v>
          </cell>
          <cell r="F485" t="str">
            <v>OK</v>
          </cell>
          <cell r="G485"/>
          <cell r="H485"/>
          <cell r="I485" t="str">
            <v>OK</v>
          </cell>
          <cell r="J485">
            <v>43024</v>
          </cell>
        </row>
        <row r="486">
          <cell r="B486">
            <v>8071</v>
          </cell>
          <cell r="C486">
            <v>43024</v>
          </cell>
          <cell r="D486"/>
          <cell r="E486" t="str">
            <v>OK</v>
          </cell>
          <cell r="F486" t="str">
            <v>OK</v>
          </cell>
          <cell r="G486"/>
          <cell r="H486"/>
          <cell r="I486" t="str">
            <v>OK</v>
          </cell>
          <cell r="J486">
            <v>43024</v>
          </cell>
        </row>
        <row r="487">
          <cell r="B487">
            <v>8078</v>
          </cell>
          <cell r="C487">
            <v>43024</v>
          </cell>
          <cell r="D487"/>
          <cell r="E487" t="str">
            <v>OK</v>
          </cell>
          <cell r="F487" t="str">
            <v>OK</v>
          </cell>
          <cell r="G487"/>
          <cell r="H487"/>
          <cell r="I487" t="str">
            <v>OK</v>
          </cell>
          <cell r="J487">
            <v>43024</v>
          </cell>
        </row>
        <row r="488">
          <cell r="B488">
            <v>8075</v>
          </cell>
          <cell r="C488">
            <v>43024</v>
          </cell>
          <cell r="D488"/>
          <cell r="E488" t="str">
            <v>OK</v>
          </cell>
          <cell r="F488" t="str">
            <v>OK</v>
          </cell>
          <cell r="G488"/>
          <cell r="H488"/>
          <cell r="I488" t="str">
            <v>OK</v>
          </cell>
          <cell r="J488">
            <v>43024</v>
          </cell>
        </row>
        <row r="489">
          <cell r="B489">
            <v>197</v>
          </cell>
          <cell r="C489">
            <v>43024</v>
          </cell>
          <cell r="D489" t="str">
            <v>612-614</v>
          </cell>
          <cell r="E489" t="str">
            <v>OK</v>
          </cell>
          <cell r="F489" t="str">
            <v>OK</v>
          </cell>
          <cell r="G489"/>
          <cell r="H489"/>
          <cell r="I489" t="str">
            <v>OK</v>
          </cell>
          <cell r="J489">
            <v>43024</v>
          </cell>
        </row>
        <row r="490">
          <cell r="B490">
            <v>185</v>
          </cell>
          <cell r="C490">
            <v>43024</v>
          </cell>
          <cell r="D490" t="str">
            <v>517-518-536-611VU3</v>
          </cell>
          <cell r="E490" t="str">
            <v>OK</v>
          </cell>
          <cell r="F490" t="str">
            <v>OK</v>
          </cell>
          <cell r="G490"/>
          <cell r="H490"/>
          <cell r="I490" t="str">
            <v>OK</v>
          </cell>
          <cell r="J490">
            <v>43024</v>
          </cell>
        </row>
        <row r="491">
          <cell r="B491">
            <v>1503</v>
          </cell>
          <cell r="C491">
            <v>43024</v>
          </cell>
          <cell r="D491"/>
          <cell r="E491" t="str">
            <v>OK</v>
          </cell>
          <cell r="F491" t="str">
            <v>OK</v>
          </cell>
          <cell r="G491"/>
          <cell r="H491"/>
          <cell r="I491" t="str">
            <v>OK</v>
          </cell>
          <cell r="J491">
            <v>43024</v>
          </cell>
        </row>
        <row r="492">
          <cell r="B492" t="str">
            <v>LCTV66254</v>
          </cell>
          <cell r="C492">
            <v>43024</v>
          </cell>
          <cell r="D492" t="str">
            <v>QTE1</v>
          </cell>
          <cell r="E492" t="str">
            <v>OK</v>
          </cell>
          <cell r="F492" t="str">
            <v>OK</v>
          </cell>
          <cell r="G492"/>
          <cell r="H492"/>
          <cell r="I492" t="str">
            <v>OK</v>
          </cell>
          <cell r="J492">
            <v>43025</v>
          </cell>
        </row>
        <row r="493">
          <cell r="B493" t="str">
            <v>LCTV54559</v>
          </cell>
          <cell r="C493">
            <v>43024</v>
          </cell>
          <cell r="D493" t="str">
            <v>QTE1</v>
          </cell>
          <cell r="E493" t="str">
            <v>OK</v>
          </cell>
          <cell r="F493" t="str">
            <v>OK</v>
          </cell>
          <cell r="G493"/>
          <cell r="H493"/>
          <cell r="I493" t="str">
            <v>OK</v>
          </cell>
          <cell r="J493">
            <v>43025</v>
          </cell>
        </row>
        <row r="494">
          <cell r="B494">
            <v>7864</v>
          </cell>
          <cell r="C494">
            <v>43025</v>
          </cell>
          <cell r="D494"/>
          <cell r="E494" t="str">
            <v>OK</v>
          </cell>
          <cell r="F494" t="str">
            <v>OK</v>
          </cell>
          <cell r="G494"/>
          <cell r="H494"/>
          <cell r="I494" t="str">
            <v>OK</v>
          </cell>
          <cell r="J494">
            <v>43025</v>
          </cell>
        </row>
        <row r="495">
          <cell r="B495">
            <v>8070</v>
          </cell>
          <cell r="C495">
            <v>43025</v>
          </cell>
          <cell r="D495"/>
          <cell r="E495" t="str">
            <v>OK</v>
          </cell>
          <cell r="F495" t="str">
            <v>OK</v>
          </cell>
          <cell r="G495"/>
          <cell r="H495"/>
          <cell r="I495" t="str">
            <v>OK</v>
          </cell>
          <cell r="J495">
            <v>43025</v>
          </cell>
        </row>
        <row r="496">
          <cell r="B496">
            <v>8072</v>
          </cell>
          <cell r="C496">
            <v>43025</v>
          </cell>
          <cell r="D496"/>
          <cell r="E496" t="str">
            <v>OK</v>
          </cell>
          <cell r="F496" t="str">
            <v>OK</v>
          </cell>
          <cell r="G496"/>
          <cell r="H496"/>
          <cell r="I496" t="str">
            <v>OK</v>
          </cell>
          <cell r="J496">
            <v>43025</v>
          </cell>
        </row>
        <row r="497">
          <cell r="B497">
            <v>8141</v>
          </cell>
          <cell r="C497">
            <v>43025</v>
          </cell>
          <cell r="D497"/>
          <cell r="E497"/>
          <cell r="F497" t="str">
            <v>OK</v>
          </cell>
          <cell r="G497"/>
          <cell r="H497"/>
          <cell r="I497" t="str">
            <v>OK</v>
          </cell>
          <cell r="J497">
            <v>43026</v>
          </cell>
        </row>
        <row r="498">
          <cell r="B498">
            <v>201</v>
          </cell>
          <cell r="C498">
            <v>43025</v>
          </cell>
          <cell r="D498" t="str">
            <v>317-318-513-514-543-547-611(3)</v>
          </cell>
          <cell r="E498" t="str">
            <v>OK</v>
          </cell>
          <cell r="F498" t="str">
            <v>OK</v>
          </cell>
          <cell r="G498"/>
          <cell r="H498"/>
          <cell r="I498" t="str">
            <v>OK</v>
          </cell>
          <cell r="J498">
            <v>43025</v>
          </cell>
        </row>
        <row r="499">
          <cell r="B499">
            <v>200</v>
          </cell>
          <cell r="C499">
            <v>43025</v>
          </cell>
          <cell r="D499"/>
          <cell r="E499" t="str">
            <v>OK</v>
          </cell>
          <cell r="F499" t="str">
            <v>OK</v>
          </cell>
          <cell r="G499"/>
          <cell r="H499"/>
          <cell r="I499" t="str">
            <v>OK</v>
          </cell>
          <cell r="J499">
            <v>43025</v>
          </cell>
        </row>
        <row r="500">
          <cell r="B500" t="str">
            <v>619-620VU MNS7634</v>
          </cell>
          <cell r="C500">
            <v>43025</v>
          </cell>
          <cell r="D500" t="str">
            <v>REFABRICATION EN EFC-997634-1</v>
          </cell>
          <cell r="E500" t="str">
            <v>OK</v>
          </cell>
          <cell r="F500" t="str">
            <v>OK</v>
          </cell>
          <cell r="G500"/>
          <cell r="H500"/>
          <cell r="I500" t="str">
            <v>OK</v>
          </cell>
          <cell r="J500">
            <v>43025</v>
          </cell>
        </row>
        <row r="501">
          <cell r="B501">
            <v>8076</v>
          </cell>
          <cell r="C501">
            <v>43026</v>
          </cell>
          <cell r="D501"/>
          <cell r="E501"/>
          <cell r="F501" t="str">
            <v>OK</v>
          </cell>
          <cell r="G501"/>
          <cell r="H501"/>
          <cell r="I501" t="str">
            <v>OK</v>
          </cell>
          <cell r="J501">
            <v>43026</v>
          </cell>
        </row>
        <row r="502">
          <cell r="B502">
            <v>8075</v>
          </cell>
          <cell r="C502">
            <v>43026</v>
          </cell>
          <cell r="D502"/>
          <cell r="E502"/>
          <cell r="F502" t="str">
            <v>OK</v>
          </cell>
          <cell r="G502"/>
          <cell r="H502"/>
          <cell r="I502" t="str">
            <v>OK</v>
          </cell>
          <cell r="J502">
            <v>43026</v>
          </cell>
        </row>
        <row r="503">
          <cell r="B503">
            <v>8072</v>
          </cell>
          <cell r="C503">
            <v>43026</v>
          </cell>
          <cell r="D503"/>
          <cell r="E503"/>
          <cell r="F503" t="str">
            <v>OK</v>
          </cell>
          <cell r="G503"/>
          <cell r="H503"/>
          <cell r="I503" t="str">
            <v>OK</v>
          </cell>
          <cell r="J503">
            <v>43026</v>
          </cell>
        </row>
        <row r="504">
          <cell r="B504">
            <v>7858</v>
          </cell>
          <cell r="C504">
            <v>43026</v>
          </cell>
          <cell r="D504"/>
          <cell r="E504"/>
          <cell r="F504" t="str">
            <v>OK</v>
          </cell>
          <cell r="G504"/>
          <cell r="H504"/>
          <cell r="I504" t="str">
            <v>OK</v>
          </cell>
          <cell r="J504">
            <v>43026</v>
          </cell>
        </row>
        <row r="505">
          <cell r="B505">
            <v>8141</v>
          </cell>
          <cell r="C505">
            <v>43026</v>
          </cell>
          <cell r="D505"/>
          <cell r="E505"/>
          <cell r="F505" t="str">
            <v>OK</v>
          </cell>
          <cell r="G505"/>
          <cell r="H505"/>
          <cell r="I505" t="str">
            <v>OK</v>
          </cell>
          <cell r="J505">
            <v>43026</v>
          </cell>
        </row>
        <row r="506">
          <cell r="B506">
            <v>8079</v>
          </cell>
          <cell r="C506">
            <v>43026</v>
          </cell>
          <cell r="D506"/>
          <cell r="E506"/>
          <cell r="F506" t="str">
            <v>OK</v>
          </cell>
          <cell r="G506"/>
          <cell r="H506"/>
          <cell r="I506" t="str">
            <v>OK</v>
          </cell>
          <cell r="J506">
            <v>43026</v>
          </cell>
        </row>
        <row r="507">
          <cell r="B507">
            <v>8087</v>
          </cell>
          <cell r="C507">
            <v>43026</v>
          </cell>
          <cell r="D507"/>
          <cell r="E507"/>
          <cell r="F507" t="str">
            <v>OK</v>
          </cell>
          <cell r="G507"/>
          <cell r="H507"/>
          <cell r="I507" t="str">
            <v>OK</v>
          </cell>
          <cell r="J507">
            <v>43026</v>
          </cell>
        </row>
        <row r="508">
          <cell r="B508">
            <v>202</v>
          </cell>
          <cell r="C508">
            <v>43026</v>
          </cell>
          <cell r="D508" t="str">
            <v>265-611VU1-611VU2</v>
          </cell>
          <cell r="E508"/>
          <cell r="F508" t="str">
            <v>OK</v>
          </cell>
          <cell r="G508"/>
          <cell r="H508"/>
          <cell r="I508" t="str">
            <v>OK</v>
          </cell>
          <cell r="J508">
            <v>43026</v>
          </cell>
        </row>
        <row r="509">
          <cell r="B509">
            <v>202</v>
          </cell>
          <cell r="C509">
            <v>43026</v>
          </cell>
          <cell r="D509" t="str">
            <v>317-513-543-547-611VU4</v>
          </cell>
          <cell r="E509"/>
          <cell r="F509" t="str">
            <v>OK</v>
          </cell>
          <cell r="G509"/>
          <cell r="H509"/>
          <cell r="I509" t="str">
            <v>OK</v>
          </cell>
          <cell r="J509">
            <v>43026</v>
          </cell>
        </row>
        <row r="510">
          <cell r="B510">
            <v>202</v>
          </cell>
          <cell r="C510">
            <v>43026</v>
          </cell>
          <cell r="D510" t="str">
            <v>318-514</v>
          </cell>
          <cell r="E510"/>
          <cell r="F510" t="str">
            <v>OK</v>
          </cell>
          <cell r="G510"/>
          <cell r="H510"/>
          <cell r="I510" t="str">
            <v>OK</v>
          </cell>
          <cell r="J510">
            <v>43026</v>
          </cell>
        </row>
        <row r="511">
          <cell r="B511">
            <v>224</v>
          </cell>
          <cell r="C511">
            <v>43026</v>
          </cell>
          <cell r="D511"/>
          <cell r="E511"/>
          <cell r="F511" t="str">
            <v>OK</v>
          </cell>
          <cell r="G511"/>
          <cell r="H511"/>
          <cell r="I511" t="str">
            <v>OK</v>
          </cell>
          <cell r="J511">
            <v>43026</v>
          </cell>
        </row>
        <row r="512">
          <cell r="B512">
            <v>8143</v>
          </cell>
          <cell r="C512">
            <v>43027</v>
          </cell>
          <cell r="D512"/>
          <cell r="E512"/>
          <cell r="F512" t="str">
            <v>OK</v>
          </cell>
          <cell r="G512"/>
          <cell r="H512"/>
          <cell r="I512" t="str">
            <v>OK</v>
          </cell>
          <cell r="J512">
            <v>43027</v>
          </cell>
        </row>
        <row r="513">
          <cell r="B513">
            <v>8082</v>
          </cell>
          <cell r="C513">
            <v>43027</v>
          </cell>
          <cell r="D513"/>
          <cell r="E513"/>
          <cell r="F513" t="str">
            <v>OK</v>
          </cell>
          <cell r="G513"/>
          <cell r="H513"/>
          <cell r="I513" t="str">
            <v>OK</v>
          </cell>
          <cell r="J513">
            <v>43027</v>
          </cell>
        </row>
        <row r="514">
          <cell r="B514">
            <v>8078</v>
          </cell>
          <cell r="C514">
            <v>43027</v>
          </cell>
          <cell r="D514"/>
          <cell r="E514"/>
          <cell r="F514" t="str">
            <v>OK</v>
          </cell>
          <cell r="G514"/>
          <cell r="H514"/>
          <cell r="I514" t="str">
            <v>OK</v>
          </cell>
          <cell r="J514">
            <v>43027</v>
          </cell>
        </row>
        <row r="515">
          <cell r="B515">
            <v>7974</v>
          </cell>
          <cell r="C515">
            <v>43027</v>
          </cell>
          <cell r="D515"/>
          <cell r="E515"/>
          <cell r="F515" t="str">
            <v>OK</v>
          </cell>
          <cell r="G515"/>
          <cell r="H515"/>
          <cell r="I515" t="str">
            <v>OK</v>
          </cell>
          <cell r="J515">
            <v>43027</v>
          </cell>
        </row>
        <row r="516">
          <cell r="B516">
            <v>7932</v>
          </cell>
          <cell r="C516">
            <v>43027</v>
          </cell>
          <cell r="D516"/>
          <cell r="E516"/>
          <cell r="F516" t="str">
            <v>OK</v>
          </cell>
          <cell r="G516"/>
          <cell r="H516"/>
          <cell r="I516" t="str">
            <v>OK</v>
          </cell>
          <cell r="J516">
            <v>43027</v>
          </cell>
        </row>
        <row r="517">
          <cell r="B517">
            <v>7982</v>
          </cell>
          <cell r="C517">
            <v>43027</v>
          </cell>
          <cell r="D517"/>
          <cell r="E517"/>
          <cell r="F517" t="str">
            <v>OK</v>
          </cell>
          <cell r="G517"/>
          <cell r="H517"/>
          <cell r="I517" t="str">
            <v>OK</v>
          </cell>
          <cell r="J517">
            <v>43027</v>
          </cell>
        </row>
        <row r="518">
          <cell r="B518">
            <v>7925</v>
          </cell>
          <cell r="C518">
            <v>43027</v>
          </cell>
          <cell r="D518"/>
          <cell r="E518"/>
          <cell r="F518" t="str">
            <v>OK</v>
          </cell>
          <cell r="G518"/>
          <cell r="H518"/>
          <cell r="I518" t="str">
            <v>OK</v>
          </cell>
          <cell r="J518">
            <v>43027</v>
          </cell>
        </row>
        <row r="519">
          <cell r="B519">
            <v>8083</v>
          </cell>
          <cell r="C519">
            <v>43027</v>
          </cell>
          <cell r="D519"/>
          <cell r="E519"/>
          <cell r="F519" t="str">
            <v>OK</v>
          </cell>
          <cell r="G519"/>
          <cell r="H519"/>
          <cell r="I519" t="str">
            <v>OK</v>
          </cell>
          <cell r="J519">
            <v>43027</v>
          </cell>
        </row>
        <row r="520">
          <cell r="B520">
            <v>8082</v>
          </cell>
          <cell r="C520">
            <v>43027</v>
          </cell>
          <cell r="D520"/>
          <cell r="E520"/>
          <cell r="F520" t="str">
            <v>OK</v>
          </cell>
          <cell r="G520"/>
          <cell r="H520"/>
          <cell r="I520" t="str">
            <v>OK</v>
          </cell>
          <cell r="J520">
            <v>43027</v>
          </cell>
        </row>
        <row r="521">
          <cell r="B521">
            <v>8073</v>
          </cell>
          <cell r="C521">
            <v>43027</v>
          </cell>
          <cell r="D521"/>
          <cell r="E521"/>
          <cell r="F521" t="str">
            <v>OK</v>
          </cell>
          <cell r="G521"/>
          <cell r="H521"/>
          <cell r="I521" t="str">
            <v>OK</v>
          </cell>
          <cell r="J521">
            <v>43027</v>
          </cell>
        </row>
        <row r="522">
          <cell r="B522">
            <v>204</v>
          </cell>
          <cell r="C522">
            <v>43027</v>
          </cell>
          <cell r="D522" t="str">
            <v>911-917</v>
          </cell>
          <cell r="E522"/>
          <cell r="F522" t="str">
            <v>OK</v>
          </cell>
          <cell r="G522"/>
          <cell r="H522"/>
          <cell r="I522" t="str">
            <v>OK</v>
          </cell>
          <cell r="J522">
            <v>43027</v>
          </cell>
        </row>
        <row r="523">
          <cell r="B523">
            <v>203</v>
          </cell>
          <cell r="C523">
            <v>43027</v>
          </cell>
          <cell r="D523">
            <v>925</v>
          </cell>
          <cell r="E523"/>
          <cell r="F523" t="str">
            <v>OK</v>
          </cell>
          <cell r="G523"/>
          <cell r="H523"/>
          <cell r="I523" t="str">
            <v>OK</v>
          </cell>
          <cell r="J523">
            <v>43027</v>
          </cell>
        </row>
        <row r="524">
          <cell r="B524">
            <v>206</v>
          </cell>
          <cell r="C524">
            <v>43027</v>
          </cell>
          <cell r="D524" t="str">
            <v>318VU</v>
          </cell>
          <cell r="E524"/>
          <cell r="F524" t="str">
            <v>OK</v>
          </cell>
          <cell r="G524"/>
          <cell r="H524"/>
          <cell r="I524" t="str">
            <v>OK</v>
          </cell>
          <cell r="J524">
            <v>43027</v>
          </cell>
        </row>
        <row r="525">
          <cell r="B525">
            <v>198</v>
          </cell>
          <cell r="C525">
            <v>43027</v>
          </cell>
          <cell r="D525" t="str">
            <v>612-613-614</v>
          </cell>
          <cell r="E525"/>
          <cell r="F525" t="str">
            <v>OK</v>
          </cell>
          <cell r="G525"/>
          <cell r="H525"/>
          <cell r="I525" t="str">
            <v>OK</v>
          </cell>
          <cell r="J525">
            <v>43027</v>
          </cell>
        </row>
        <row r="526">
          <cell r="B526">
            <v>201</v>
          </cell>
          <cell r="C526">
            <v>43027</v>
          </cell>
          <cell r="D526"/>
          <cell r="E526"/>
          <cell r="F526" t="str">
            <v>OK</v>
          </cell>
          <cell r="G526"/>
          <cell r="H526"/>
          <cell r="I526" t="str">
            <v>OK</v>
          </cell>
          <cell r="J526">
            <v>43027</v>
          </cell>
        </row>
        <row r="527">
          <cell r="B527">
            <v>1491</v>
          </cell>
          <cell r="C527">
            <v>43027</v>
          </cell>
          <cell r="D527"/>
          <cell r="E527"/>
          <cell r="F527" t="str">
            <v>OK</v>
          </cell>
          <cell r="G527"/>
          <cell r="H527"/>
          <cell r="I527" t="str">
            <v>OK</v>
          </cell>
          <cell r="J527">
            <v>43027</v>
          </cell>
        </row>
        <row r="528">
          <cell r="B528">
            <v>7958</v>
          </cell>
          <cell r="C528">
            <v>43028</v>
          </cell>
          <cell r="D528"/>
          <cell r="E528"/>
          <cell r="F528" t="str">
            <v>OK</v>
          </cell>
          <cell r="G528"/>
          <cell r="H528"/>
          <cell r="I528" t="str">
            <v>OK</v>
          </cell>
          <cell r="J528">
            <v>43028</v>
          </cell>
        </row>
        <row r="529">
          <cell r="B529">
            <v>7914</v>
          </cell>
          <cell r="C529">
            <v>43028</v>
          </cell>
          <cell r="D529"/>
          <cell r="E529"/>
          <cell r="F529" t="str">
            <v>OK</v>
          </cell>
          <cell r="G529"/>
          <cell r="H529"/>
          <cell r="I529" t="str">
            <v>OK</v>
          </cell>
          <cell r="J529">
            <v>43028</v>
          </cell>
        </row>
        <row r="530">
          <cell r="B530">
            <v>8083</v>
          </cell>
          <cell r="C530">
            <v>43028</v>
          </cell>
          <cell r="D530"/>
          <cell r="E530"/>
          <cell r="F530" t="str">
            <v>OK</v>
          </cell>
          <cell r="G530"/>
          <cell r="H530"/>
          <cell r="I530" t="str">
            <v>OK</v>
          </cell>
          <cell r="J530">
            <v>43028</v>
          </cell>
        </row>
        <row r="531">
          <cell r="B531">
            <v>8093</v>
          </cell>
          <cell r="C531">
            <v>43028</v>
          </cell>
          <cell r="D531"/>
          <cell r="E531"/>
          <cell r="F531" t="str">
            <v>OK</v>
          </cell>
          <cell r="G531"/>
          <cell r="H531"/>
          <cell r="I531" t="str">
            <v>OK</v>
          </cell>
          <cell r="J531">
            <v>43028</v>
          </cell>
        </row>
        <row r="532">
          <cell r="B532">
            <v>8074</v>
          </cell>
          <cell r="C532">
            <v>43028</v>
          </cell>
          <cell r="D532"/>
          <cell r="E532"/>
          <cell r="F532" t="str">
            <v>OK</v>
          </cell>
          <cell r="G532"/>
          <cell r="H532"/>
          <cell r="I532" t="str">
            <v>OK</v>
          </cell>
          <cell r="J532">
            <v>43028</v>
          </cell>
        </row>
        <row r="533">
          <cell r="B533">
            <v>8088</v>
          </cell>
          <cell r="C533">
            <v>43028</v>
          </cell>
          <cell r="D533"/>
          <cell r="E533"/>
          <cell r="F533" t="str">
            <v>OK</v>
          </cell>
          <cell r="G533"/>
          <cell r="H533"/>
          <cell r="I533" t="str">
            <v>OK</v>
          </cell>
          <cell r="J533">
            <v>43028</v>
          </cell>
        </row>
        <row r="534">
          <cell r="B534">
            <v>87</v>
          </cell>
          <cell r="C534">
            <v>43028</v>
          </cell>
          <cell r="D534"/>
          <cell r="E534"/>
          <cell r="F534" t="str">
            <v>OK</v>
          </cell>
          <cell r="G534"/>
          <cell r="H534"/>
          <cell r="I534" t="str">
            <v>OK</v>
          </cell>
          <cell r="J534">
            <v>43028</v>
          </cell>
        </row>
        <row r="535">
          <cell r="B535" t="str">
            <v>LCTV82171</v>
          </cell>
          <cell r="C535">
            <v>43028</v>
          </cell>
          <cell r="D535" t="str">
            <v>QTE2</v>
          </cell>
          <cell r="E535"/>
          <cell r="F535" t="str">
            <v>OK</v>
          </cell>
          <cell r="G535"/>
          <cell r="H535"/>
          <cell r="I535" t="str">
            <v>OK</v>
          </cell>
          <cell r="J535">
            <v>43028</v>
          </cell>
        </row>
        <row r="536">
          <cell r="B536">
            <v>141</v>
          </cell>
          <cell r="C536">
            <v>43028</v>
          </cell>
          <cell r="D536" t="str">
            <v>411-412VU</v>
          </cell>
          <cell r="E536"/>
          <cell r="F536" t="str">
            <v>OK</v>
          </cell>
          <cell r="G536"/>
          <cell r="H536"/>
          <cell r="I536" t="str">
            <v>OK</v>
          </cell>
          <cell r="J536">
            <v>43028</v>
          </cell>
        </row>
        <row r="537">
          <cell r="B537">
            <v>8088</v>
          </cell>
          <cell r="C537">
            <v>43031</v>
          </cell>
          <cell r="D537"/>
          <cell r="E537"/>
          <cell r="F537" t="str">
            <v>OK</v>
          </cell>
          <cell r="G537"/>
          <cell r="H537"/>
          <cell r="I537" t="str">
            <v>OK</v>
          </cell>
          <cell r="J537">
            <v>43031</v>
          </cell>
        </row>
        <row r="538">
          <cell r="B538">
            <v>8087</v>
          </cell>
          <cell r="C538">
            <v>43031</v>
          </cell>
          <cell r="D538"/>
          <cell r="E538"/>
          <cell r="F538" t="str">
            <v>OK</v>
          </cell>
          <cell r="G538"/>
          <cell r="H538"/>
          <cell r="I538" t="str">
            <v>OK</v>
          </cell>
          <cell r="J538">
            <v>43031</v>
          </cell>
        </row>
        <row r="539">
          <cell r="B539">
            <v>8077</v>
          </cell>
          <cell r="C539">
            <v>43031</v>
          </cell>
          <cell r="D539"/>
          <cell r="E539"/>
          <cell r="F539" t="str">
            <v>OK</v>
          </cell>
          <cell r="G539"/>
          <cell r="H539"/>
          <cell r="I539" t="str">
            <v>OK</v>
          </cell>
          <cell r="J539">
            <v>43031</v>
          </cell>
        </row>
        <row r="540">
          <cell r="B540">
            <v>205</v>
          </cell>
          <cell r="C540">
            <v>43031</v>
          </cell>
          <cell r="D540" t="str">
            <v>911-917</v>
          </cell>
          <cell r="E540"/>
          <cell r="F540" t="str">
            <v>OK</v>
          </cell>
          <cell r="G540"/>
          <cell r="H540"/>
          <cell r="I540" t="str">
            <v>OK</v>
          </cell>
          <cell r="J540">
            <v>43031</v>
          </cell>
        </row>
        <row r="541">
          <cell r="B541">
            <v>203</v>
          </cell>
          <cell r="C541">
            <v>43031</v>
          </cell>
          <cell r="D541" t="str">
            <v>lot 5-6-7</v>
          </cell>
          <cell r="E541"/>
          <cell r="F541" t="str">
            <v>OK</v>
          </cell>
          <cell r="G541"/>
          <cell r="H541"/>
          <cell r="I541" t="str">
            <v>OK</v>
          </cell>
          <cell r="J541">
            <v>43031</v>
          </cell>
        </row>
        <row r="542">
          <cell r="B542">
            <v>204</v>
          </cell>
          <cell r="C542">
            <v>43031</v>
          </cell>
          <cell r="D542" t="str">
            <v>lot 4</v>
          </cell>
          <cell r="E542"/>
          <cell r="F542" t="str">
            <v>OK</v>
          </cell>
          <cell r="G542"/>
          <cell r="H542"/>
          <cell r="I542" t="str">
            <v>OK</v>
          </cell>
          <cell r="J542">
            <v>43031</v>
          </cell>
        </row>
        <row r="543">
          <cell r="B543">
            <v>204</v>
          </cell>
          <cell r="C543">
            <v>43031</v>
          </cell>
          <cell r="D543">
            <v>925</v>
          </cell>
          <cell r="E543" t="str">
            <v>OK</v>
          </cell>
          <cell r="F543" t="str">
            <v>OK</v>
          </cell>
          <cell r="G543"/>
          <cell r="H543"/>
          <cell r="I543" t="str">
            <v>OK</v>
          </cell>
          <cell r="J543">
            <v>43035</v>
          </cell>
        </row>
        <row r="544">
          <cell r="B544">
            <v>1504</v>
          </cell>
          <cell r="C544">
            <v>43031</v>
          </cell>
          <cell r="D544"/>
          <cell r="E544"/>
          <cell r="F544" t="str">
            <v>OK</v>
          </cell>
          <cell r="G544"/>
          <cell r="H544"/>
          <cell r="I544" t="str">
            <v>OK</v>
          </cell>
          <cell r="J544">
            <v>43031</v>
          </cell>
        </row>
        <row r="545">
          <cell r="B545">
            <v>202</v>
          </cell>
          <cell r="C545">
            <v>43031</v>
          </cell>
          <cell r="D545">
            <v>911</v>
          </cell>
          <cell r="E545"/>
          <cell r="F545" t="str">
            <v>OK</v>
          </cell>
          <cell r="G545"/>
          <cell r="H545"/>
          <cell r="I545" t="str">
            <v>OK</v>
          </cell>
          <cell r="J545">
            <v>43031</v>
          </cell>
        </row>
        <row r="546">
          <cell r="B546">
            <v>8089</v>
          </cell>
          <cell r="C546">
            <v>43032</v>
          </cell>
          <cell r="D546"/>
          <cell r="E546"/>
          <cell r="F546" t="str">
            <v>OK</v>
          </cell>
          <cell r="G546"/>
          <cell r="H546"/>
          <cell r="I546" t="str">
            <v>OK</v>
          </cell>
          <cell r="J546">
            <v>43032</v>
          </cell>
        </row>
        <row r="547">
          <cell r="B547">
            <v>8081</v>
          </cell>
          <cell r="C547">
            <v>43032</v>
          </cell>
          <cell r="D547"/>
          <cell r="E547"/>
          <cell r="F547" t="str">
            <v>OK</v>
          </cell>
          <cell r="G547"/>
          <cell r="H547"/>
          <cell r="I547" t="str">
            <v>OK</v>
          </cell>
          <cell r="J547">
            <v>43032</v>
          </cell>
        </row>
        <row r="548">
          <cell r="B548">
            <v>8089</v>
          </cell>
          <cell r="C548">
            <v>43032</v>
          </cell>
          <cell r="D548"/>
          <cell r="E548"/>
          <cell r="F548" t="str">
            <v>OK</v>
          </cell>
          <cell r="G548"/>
          <cell r="H548"/>
          <cell r="I548" t="str">
            <v>OK</v>
          </cell>
          <cell r="J548">
            <v>43032</v>
          </cell>
        </row>
        <row r="549">
          <cell r="B549">
            <v>8090</v>
          </cell>
          <cell r="C549">
            <v>43032</v>
          </cell>
          <cell r="D549"/>
          <cell r="E549"/>
          <cell r="F549" t="str">
            <v>OK</v>
          </cell>
          <cell r="G549"/>
          <cell r="H549"/>
          <cell r="I549" t="str">
            <v>OK</v>
          </cell>
          <cell r="J549">
            <v>43032</v>
          </cell>
        </row>
        <row r="550">
          <cell r="B550">
            <v>8084</v>
          </cell>
          <cell r="C550">
            <v>43032</v>
          </cell>
          <cell r="D550"/>
          <cell r="E550"/>
          <cell r="F550" t="str">
            <v>OK</v>
          </cell>
          <cell r="G550"/>
          <cell r="H550"/>
          <cell r="I550" t="str">
            <v>OK</v>
          </cell>
          <cell r="J550">
            <v>43032</v>
          </cell>
        </row>
        <row r="551">
          <cell r="B551">
            <v>203</v>
          </cell>
          <cell r="C551">
            <v>43032</v>
          </cell>
          <cell r="D551" t="str">
            <v>Lot4</v>
          </cell>
          <cell r="E551"/>
          <cell r="F551" t="str">
            <v>OK</v>
          </cell>
          <cell r="G551"/>
          <cell r="H551"/>
          <cell r="I551" t="str">
            <v>OK</v>
          </cell>
          <cell r="J551">
            <v>43032</v>
          </cell>
        </row>
        <row r="552">
          <cell r="B552">
            <v>186</v>
          </cell>
          <cell r="C552">
            <v>43032</v>
          </cell>
          <cell r="D552" t="str">
            <v xml:space="preserve">517-518-536-611VU3 </v>
          </cell>
          <cell r="E552"/>
          <cell r="F552" t="str">
            <v>OK</v>
          </cell>
          <cell r="G552"/>
          <cell r="H552"/>
          <cell r="I552" t="str">
            <v>OK</v>
          </cell>
          <cell r="J552">
            <v>43047</v>
          </cell>
        </row>
        <row r="553">
          <cell r="B553">
            <v>206</v>
          </cell>
          <cell r="C553">
            <v>43032</v>
          </cell>
          <cell r="D553" t="str">
            <v xml:space="preserve">612-614VU </v>
          </cell>
          <cell r="E553"/>
          <cell r="F553" t="str">
            <v>OK</v>
          </cell>
          <cell r="G553"/>
          <cell r="H553"/>
          <cell r="I553" t="str">
            <v>OK</v>
          </cell>
          <cell r="J553">
            <v>43047</v>
          </cell>
        </row>
        <row r="554">
          <cell r="B554">
            <v>202</v>
          </cell>
          <cell r="C554">
            <v>43032</v>
          </cell>
          <cell r="D554"/>
          <cell r="E554" t="str">
            <v>OK</v>
          </cell>
          <cell r="F554" t="str">
            <v>OK</v>
          </cell>
          <cell r="G554"/>
          <cell r="H554"/>
          <cell r="I554" t="str">
            <v>OK</v>
          </cell>
          <cell r="J554">
            <v>43033</v>
          </cell>
        </row>
        <row r="555">
          <cell r="B555">
            <v>1505</v>
          </cell>
          <cell r="C555">
            <v>43032</v>
          </cell>
          <cell r="D555"/>
          <cell r="E555"/>
          <cell r="F555" t="str">
            <v>OK</v>
          </cell>
          <cell r="G555"/>
          <cell r="H555"/>
          <cell r="I555" t="str">
            <v>OK</v>
          </cell>
          <cell r="J555">
            <v>43032</v>
          </cell>
        </row>
        <row r="556">
          <cell r="B556">
            <v>7988</v>
          </cell>
          <cell r="C556">
            <v>43033</v>
          </cell>
          <cell r="D556"/>
          <cell r="E556" t="str">
            <v>OK</v>
          </cell>
          <cell r="F556" t="str">
            <v>OK</v>
          </cell>
          <cell r="G556"/>
          <cell r="H556"/>
          <cell r="I556" t="str">
            <v>OK</v>
          </cell>
          <cell r="J556">
            <v>43033</v>
          </cell>
        </row>
        <row r="557">
          <cell r="B557">
            <v>8092</v>
          </cell>
          <cell r="C557">
            <v>43033</v>
          </cell>
          <cell r="D557"/>
          <cell r="E557" t="str">
            <v>OK</v>
          </cell>
          <cell r="F557" t="str">
            <v>OK</v>
          </cell>
          <cell r="G557"/>
          <cell r="H557"/>
          <cell r="I557" t="str">
            <v>OK</v>
          </cell>
          <cell r="J557">
            <v>43033</v>
          </cell>
        </row>
        <row r="558">
          <cell r="B558">
            <v>8092</v>
          </cell>
          <cell r="C558">
            <v>43033</v>
          </cell>
          <cell r="D558"/>
          <cell r="E558" t="str">
            <v>OK</v>
          </cell>
          <cell r="F558" t="str">
            <v>OK</v>
          </cell>
          <cell r="G558"/>
          <cell r="H558"/>
          <cell r="I558" t="str">
            <v>OK</v>
          </cell>
          <cell r="J558">
            <v>43033</v>
          </cell>
        </row>
        <row r="559">
          <cell r="B559">
            <v>8086</v>
          </cell>
          <cell r="C559">
            <v>43033</v>
          </cell>
          <cell r="D559"/>
          <cell r="E559" t="str">
            <v>OK</v>
          </cell>
          <cell r="F559" t="str">
            <v>OK</v>
          </cell>
          <cell r="G559"/>
          <cell r="H559"/>
          <cell r="I559" t="str">
            <v>OK</v>
          </cell>
          <cell r="J559">
            <v>43033</v>
          </cell>
        </row>
        <row r="560">
          <cell r="B560">
            <v>207</v>
          </cell>
          <cell r="C560">
            <v>43033</v>
          </cell>
          <cell r="D560" t="str">
            <v>911-917VU</v>
          </cell>
          <cell r="E560" t="str">
            <v>OK</v>
          </cell>
          <cell r="F560" t="str">
            <v>OK</v>
          </cell>
          <cell r="G560"/>
          <cell r="H560"/>
          <cell r="I560" t="str">
            <v>OK</v>
          </cell>
          <cell r="J560">
            <v>43038</v>
          </cell>
        </row>
        <row r="561">
          <cell r="B561">
            <v>205</v>
          </cell>
          <cell r="C561">
            <v>43033</v>
          </cell>
          <cell r="D561" t="str">
            <v>925VU</v>
          </cell>
          <cell r="E561" t="str">
            <v>OK</v>
          </cell>
          <cell r="F561" t="str">
            <v>OK</v>
          </cell>
          <cell r="G561"/>
          <cell r="H561"/>
          <cell r="I561" t="str">
            <v>OK</v>
          </cell>
          <cell r="J561">
            <v>43052</v>
          </cell>
        </row>
        <row r="562">
          <cell r="B562">
            <v>204</v>
          </cell>
          <cell r="C562">
            <v>43033</v>
          </cell>
          <cell r="D562" t="str">
            <v>265-513-611VU4</v>
          </cell>
          <cell r="E562" t="str">
            <v>OK</v>
          </cell>
          <cell r="F562" t="str">
            <v>OK</v>
          </cell>
          <cell r="G562"/>
          <cell r="H562"/>
          <cell r="I562" t="str">
            <v>OK</v>
          </cell>
          <cell r="J562">
            <v>43033</v>
          </cell>
        </row>
        <row r="563">
          <cell r="B563">
            <v>205</v>
          </cell>
          <cell r="C563">
            <v>43033</v>
          </cell>
          <cell r="D563" t="str">
            <v>412VU</v>
          </cell>
          <cell r="E563" t="str">
            <v>OK</v>
          </cell>
          <cell r="F563" t="str">
            <v>OK</v>
          </cell>
          <cell r="G563"/>
          <cell r="H563"/>
          <cell r="I563" t="str">
            <v>OK</v>
          </cell>
          <cell r="J563">
            <v>43034</v>
          </cell>
        </row>
        <row r="564">
          <cell r="B564">
            <v>204</v>
          </cell>
          <cell r="C564">
            <v>43033</v>
          </cell>
          <cell r="D564" t="str">
            <v>514-543-547-611vu2-611vu1-318-317</v>
          </cell>
          <cell r="E564" t="str">
            <v>OK</v>
          </cell>
          <cell r="F564" t="str">
            <v>OK</v>
          </cell>
          <cell r="G564"/>
          <cell r="H564"/>
          <cell r="I564" t="str">
            <v>OK</v>
          </cell>
          <cell r="J564">
            <v>43038</v>
          </cell>
        </row>
        <row r="565">
          <cell r="B565">
            <v>205</v>
          </cell>
          <cell r="C565">
            <v>43033</v>
          </cell>
          <cell r="D565" t="str">
            <v>411-311-314-313</v>
          </cell>
          <cell r="E565" t="str">
            <v>OK</v>
          </cell>
          <cell r="F565" t="str">
            <v>OK</v>
          </cell>
          <cell r="G565"/>
          <cell r="H565"/>
          <cell r="I565" t="str">
            <v>OK</v>
          </cell>
          <cell r="J565">
            <v>43038</v>
          </cell>
        </row>
        <row r="566">
          <cell r="B566">
            <v>226</v>
          </cell>
          <cell r="C566">
            <v>43033</v>
          </cell>
          <cell r="D566"/>
          <cell r="E566" t="str">
            <v>OK</v>
          </cell>
          <cell r="F566" t="str">
            <v>OK</v>
          </cell>
          <cell r="G566"/>
          <cell r="H566"/>
          <cell r="I566" t="str">
            <v>OK</v>
          </cell>
          <cell r="J566">
            <v>43033</v>
          </cell>
        </row>
        <row r="567">
          <cell r="B567">
            <v>1492</v>
          </cell>
          <cell r="C567">
            <v>43033</v>
          </cell>
          <cell r="D567"/>
          <cell r="E567" t="str">
            <v>OK</v>
          </cell>
          <cell r="F567" t="str">
            <v>OK</v>
          </cell>
          <cell r="G567"/>
          <cell r="H567"/>
          <cell r="I567" t="str">
            <v>OK</v>
          </cell>
          <cell r="J567">
            <v>43033</v>
          </cell>
        </row>
        <row r="568">
          <cell r="B568">
            <v>7896</v>
          </cell>
          <cell r="C568">
            <v>43033</v>
          </cell>
          <cell r="D568" t="str">
            <v>17VU</v>
          </cell>
          <cell r="E568" t="str">
            <v>OK</v>
          </cell>
          <cell r="F568" t="str">
            <v>OK</v>
          </cell>
          <cell r="G568"/>
          <cell r="H568"/>
          <cell r="I568" t="str">
            <v>OK</v>
          </cell>
          <cell r="J568">
            <v>43033</v>
          </cell>
        </row>
        <row r="569">
          <cell r="B569">
            <v>8107</v>
          </cell>
          <cell r="C569">
            <v>43034</v>
          </cell>
          <cell r="D569"/>
          <cell r="E569" t="str">
            <v>OK</v>
          </cell>
          <cell r="F569" t="str">
            <v>OK</v>
          </cell>
          <cell r="G569"/>
          <cell r="H569"/>
          <cell r="I569" t="str">
            <v>OK</v>
          </cell>
          <cell r="J569">
            <v>43034</v>
          </cell>
        </row>
        <row r="570">
          <cell r="B570">
            <v>8095</v>
          </cell>
          <cell r="C570">
            <v>43034</v>
          </cell>
          <cell r="D570"/>
          <cell r="E570" t="str">
            <v>OK</v>
          </cell>
          <cell r="F570" t="str">
            <v>OK</v>
          </cell>
          <cell r="G570"/>
          <cell r="H570"/>
          <cell r="I570" t="str">
            <v>OK</v>
          </cell>
          <cell r="J570">
            <v>43034</v>
          </cell>
        </row>
        <row r="571">
          <cell r="B571">
            <v>7944</v>
          </cell>
          <cell r="C571">
            <v>43034</v>
          </cell>
          <cell r="D571"/>
          <cell r="E571" t="str">
            <v>OK</v>
          </cell>
          <cell r="F571" t="str">
            <v>OK</v>
          </cell>
          <cell r="G571"/>
          <cell r="H571"/>
          <cell r="I571" t="str">
            <v>OK</v>
          </cell>
          <cell r="J571">
            <v>43034</v>
          </cell>
        </row>
        <row r="572">
          <cell r="B572">
            <v>8095</v>
          </cell>
          <cell r="C572">
            <v>43034</v>
          </cell>
          <cell r="D572"/>
          <cell r="E572" t="str">
            <v>OK</v>
          </cell>
          <cell r="F572" t="str">
            <v>OK</v>
          </cell>
          <cell r="G572"/>
          <cell r="H572"/>
          <cell r="I572" t="str">
            <v>OK</v>
          </cell>
          <cell r="J572">
            <v>43034</v>
          </cell>
        </row>
        <row r="573">
          <cell r="B573">
            <v>8093</v>
          </cell>
          <cell r="C573">
            <v>43034</v>
          </cell>
          <cell r="D573"/>
          <cell r="E573" t="str">
            <v>OK</v>
          </cell>
          <cell r="F573" t="str">
            <v>OK</v>
          </cell>
          <cell r="G573"/>
          <cell r="H573"/>
          <cell r="I573" t="str">
            <v>OK</v>
          </cell>
          <cell r="J573">
            <v>43034</v>
          </cell>
        </row>
        <row r="574">
          <cell r="B574">
            <v>187</v>
          </cell>
          <cell r="C574">
            <v>43034</v>
          </cell>
          <cell r="D574" t="str">
            <v>517-518-536-611VU3</v>
          </cell>
          <cell r="E574" t="str">
            <v>OK</v>
          </cell>
          <cell r="F574" t="str">
            <v>OK</v>
          </cell>
          <cell r="G574"/>
          <cell r="H574"/>
          <cell r="I574" t="str">
            <v>OK</v>
          </cell>
          <cell r="J574">
            <v>43034</v>
          </cell>
        </row>
        <row r="575">
          <cell r="B575">
            <v>199</v>
          </cell>
          <cell r="C575">
            <v>43034</v>
          </cell>
          <cell r="D575" t="str">
            <v>612-614</v>
          </cell>
          <cell r="E575" t="str">
            <v>OK</v>
          </cell>
          <cell r="F575" t="str">
            <v>OK</v>
          </cell>
          <cell r="G575"/>
          <cell r="H575"/>
          <cell r="I575" t="str">
            <v>OK</v>
          </cell>
          <cell r="J575">
            <v>43034</v>
          </cell>
        </row>
        <row r="576">
          <cell r="B576">
            <v>233</v>
          </cell>
          <cell r="C576">
            <v>43034</v>
          </cell>
          <cell r="D576"/>
          <cell r="E576" t="str">
            <v>OK</v>
          </cell>
          <cell r="F576" t="str">
            <v>OK</v>
          </cell>
          <cell r="G576"/>
          <cell r="H576"/>
          <cell r="I576" t="str">
            <v>OK</v>
          </cell>
          <cell r="J576">
            <v>43034</v>
          </cell>
        </row>
        <row r="577">
          <cell r="B577">
            <v>203</v>
          </cell>
          <cell r="C577">
            <v>43034</v>
          </cell>
          <cell r="D577"/>
          <cell r="E577" t="str">
            <v>OK</v>
          </cell>
          <cell r="F577" t="str">
            <v>OK</v>
          </cell>
          <cell r="G577"/>
          <cell r="H577"/>
          <cell r="I577" t="str">
            <v>OK</v>
          </cell>
          <cell r="J577">
            <v>43034</v>
          </cell>
        </row>
        <row r="578">
          <cell r="B578">
            <v>1506</v>
          </cell>
          <cell r="C578">
            <v>43034</v>
          </cell>
          <cell r="D578"/>
          <cell r="E578"/>
          <cell r="F578" t="str">
            <v>OK</v>
          </cell>
          <cell r="G578"/>
          <cell r="H578"/>
          <cell r="I578" t="str">
            <v>OK</v>
          </cell>
          <cell r="J578">
            <v>43034</v>
          </cell>
        </row>
        <row r="579">
          <cell r="B579">
            <v>1507</v>
          </cell>
          <cell r="C579">
            <v>43034</v>
          </cell>
          <cell r="D579"/>
          <cell r="E579"/>
          <cell r="F579" t="str">
            <v>OK</v>
          </cell>
          <cell r="G579"/>
          <cell r="H579"/>
          <cell r="I579" t="str">
            <v>OK</v>
          </cell>
          <cell r="J579">
            <v>43034</v>
          </cell>
        </row>
        <row r="580">
          <cell r="B580" t="str">
            <v>LCTW16034</v>
          </cell>
          <cell r="C580">
            <v>43034</v>
          </cell>
          <cell r="D580" t="str">
            <v>63VU</v>
          </cell>
          <cell r="E580"/>
          <cell r="F580" t="str">
            <v>OK</v>
          </cell>
          <cell r="G580"/>
          <cell r="H580"/>
          <cell r="I580" t="str">
            <v>OK</v>
          </cell>
          <cell r="J580">
            <v>43034</v>
          </cell>
        </row>
        <row r="581">
          <cell r="B581">
            <v>8097</v>
          </cell>
          <cell r="C581">
            <v>43035</v>
          </cell>
          <cell r="D581"/>
          <cell r="E581" t="str">
            <v>OK</v>
          </cell>
          <cell r="F581" t="str">
            <v>OK</v>
          </cell>
          <cell r="G581"/>
          <cell r="H581"/>
          <cell r="I581" t="str">
            <v>OK</v>
          </cell>
          <cell r="J581">
            <v>43035</v>
          </cell>
        </row>
        <row r="582">
          <cell r="B582">
            <v>7971</v>
          </cell>
          <cell r="C582">
            <v>43035</v>
          </cell>
          <cell r="D582"/>
          <cell r="E582" t="str">
            <v>OK</v>
          </cell>
          <cell r="F582" t="str">
            <v>OK</v>
          </cell>
          <cell r="G582"/>
          <cell r="H582"/>
          <cell r="I582" t="str">
            <v>OK</v>
          </cell>
          <cell r="J582">
            <v>43035</v>
          </cell>
        </row>
        <row r="583">
          <cell r="B583">
            <v>8098</v>
          </cell>
          <cell r="C583">
            <v>43035</v>
          </cell>
          <cell r="D583"/>
          <cell r="E583" t="str">
            <v>OK</v>
          </cell>
          <cell r="F583" t="str">
            <v>OK</v>
          </cell>
          <cell r="G583"/>
          <cell r="H583"/>
          <cell r="I583" t="str">
            <v>OK</v>
          </cell>
          <cell r="J583">
            <v>43035</v>
          </cell>
        </row>
        <row r="584">
          <cell r="B584">
            <v>8091</v>
          </cell>
          <cell r="C584">
            <v>43035</v>
          </cell>
          <cell r="D584"/>
          <cell r="E584" t="str">
            <v>OK</v>
          </cell>
          <cell r="F584" t="str">
            <v>OK</v>
          </cell>
          <cell r="G584"/>
          <cell r="H584"/>
          <cell r="I584" t="str">
            <v>OK</v>
          </cell>
          <cell r="J584">
            <v>43035</v>
          </cell>
        </row>
        <row r="585">
          <cell r="B585">
            <v>8103</v>
          </cell>
          <cell r="C585">
            <v>43035</v>
          </cell>
          <cell r="D585"/>
          <cell r="E585" t="str">
            <v>OK</v>
          </cell>
          <cell r="F585" t="str">
            <v>OK</v>
          </cell>
          <cell r="G585"/>
          <cell r="H585"/>
          <cell r="I585" t="str">
            <v>OK</v>
          </cell>
          <cell r="J585">
            <v>43035</v>
          </cell>
        </row>
        <row r="586">
          <cell r="B586">
            <v>207</v>
          </cell>
          <cell r="C586">
            <v>43035</v>
          </cell>
          <cell r="D586" t="str">
            <v>925VU</v>
          </cell>
          <cell r="E586" t="str">
            <v>OK</v>
          </cell>
          <cell r="F586" t="str">
            <v>OK</v>
          </cell>
          <cell r="G586"/>
          <cell r="H586"/>
          <cell r="I586" t="str">
            <v>OK</v>
          </cell>
          <cell r="J586">
            <v>43039</v>
          </cell>
        </row>
        <row r="587">
          <cell r="B587">
            <v>208</v>
          </cell>
          <cell r="C587">
            <v>43035</v>
          </cell>
          <cell r="D587" t="str">
            <v>911-917VU</v>
          </cell>
          <cell r="E587" t="str">
            <v>OK</v>
          </cell>
          <cell r="F587" t="str">
            <v>OK</v>
          </cell>
          <cell r="G587"/>
          <cell r="H587"/>
          <cell r="I587" t="str">
            <v>OK</v>
          </cell>
          <cell r="J587">
            <v>43052</v>
          </cell>
        </row>
        <row r="588">
          <cell r="B588">
            <v>205</v>
          </cell>
          <cell r="C588">
            <v>43035</v>
          </cell>
          <cell r="D588" t="str">
            <v>265VU</v>
          </cell>
          <cell r="E588" t="str">
            <v>OK</v>
          </cell>
          <cell r="F588" t="str">
            <v>OK</v>
          </cell>
          <cell r="G588"/>
          <cell r="H588"/>
          <cell r="I588" t="str">
            <v>OK</v>
          </cell>
          <cell r="J588">
            <v>43038</v>
          </cell>
        </row>
        <row r="589">
          <cell r="B589">
            <v>205</v>
          </cell>
          <cell r="C589">
            <v>43035</v>
          </cell>
          <cell r="D589" t="str">
            <v>LOT 5-6-7 (sauf 265)</v>
          </cell>
          <cell r="E589" t="str">
            <v>OK</v>
          </cell>
          <cell r="F589" t="str">
            <v>OK</v>
          </cell>
          <cell r="G589"/>
          <cell r="H589"/>
          <cell r="I589" t="str">
            <v>OK</v>
          </cell>
          <cell r="J589">
            <v>43049</v>
          </cell>
        </row>
        <row r="590">
          <cell r="B590">
            <v>207</v>
          </cell>
          <cell r="C590">
            <v>43035</v>
          </cell>
          <cell r="D590" t="str">
            <v>LOT 4</v>
          </cell>
          <cell r="E590" t="str">
            <v>OK</v>
          </cell>
          <cell r="F590" t="str">
            <v>OK</v>
          </cell>
          <cell r="G590"/>
          <cell r="H590"/>
          <cell r="I590" t="str">
            <v>OK</v>
          </cell>
          <cell r="J590">
            <v>43052</v>
          </cell>
        </row>
        <row r="591">
          <cell r="B591">
            <v>227</v>
          </cell>
          <cell r="C591">
            <v>43035</v>
          </cell>
          <cell r="D591"/>
          <cell r="E591" t="str">
            <v>OK</v>
          </cell>
          <cell r="F591" t="str">
            <v>OK</v>
          </cell>
          <cell r="G591"/>
          <cell r="H591"/>
          <cell r="I591" t="str">
            <v>OK</v>
          </cell>
          <cell r="J591">
            <v>43035</v>
          </cell>
        </row>
        <row r="592">
          <cell r="B592">
            <v>88</v>
          </cell>
          <cell r="C592">
            <v>43035</v>
          </cell>
          <cell r="D592"/>
          <cell r="E592" t="str">
            <v>OK</v>
          </cell>
          <cell r="F592" t="str">
            <v>OK</v>
          </cell>
          <cell r="G592"/>
          <cell r="H592"/>
          <cell r="I592" t="str">
            <v>OK</v>
          </cell>
          <cell r="J592">
            <v>43035</v>
          </cell>
        </row>
        <row r="593">
          <cell r="B593">
            <v>9622</v>
          </cell>
          <cell r="C593">
            <v>43035</v>
          </cell>
          <cell r="D593" t="str">
            <v>411-412VU</v>
          </cell>
          <cell r="E593"/>
          <cell r="F593" t="str">
            <v>OK</v>
          </cell>
          <cell r="G593"/>
          <cell r="H593"/>
          <cell r="I593" t="str">
            <v>OK</v>
          </cell>
          <cell r="J593">
            <v>43035</v>
          </cell>
        </row>
        <row r="594">
          <cell r="B594">
            <v>9623</v>
          </cell>
          <cell r="C594">
            <v>43035</v>
          </cell>
          <cell r="D594" t="str">
            <v>411-412VU</v>
          </cell>
          <cell r="E594"/>
          <cell r="F594" t="str">
            <v>OK</v>
          </cell>
          <cell r="G594"/>
          <cell r="H594"/>
          <cell r="I594" t="str">
            <v>OK</v>
          </cell>
          <cell r="J594">
            <v>43035</v>
          </cell>
        </row>
        <row r="595">
          <cell r="B595">
            <v>9624</v>
          </cell>
          <cell r="C595">
            <v>43035</v>
          </cell>
          <cell r="D595" t="str">
            <v>411-412VU</v>
          </cell>
          <cell r="E595"/>
          <cell r="F595" t="str">
            <v>OK</v>
          </cell>
          <cell r="G595"/>
          <cell r="H595"/>
          <cell r="I595" t="str">
            <v>OK</v>
          </cell>
          <cell r="J595">
            <v>43035</v>
          </cell>
        </row>
        <row r="596">
          <cell r="B596">
            <v>7950</v>
          </cell>
          <cell r="C596">
            <v>43038</v>
          </cell>
          <cell r="D596"/>
          <cell r="E596" t="str">
            <v>OK</v>
          </cell>
          <cell r="F596" t="str">
            <v>OK</v>
          </cell>
          <cell r="G596"/>
          <cell r="H596"/>
          <cell r="I596" t="str">
            <v>OK</v>
          </cell>
          <cell r="J596">
            <v>43038</v>
          </cell>
        </row>
        <row r="597">
          <cell r="B597">
            <v>8100</v>
          </cell>
          <cell r="C597">
            <v>43038</v>
          </cell>
          <cell r="D597"/>
          <cell r="E597" t="str">
            <v>OK</v>
          </cell>
          <cell r="F597" t="str">
            <v>OK</v>
          </cell>
          <cell r="G597"/>
          <cell r="H597"/>
          <cell r="I597" t="str">
            <v>OK</v>
          </cell>
          <cell r="J597">
            <v>43038</v>
          </cell>
        </row>
        <row r="598">
          <cell r="B598">
            <v>7978</v>
          </cell>
          <cell r="C598">
            <v>43038</v>
          </cell>
          <cell r="D598"/>
          <cell r="E598" t="str">
            <v>OK</v>
          </cell>
          <cell r="F598" t="str">
            <v>OK</v>
          </cell>
          <cell r="G598"/>
          <cell r="H598"/>
          <cell r="I598" t="str">
            <v>OK</v>
          </cell>
          <cell r="J598">
            <v>43038</v>
          </cell>
        </row>
        <row r="599">
          <cell r="B599">
            <v>8094</v>
          </cell>
          <cell r="C599">
            <v>43038</v>
          </cell>
          <cell r="D599"/>
          <cell r="E599" t="str">
            <v>OK</v>
          </cell>
          <cell r="F599" t="str">
            <v>OK</v>
          </cell>
          <cell r="G599"/>
          <cell r="H599"/>
          <cell r="I599" t="str">
            <v>OK</v>
          </cell>
          <cell r="J599">
            <v>43038</v>
          </cell>
        </row>
        <row r="600">
          <cell r="B600">
            <v>8100</v>
          </cell>
          <cell r="C600">
            <v>43038</v>
          </cell>
          <cell r="D600"/>
          <cell r="E600" t="str">
            <v>OK</v>
          </cell>
          <cell r="F600" t="str">
            <v>OK</v>
          </cell>
          <cell r="G600"/>
          <cell r="H600"/>
          <cell r="I600" t="str">
            <v>OK</v>
          </cell>
          <cell r="J600">
            <v>43038</v>
          </cell>
        </row>
        <row r="601">
          <cell r="B601">
            <v>200</v>
          </cell>
          <cell r="C601">
            <v>43038</v>
          </cell>
          <cell r="D601" t="str">
            <v>612-614VU</v>
          </cell>
          <cell r="E601" t="str">
            <v>OK</v>
          </cell>
          <cell r="F601" t="str">
            <v>OK</v>
          </cell>
          <cell r="G601"/>
          <cell r="H601"/>
          <cell r="I601" t="str">
            <v>OK</v>
          </cell>
          <cell r="J601">
            <v>43038</v>
          </cell>
        </row>
        <row r="602">
          <cell r="B602">
            <v>86</v>
          </cell>
          <cell r="C602">
            <v>43038</v>
          </cell>
          <cell r="D602"/>
          <cell r="E602" t="str">
            <v>OK</v>
          </cell>
          <cell r="F602" t="str">
            <v>OK</v>
          </cell>
          <cell r="G602"/>
          <cell r="H602"/>
          <cell r="I602" t="str">
            <v>OK</v>
          </cell>
          <cell r="J602">
            <v>43038</v>
          </cell>
        </row>
        <row r="603">
          <cell r="B603">
            <v>1493</v>
          </cell>
          <cell r="C603">
            <v>43038</v>
          </cell>
          <cell r="D603"/>
          <cell r="E603" t="str">
            <v>OK</v>
          </cell>
          <cell r="F603" t="str">
            <v>OK</v>
          </cell>
          <cell r="G603"/>
          <cell r="H603"/>
          <cell r="I603" t="str">
            <v>OK</v>
          </cell>
          <cell r="J603">
            <v>43042</v>
          </cell>
        </row>
        <row r="604">
          <cell r="B604">
            <v>8103</v>
          </cell>
          <cell r="C604">
            <v>43039</v>
          </cell>
          <cell r="D604"/>
          <cell r="E604" t="str">
            <v>OK</v>
          </cell>
          <cell r="F604" t="str">
            <v>OK</v>
          </cell>
          <cell r="G604"/>
          <cell r="H604"/>
          <cell r="I604" t="str">
            <v>OK</v>
          </cell>
          <cell r="J604">
            <v>43039</v>
          </cell>
        </row>
        <row r="605">
          <cell r="B605">
            <v>8101</v>
          </cell>
          <cell r="C605">
            <v>43039</v>
          </cell>
          <cell r="D605"/>
          <cell r="E605" t="str">
            <v>OK</v>
          </cell>
          <cell r="F605" t="str">
            <v>OK</v>
          </cell>
          <cell r="G605"/>
          <cell r="H605"/>
          <cell r="I605" t="str">
            <v>OK</v>
          </cell>
          <cell r="J605">
            <v>43039</v>
          </cell>
        </row>
        <row r="606">
          <cell r="B606">
            <v>7965</v>
          </cell>
          <cell r="C606">
            <v>43039</v>
          </cell>
          <cell r="D606"/>
          <cell r="E606" t="str">
            <v>OK</v>
          </cell>
          <cell r="F606" t="str">
            <v>OK</v>
          </cell>
          <cell r="G606"/>
          <cell r="H606"/>
          <cell r="I606" t="str">
            <v>OK</v>
          </cell>
          <cell r="J606">
            <v>43041</v>
          </cell>
        </row>
        <row r="607">
          <cell r="B607">
            <v>8098</v>
          </cell>
          <cell r="C607">
            <v>43039</v>
          </cell>
          <cell r="D607"/>
          <cell r="E607" t="str">
            <v>OK</v>
          </cell>
          <cell r="F607" t="str">
            <v>OK</v>
          </cell>
          <cell r="G607"/>
          <cell r="H607"/>
          <cell r="I607" t="str">
            <v>OK</v>
          </cell>
          <cell r="J607">
            <v>43039</v>
          </cell>
        </row>
        <row r="608">
          <cell r="B608">
            <v>8097</v>
          </cell>
          <cell r="C608">
            <v>43039</v>
          </cell>
          <cell r="D608"/>
          <cell r="E608" t="str">
            <v>OK</v>
          </cell>
          <cell r="F608" t="str">
            <v>OK</v>
          </cell>
          <cell r="G608"/>
          <cell r="H608"/>
          <cell r="I608" t="str">
            <v>OK</v>
          </cell>
          <cell r="J608">
            <v>43039</v>
          </cell>
        </row>
        <row r="609">
          <cell r="B609">
            <v>8135</v>
          </cell>
          <cell r="C609">
            <v>43039</v>
          </cell>
          <cell r="D609"/>
          <cell r="E609" t="str">
            <v>OK</v>
          </cell>
          <cell r="F609" t="str">
            <v>OK</v>
          </cell>
          <cell r="G609"/>
          <cell r="H609"/>
          <cell r="I609" t="str">
            <v>OK</v>
          </cell>
          <cell r="J609">
            <v>43039</v>
          </cell>
        </row>
        <row r="610">
          <cell r="B610">
            <v>8101</v>
          </cell>
          <cell r="C610">
            <v>43039</v>
          </cell>
          <cell r="D610"/>
          <cell r="E610" t="str">
            <v>OK</v>
          </cell>
          <cell r="F610" t="str">
            <v>OK</v>
          </cell>
          <cell r="G610"/>
          <cell r="H610"/>
          <cell r="I610" t="str">
            <v>OK</v>
          </cell>
          <cell r="J610">
            <v>43039</v>
          </cell>
        </row>
        <row r="611">
          <cell r="B611">
            <v>207</v>
          </cell>
          <cell r="C611">
            <v>43039</v>
          </cell>
          <cell r="D611" t="str">
            <v>611vu1-611vu2-611vu4-547-514-513-543-318-317-265</v>
          </cell>
          <cell r="E611" t="str">
            <v>OK</v>
          </cell>
          <cell r="F611" t="str">
            <v>OK</v>
          </cell>
          <cell r="G611"/>
          <cell r="H611"/>
          <cell r="I611" t="str">
            <v>OK</v>
          </cell>
          <cell r="J611">
            <v>43039</v>
          </cell>
        </row>
        <row r="612">
          <cell r="B612">
            <v>189</v>
          </cell>
          <cell r="C612">
            <v>43039</v>
          </cell>
          <cell r="D612" t="str">
            <v>517-518-536-611vu3</v>
          </cell>
          <cell r="E612" t="str">
            <v>OK</v>
          </cell>
          <cell r="F612" t="str">
            <v>OK</v>
          </cell>
          <cell r="G612"/>
          <cell r="H612"/>
          <cell r="I612" t="str">
            <v>OK</v>
          </cell>
          <cell r="J612">
            <v>43039</v>
          </cell>
        </row>
        <row r="613">
          <cell r="B613">
            <v>1508</v>
          </cell>
          <cell r="C613">
            <v>43039</v>
          </cell>
          <cell r="D613"/>
          <cell r="E613"/>
          <cell r="F613" t="str">
            <v>OK</v>
          </cell>
          <cell r="G613"/>
          <cell r="H613"/>
          <cell r="I613" t="str">
            <v>OK</v>
          </cell>
          <cell r="J613">
            <v>43039</v>
          </cell>
        </row>
        <row r="614">
          <cell r="B614">
            <v>7984</v>
          </cell>
          <cell r="C614">
            <v>43039</v>
          </cell>
          <cell r="D614" t="str">
            <v>63VU</v>
          </cell>
          <cell r="E614"/>
          <cell r="F614" t="str">
            <v>OK</v>
          </cell>
          <cell r="G614"/>
          <cell r="H614"/>
          <cell r="I614" t="str">
            <v>OK</v>
          </cell>
          <cell r="J614">
            <v>43039</v>
          </cell>
        </row>
        <row r="615">
          <cell r="B615">
            <v>7967</v>
          </cell>
          <cell r="C615">
            <v>43041</v>
          </cell>
          <cell r="D615"/>
          <cell r="E615" t="str">
            <v>OK</v>
          </cell>
          <cell r="F615" t="str">
            <v>OK</v>
          </cell>
          <cell r="G615"/>
          <cell r="H615"/>
          <cell r="I615" t="str">
            <v>OK</v>
          </cell>
          <cell r="J615">
            <v>43041</v>
          </cell>
        </row>
        <row r="616">
          <cell r="B616">
            <v>7946</v>
          </cell>
          <cell r="C616">
            <v>43041</v>
          </cell>
          <cell r="D616"/>
          <cell r="E616" t="str">
            <v>OK</v>
          </cell>
          <cell r="F616" t="str">
            <v>OK</v>
          </cell>
          <cell r="G616"/>
          <cell r="H616"/>
          <cell r="I616" t="str">
            <v>OK</v>
          </cell>
          <cell r="J616">
            <v>43041</v>
          </cell>
        </row>
        <row r="617">
          <cell r="B617">
            <v>8157</v>
          </cell>
          <cell r="C617">
            <v>43041</v>
          </cell>
          <cell r="D617"/>
          <cell r="E617" t="str">
            <v>OK</v>
          </cell>
          <cell r="F617" t="str">
            <v>OK</v>
          </cell>
          <cell r="G617"/>
          <cell r="H617"/>
          <cell r="I617" t="str">
            <v>OK</v>
          </cell>
          <cell r="J617">
            <v>43041</v>
          </cell>
        </row>
        <row r="618">
          <cell r="B618">
            <v>8104</v>
          </cell>
          <cell r="C618">
            <v>43041</v>
          </cell>
          <cell r="D618"/>
          <cell r="E618" t="str">
            <v>OK</v>
          </cell>
          <cell r="F618" t="str">
            <v>OK</v>
          </cell>
          <cell r="G618"/>
          <cell r="H618"/>
          <cell r="I618" t="str">
            <v>OK</v>
          </cell>
          <cell r="J618">
            <v>43041</v>
          </cell>
        </row>
        <row r="619">
          <cell r="B619">
            <v>8005</v>
          </cell>
          <cell r="C619">
            <v>43041</v>
          </cell>
          <cell r="D619"/>
          <cell r="E619" t="str">
            <v>OK</v>
          </cell>
          <cell r="F619" t="str">
            <v>OK</v>
          </cell>
          <cell r="G619"/>
          <cell r="H619"/>
          <cell r="I619" t="str">
            <v>OK</v>
          </cell>
          <cell r="J619">
            <v>43041</v>
          </cell>
        </row>
        <row r="620">
          <cell r="B620">
            <v>8096</v>
          </cell>
          <cell r="C620">
            <v>43041</v>
          </cell>
          <cell r="D620"/>
          <cell r="E620" t="str">
            <v>OK</v>
          </cell>
          <cell r="F620" t="str">
            <v>OK</v>
          </cell>
          <cell r="G620"/>
          <cell r="H620"/>
          <cell r="I620" t="str">
            <v>OK</v>
          </cell>
          <cell r="J620">
            <v>43041</v>
          </cell>
        </row>
        <row r="621">
          <cell r="B621">
            <v>8110</v>
          </cell>
          <cell r="C621">
            <v>43041</v>
          </cell>
          <cell r="D621"/>
          <cell r="E621" t="str">
            <v>OK</v>
          </cell>
          <cell r="F621" t="str">
            <v>OK</v>
          </cell>
          <cell r="G621"/>
          <cell r="H621"/>
          <cell r="I621" t="str">
            <v>OK</v>
          </cell>
          <cell r="J621">
            <v>43041</v>
          </cell>
        </row>
        <row r="622">
          <cell r="B622">
            <v>8104</v>
          </cell>
          <cell r="C622">
            <v>43041</v>
          </cell>
          <cell r="D622"/>
          <cell r="E622" t="str">
            <v>OK</v>
          </cell>
          <cell r="F622" t="str">
            <v>OK</v>
          </cell>
          <cell r="G622"/>
          <cell r="H622"/>
          <cell r="I622" t="str">
            <v>OK</v>
          </cell>
          <cell r="J622">
            <v>43041</v>
          </cell>
        </row>
        <row r="623">
          <cell r="B623">
            <v>209</v>
          </cell>
          <cell r="C623">
            <v>43041</v>
          </cell>
          <cell r="D623" t="str">
            <v>911-917</v>
          </cell>
          <cell r="E623" t="str">
            <v>OK</v>
          </cell>
          <cell r="F623" t="str">
            <v>OK</v>
          </cell>
          <cell r="G623"/>
          <cell r="H623"/>
          <cell r="I623" t="str">
            <v>OK</v>
          </cell>
          <cell r="J623">
            <v>43041</v>
          </cell>
        </row>
        <row r="624">
          <cell r="B624">
            <v>208</v>
          </cell>
          <cell r="C624">
            <v>43041</v>
          </cell>
          <cell r="D624" t="str">
            <v>lot4 311-313-314-411-412</v>
          </cell>
          <cell r="E624" t="str">
            <v>OK</v>
          </cell>
          <cell r="F624" t="str">
            <v>OK</v>
          </cell>
          <cell r="G624"/>
          <cell r="H624"/>
          <cell r="I624" t="str">
            <v>OK</v>
          </cell>
          <cell r="J624">
            <v>43041</v>
          </cell>
        </row>
        <row r="625">
          <cell r="B625">
            <v>169</v>
          </cell>
          <cell r="C625">
            <v>43041</v>
          </cell>
          <cell r="D625" t="str">
            <v>517-518-536-611vu3</v>
          </cell>
          <cell r="E625" t="str">
            <v>OK</v>
          </cell>
          <cell r="F625" t="str">
            <v>OK</v>
          </cell>
          <cell r="G625"/>
          <cell r="H625"/>
          <cell r="I625" t="str">
            <v>OK</v>
          </cell>
          <cell r="J625">
            <v>43041</v>
          </cell>
        </row>
        <row r="626">
          <cell r="B626">
            <v>201</v>
          </cell>
          <cell r="C626">
            <v>43041</v>
          </cell>
          <cell r="D626" t="str">
            <v>612-614</v>
          </cell>
          <cell r="E626" t="str">
            <v>OK</v>
          </cell>
          <cell r="F626" t="str">
            <v>OK</v>
          </cell>
          <cell r="G626"/>
          <cell r="H626"/>
          <cell r="I626" t="str">
            <v>OK</v>
          </cell>
          <cell r="J626">
            <v>43041</v>
          </cell>
        </row>
        <row r="627">
          <cell r="B627">
            <v>8109</v>
          </cell>
          <cell r="C627">
            <v>43042</v>
          </cell>
          <cell r="D627"/>
          <cell r="E627" t="str">
            <v>OK</v>
          </cell>
          <cell r="F627" t="str">
            <v>OK</v>
          </cell>
          <cell r="G627"/>
          <cell r="H627"/>
          <cell r="I627" t="str">
            <v>OK</v>
          </cell>
          <cell r="J627">
            <v>43042</v>
          </cell>
        </row>
        <row r="628">
          <cell r="B628">
            <v>8121</v>
          </cell>
          <cell r="C628">
            <v>43042</v>
          </cell>
          <cell r="D628"/>
          <cell r="E628" t="str">
            <v>OK</v>
          </cell>
          <cell r="F628" t="str">
            <v>OK</v>
          </cell>
          <cell r="G628"/>
          <cell r="H628"/>
          <cell r="I628" t="str">
            <v>OK</v>
          </cell>
          <cell r="J628">
            <v>43042</v>
          </cell>
        </row>
        <row r="629">
          <cell r="B629">
            <v>8109</v>
          </cell>
          <cell r="C629">
            <v>43042</v>
          </cell>
          <cell r="D629"/>
          <cell r="E629" t="str">
            <v>OK</v>
          </cell>
          <cell r="F629" t="str">
            <v>OK</v>
          </cell>
          <cell r="G629"/>
          <cell r="H629"/>
          <cell r="I629" t="str">
            <v>OK</v>
          </cell>
          <cell r="J629">
            <v>43042</v>
          </cell>
        </row>
        <row r="630">
          <cell r="B630">
            <v>8107</v>
          </cell>
          <cell r="C630">
            <v>43042</v>
          </cell>
          <cell r="D630"/>
          <cell r="E630" t="str">
            <v>OK</v>
          </cell>
          <cell r="F630" t="str">
            <v>OK</v>
          </cell>
          <cell r="G630"/>
          <cell r="H630"/>
          <cell r="I630" t="str">
            <v>OK</v>
          </cell>
          <cell r="J630">
            <v>43042</v>
          </cell>
        </row>
        <row r="631">
          <cell r="B631">
            <v>8099</v>
          </cell>
          <cell r="C631">
            <v>43042</v>
          </cell>
          <cell r="D631"/>
          <cell r="E631" t="str">
            <v>OK</v>
          </cell>
          <cell r="F631" t="str">
            <v>OK</v>
          </cell>
          <cell r="G631"/>
          <cell r="H631"/>
          <cell r="I631" t="str">
            <v>OK</v>
          </cell>
          <cell r="J631">
            <v>43042</v>
          </cell>
        </row>
        <row r="632">
          <cell r="B632">
            <v>190</v>
          </cell>
          <cell r="C632">
            <v>43042</v>
          </cell>
          <cell r="D632" t="str">
            <v>517-518-536-611vu3</v>
          </cell>
          <cell r="E632" t="str">
            <v>OK</v>
          </cell>
          <cell r="F632" t="str">
            <v>OK</v>
          </cell>
          <cell r="G632"/>
          <cell r="H632"/>
          <cell r="I632" t="str">
            <v>OK</v>
          </cell>
          <cell r="J632">
            <v>43042</v>
          </cell>
        </row>
        <row r="633">
          <cell r="B633">
            <v>228</v>
          </cell>
          <cell r="C633">
            <v>43042</v>
          </cell>
          <cell r="D633"/>
          <cell r="E633" t="str">
            <v>OK</v>
          </cell>
          <cell r="F633" t="str">
            <v>OK</v>
          </cell>
          <cell r="G633"/>
          <cell r="H633"/>
          <cell r="I633" t="str">
            <v>OK</v>
          </cell>
          <cell r="J633">
            <v>43042</v>
          </cell>
        </row>
        <row r="634">
          <cell r="B634">
            <v>204</v>
          </cell>
          <cell r="C634">
            <v>43042</v>
          </cell>
          <cell r="D634"/>
          <cell r="E634" t="str">
            <v>OK</v>
          </cell>
          <cell r="F634" t="str">
            <v>OK</v>
          </cell>
          <cell r="G634"/>
          <cell r="H634"/>
          <cell r="I634" t="str">
            <v>OK</v>
          </cell>
          <cell r="J634">
            <v>43042</v>
          </cell>
        </row>
        <row r="635">
          <cell r="B635">
            <v>205</v>
          </cell>
          <cell r="C635">
            <v>43042</v>
          </cell>
          <cell r="D635"/>
          <cell r="E635" t="str">
            <v>OK</v>
          </cell>
          <cell r="F635" t="str">
            <v>OK</v>
          </cell>
          <cell r="G635"/>
          <cell r="H635"/>
          <cell r="I635" t="str">
            <v>OK</v>
          </cell>
          <cell r="J635">
            <v>43042</v>
          </cell>
        </row>
        <row r="636">
          <cell r="B636">
            <v>1494</v>
          </cell>
          <cell r="C636">
            <v>43042</v>
          </cell>
          <cell r="D636"/>
          <cell r="E636" t="str">
            <v>OK</v>
          </cell>
          <cell r="F636" t="str">
            <v>OK</v>
          </cell>
          <cell r="G636"/>
          <cell r="H636"/>
          <cell r="I636" t="str">
            <v>OK</v>
          </cell>
          <cell r="J636">
            <v>43042</v>
          </cell>
        </row>
        <row r="637">
          <cell r="B637">
            <v>7984</v>
          </cell>
          <cell r="C637">
            <v>43045</v>
          </cell>
          <cell r="D637"/>
          <cell r="E637"/>
          <cell r="F637" t="str">
            <v>OK</v>
          </cell>
          <cell r="G637"/>
          <cell r="H637"/>
          <cell r="I637" t="str">
            <v>OK</v>
          </cell>
          <cell r="J637">
            <v>43045</v>
          </cell>
        </row>
        <row r="638">
          <cell r="B638">
            <v>8007</v>
          </cell>
          <cell r="C638">
            <v>43045</v>
          </cell>
          <cell r="D638"/>
          <cell r="E638"/>
          <cell r="F638" t="str">
            <v>OK</v>
          </cell>
          <cell r="G638"/>
          <cell r="H638"/>
          <cell r="I638" t="str">
            <v>OK</v>
          </cell>
          <cell r="J638">
            <v>43045</v>
          </cell>
        </row>
        <row r="639">
          <cell r="B639">
            <v>8112</v>
          </cell>
          <cell r="C639">
            <v>43045</v>
          </cell>
          <cell r="D639"/>
          <cell r="E639"/>
          <cell r="F639" t="str">
            <v>OK</v>
          </cell>
          <cell r="G639"/>
          <cell r="H639"/>
          <cell r="I639" t="str">
            <v>OK</v>
          </cell>
          <cell r="J639">
            <v>43045</v>
          </cell>
        </row>
        <row r="640">
          <cell r="B640">
            <v>8105</v>
          </cell>
          <cell r="C640">
            <v>43045</v>
          </cell>
          <cell r="D640"/>
          <cell r="E640"/>
          <cell r="F640" t="str">
            <v>OK</v>
          </cell>
          <cell r="G640"/>
          <cell r="H640"/>
          <cell r="I640" t="str">
            <v>OK</v>
          </cell>
          <cell r="J640">
            <v>43045</v>
          </cell>
        </row>
        <row r="641">
          <cell r="B641">
            <v>8117</v>
          </cell>
          <cell r="C641">
            <v>43045</v>
          </cell>
          <cell r="D641"/>
          <cell r="E641"/>
          <cell r="F641" t="str">
            <v>OK</v>
          </cell>
          <cell r="G641"/>
          <cell r="H641"/>
          <cell r="I641" t="str">
            <v>OK</v>
          </cell>
          <cell r="J641">
            <v>43045</v>
          </cell>
        </row>
        <row r="642">
          <cell r="B642">
            <v>8102</v>
          </cell>
          <cell r="C642">
            <v>43045</v>
          </cell>
          <cell r="D642"/>
          <cell r="E642"/>
          <cell r="F642" t="str">
            <v>OK</v>
          </cell>
          <cell r="G642"/>
          <cell r="H642"/>
          <cell r="I642" t="str">
            <v>OK</v>
          </cell>
          <cell r="J642">
            <v>43045</v>
          </cell>
        </row>
        <row r="643">
          <cell r="B643">
            <v>8013</v>
          </cell>
          <cell r="C643">
            <v>43046</v>
          </cell>
          <cell r="D643"/>
          <cell r="E643" t="str">
            <v>OK</v>
          </cell>
          <cell r="F643" t="str">
            <v>OK</v>
          </cell>
          <cell r="G643"/>
          <cell r="H643"/>
          <cell r="I643" t="str">
            <v>OK</v>
          </cell>
          <cell r="J643">
            <v>43046</v>
          </cell>
        </row>
        <row r="644">
          <cell r="B644">
            <v>8009</v>
          </cell>
          <cell r="C644">
            <v>43046</v>
          </cell>
          <cell r="D644"/>
          <cell r="E644" t="str">
            <v>OK</v>
          </cell>
          <cell r="F644" t="str">
            <v>OK</v>
          </cell>
          <cell r="G644"/>
          <cell r="H644"/>
          <cell r="I644" t="str">
            <v>OK</v>
          </cell>
          <cell r="J644">
            <v>43046</v>
          </cell>
        </row>
        <row r="645">
          <cell r="B645">
            <v>8112</v>
          </cell>
          <cell r="C645">
            <v>43046</v>
          </cell>
          <cell r="D645"/>
          <cell r="E645" t="str">
            <v>OK</v>
          </cell>
          <cell r="F645" t="str">
            <v>OK</v>
          </cell>
          <cell r="G645"/>
          <cell r="H645"/>
          <cell r="I645" t="str">
            <v>OK</v>
          </cell>
          <cell r="J645">
            <v>43046</v>
          </cell>
        </row>
        <row r="646">
          <cell r="B646">
            <v>8108</v>
          </cell>
          <cell r="C646">
            <v>43046</v>
          </cell>
          <cell r="D646"/>
          <cell r="E646" t="str">
            <v>OK</v>
          </cell>
          <cell r="F646" t="str">
            <v>OK</v>
          </cell>
          <cell r="G646"/>
          <cell r="H646"/>
          <cell r="I646" t="str">
            <v>OK</v>
          </cell>
          <cell r="J646">
            <v>43046</v>
          </cell>
        </row>
        <row r="647">
          <cell r="B647">
            <v>8111</v>
          </cell>
          <cell r="C647">
            <v>43046</v>
          </cell>
          <cell r="D647"/>
          <cell r="E647" t="str">
            <v>OK</v>
          </cell>
          <cell r="F647" t="str">
            <v>OK</v>
          </cell>
          <cell r="G647"/>
          <cell r="H647"/>
          <cell r="I647" t="str">
            <v>OK</v>
          </cell>
          <cell r="J647">
            <v>43046</v>
          </cell>
        </row>
        <row r="648">
          <cell r="B648">
            <v>8113</v>
          </cell>
          <cell r="C648">
            <v>43046</v>
          </cell>
          <cell r="D648"/>
          <cell r="E648" t="str">
            <v>OK</v>
          </cell>
          <cell r="F648" t="str">
            <v>OK</v>
          </cell>
          <cell r="G648"/>
          <cell r="H648"/>
          <cell r="I648" t="str">
            <v>OK</v>
          </cell>
          <cell r="J648">
            <v>43046</v>
          </cell>
        </row>
        <row r="649">
          <cell r="B649">
            <v>208</v>
          </cell>
          <cell r="C649">
            <v>43046</v>
          </cell>
          <cell r="D649" t="str">
            <v>925VU</v>
          </cell>
          <cell r="E649" t="str">
            <v>OK</v>
          </cell>
          <cell r="F649" t="str">
            <v>OK</v>
          </cell>
          <cell r="G649"/>
          <cell r="H649"/>
          <cell r="I649" t="str">
            <v>OK</v>
          </cell>
          <cell r="J649">
            <v>43049</v>
          </cell>
        </row>
        <row r="650">
          <cell r="B650">
            <v>210</v>
          </cell>
          <cell r="C650">
            <v>43046</v>
          </cell>
          <cell r="D650" t="str">
            <v>911-917VU</v>
          </cell>
          <cell r="E650" t="str">
            <v>OK</v>
          </cell>
          <cell r="F650" t="str">
            <v>OK</v>
          </cell>
          <cell r="G650"/>
          <cell r="H650"/>
          <cell r="I650" t="str">
            <v>OK</v>
          </cell>
          <cell r="J650">
            <v>43059</v>
          </cell>
        </row>
        <row r="651">
          <cell r="B651">
            <v>209</v>
          </cell>
          <cell r="C651">
            <v>43046</v>
          </cell>
          <cell r="D651" t="str">
            <v>925VU</v>
          </cell>
          <cell r="E651" t="str">
            <v>OK</v>
          </cell>
          <cell r="F651" t="str">
            <v>OK</v>
          </cell>
          <cell r="G651"/>
          <cell r="H651"/>
          <cell r="I651" t="str">
            <v>OK</v>
          </cell>
          <cell r="J651">
            <v>43059</v>
          </cell>
        </row>
        <row r="652">
          <cell r="B652">
            <v>208</v>
          </cell>
          <cell r="C652">
            <v>43046</v>
          </cell>
          <cell r="D652" t="str">
            <v>LOT 5-6-7</v>
          </cell>
          <cell r="E652" t="str">
            <v>OK</v>
          </cell>
          <cell r="F652" t="str">
            <v>OK</v>
          </cell>
          <cell r="G652"/>
          <cell r="H652"/>
          <cell r="I652" t="str">
            <v>OK</v>
          </cell>
          <cell r="J652">
            <v>43049</v>
          </cell>
        </row>
        <row r="653">
          <cell r="B653">
            <v>209</v>
          </cell>
          <cell r="C653">
            <v>43046</v>
          </cell>
          <cell r="D653" t="str">
            <v>LOT 4</v>
          </cell>
          <cell r="E653" t="str">
            <v>OK</v>
          </cell>
          <cell r="F653" t="str">
            <v>OK</v>
          </cell>
          <cell r="G653"/>
          <cell r="H653"/>
          <cell r="I653" t="str">
            <v>OK</v>
          </cell>
          <cell r="J653">
            <v>43049</v>
          </cell>
        </row>
        <row r="654">
          <cell r="B654">
            <v>202</v>
          </cell>
          <cell r="C654">
            <v>43046</v>
          </cell>
          <cell r="D654" t="str">
            <v>612-614VU</v>
          </cell>
          <cell r="E654" t="str">
            <v>OK</v>
          </cell>
          <cell r="F654" t="str">
            <v>OK</v>
          </cell>
          <cell r="G654"/>
          <cell r="H654"/>
          <cell r="I654" t="str">
            <v>OK</v>
          </cell>
          <cell r="J654">
            <v>43046</v>
          </cell>
        </row>
        <row r="655">
          <cell r="B655">
            <v>1495</v>
          </cell>
          <cell r="C655">
            <v>43046</v>
          </cell>
          <cell r="D655"/>
          <cell r="E655" t="str">
            <v>OK</v>
          </cell>
          <cell r="F655" t="str">
            <v>OK</v>
          </cell>
          <cell r="G655"/>
          <cell r="H655"/>
          <cell r="I655" t="str">
            <v>OK</v>
          </cell>
          <cell r="J655">
            <v>43046</v>
          </cell>
        </row>
        <row r="656">
          <cell r="B656">
            <v>1404</v>
          </cell>
          <cell r="C656">
            <v>43046</v>
          </cell>
          <cell r="D656"/>
          <cell r="E656"/>
          <cell r="F656" t="str">
            <v>OK</v>
          </cell>
          <cell r="G656"/>
          <cell r="H656"/>
          <cell r="I656" t="str">
            <v>OK</v>
          </cell>
          <cell r="J656">
            <v>43046</v>
          </cell>
        </row>
        <row r="657">
          <cell r="B657">
            <v>7930</v>
          </cell>
          <cell r="C657">
            <v>43047</v>
          </cell>
          <cell r="D657"/>
          <cell r="E657" t="str">
            <v>OK</v>
          </cell>
          <cell r="F657" t="str">
            <v>OK</v>
          </cell>
          <cell r="G657"/>
          <cell r="H657"/>
          <cell r="I657" t="str">
            <v>OK</v>
          </cell>
          <cell r="J657">
            <v>43047</v>
          </cell>
        </row>
        <row r="658">
          <cell r="B658">
            <v>7918</v>
          </cell>
          <cell r="C658">
            <v>43047</v>
          </cell>
          <cell r="D658"/>
          <cell r="E658" t="str">
            <v>OK</v>
          </cell>
          <cell r="F658" t="str">
            <v>OK</v>
          </cell>
          <cell r="G658"/>
          <cell r="H658"/>
          <cell r="I658" t="str">
            <v>OK</v>
          </cell>
          <cell r="J658">
            <v>43047</v>
          </cell>
        </row>
        <row r="659">
          <cell r="B659">
            <v>8160</v>
          </cell>
          <cell r="C659">
            <v>43047</v>
          </cell>
          <cell r="D659"/>
          <cell r="E659" t="str">
            <v>OK</v>
          </cell>
          <cell r="F659" t="str">
            <v>OK</v>
          </cell>
          <cell r="G659"/>
          <cell r="H659"/>
          <cell r="I659" t="str">
            <v>OK</v>
          </cell>
          <cell r="J659">
            <v>43047</v>
          </cell>
        </row>
        <row r="660">
          <cell r="B660">
            <v>8113</v>
          </cell>
          <cell r="C660">
            <v>43047</v>
          </cell>
          <cell r="D660"/>
          <cell r="E660" t="str">
            <v>OK</v>
          </cell>
          <cell r="F660" t="str">
            <v>OK</v>
          </cell>
          <cell r="G660"/>
          <cell r="H660"/>
          <cell r="I660" t="str">
            <v>OK</v>
          </cell>
          <cell r="J660">
            <v>43047</v>
          </cell>
        </row>
        <row r="661">
          <cell r="B661">
            <v>8114</v>
          </cell>
          <cell r="C661">
            <v>43047</v>
          </cell>
          <cell r="D661"/>
          <cell r="E661" t="str">
            <v>OK</v>
          </cell>
          <cell r="F661" t="str">
            <v>OK</v>
          </cell>
          <cell r="G661"/>
          <cell r="H661"/>
          <cell r="I661" t="str">
            <v>OK</v>
          </cell>
          <cell r="J661">
            <v>43047</v>
          </cell>
        </row>
        <row r="662">
          <cell r="B662">
            <v>8114</v>
          </cell>
          <cell r="C662">
            <v>43047</v>
          </cell>
          <cell r="D662"/>
          <cell r="E662" t="str">
            <v>OK</v>
          </cell>
          <cell r="F662" t="str">
            <v>OK</v>
          </cell>
          <cell r="G662"/>
          <cell r="H662"/>
          <cell r="I662" t="str">
            <v>OK</v>
          </cell>
          <cell r="J662">
            <v>43047</v>
          </cell>
        </row>
        <row r="663">
          <cell r="B663">
            <v>8143</v>
          </cell>
          <cell r="C663">
            <v>43047</v>
          </cell>
          <cell r="D663"/>
          <cell r="E663" t="str">
            <v>OK</v>
          </cell>
          <cell r="F663" t="str">
            <v>OK</v>
          </cell>
          <cell r="G663"/>
          <cell r="H663"/>
          <cell r="I663" t="str">
            <v>OK</v>
          </cell>
          <cell r="J663">
            <v>43047</v>
          </cell>
        </row>
        <row r="664">
          <cell r="B664">
            <v>8123</v>
          </cell>
          <cell r="C664">
            <v>43047</v>
          </cell>
          <cell r="D664"/>
          <cell r="E664" t="str">
            <v>OK</v>
          </cell>
          <cell r="F664" t="str">
            <v>OK</v>
          </cell>
          <cell r="G664"/>
          <cell r="H664"/>
          <cell r="I664" t="str">
            <v>OK</v>
          </cell>
          <cell r="J664">
            <v>43047</v>
          </cell>
        </row>
        <row r="665">
          <cell r="B665">
            <v>8118</v>
          </cell>
          <cell r="C665">
            <v>43047</v>
          </cell>
          <cell r="D665" t="str">
            <v>incident cair sur le 22vu</v>
          </cell>
          <cell r="E665"/>
          <cell r="F665" t="str">
            <v>OK</v>
          </cell>
          <cell r="G665"/>
          <cell r="H665"/>
          <cell r="I665" t="str">
            <v>OK</v>
          </cell>
          <cell r="J665">
            <v>43049</v>
          </cell>
        </row>
        <row r="666">
          <cell r="B666">
            <v>211</v>
          </cell>
          <cell r="C666">
            <v>43047</v>
          </cell>
          <cell r="D666" t="str">
            <v>911-917VU</v>
          </cell>
          <cell r="E666"/>
          <cell r="F666" t="str">
            <v>OK</v>
          </cell>
          <cell r="G666"/>
          <cell r="H666"/>
          <cell r="I666" t="str">
            <v>OK</v>
          </cell>
          <cell r="J666">
            <v>43059</v>
          </cell>
        </row>
        <row r="667">
          <cell r="B667">
            <v>210</v>
          </cell>
          <cell r="C667">
            <v>43047</v>
          </cell>
          <cell r="D667" t="str">
            <v>925VU</v>
          </cell>
          <cell r="E667"/>
          <cell r="F667" t="str">
            <v>OK</v>
          </cell>
          <cell r="G667"/>
          <cell r="H667"/>
          <cell r="I667" t="str">
            <v>OK</v>
          </cell>
          <cell r="J667">
            <v>43059</v>
          </cell>
        </row>
        <row r="668">
          <cell r="B668">
            <v>209</v>
          </cell>
          <cell r="C668">
            <v>43047</v>
          </cell>
          <cell r="D668" t="str">
            <v>LOT 5-6-7</v>
          </cell>
          <cell r="E668"/>
          <cell r="F668" t="str">
            <v>OK</v>
          </cell>
          <cell r="G668"/>
          <cell r="H668"/>
          <cell r="I668" t="str">
            <v>OK</v>
          </cell>
          <cell r="J668">
            <v>43059</v>
          </cell>
        </row>
        <row r="669">
          <cell r="B669">
            <v>210</v>
          </cell>
          <cell r="C669">
            <v>43047</v>
          </cell>
          <cell r="D669" t="str">
            <v>LOT 4</v>
          </cell>
          <cell r="E669"/>
          <cell r="F669" t="str">
            <v>OK</v>
          </cell>
          <cell r="G669"/>
          <cell r="H669"/>
          <cell r="I669" t="str">
            <v>OK</v>
          </cell>
          <cell r="J669">
            <v>43059</v>
          </cell>
        </row>
        <row r="670">
          <cell r="B670">
            <v>207</v>
          </cell>
          <cell r="C670">
            <v>43047</v>
          </cell>
          <cell r="D670"/>
          <cell r="E670"/>
          <cell r="F670" t="str">
            <v>OK</v>
          </cell>
          <cell r="G670"/>
          <cell r="H670"/>
          <cell r="I670" t="str">
            <v>OK</v>
          </cell>
          <cell r="J670">
            <v>43047</v>
          </cell>
        </row>
        <row r="671">
          <cell r="B671">
            <v>8117</v>
          </cell>
          <cell r="C671">
            <v>43048</v>
          </cell>
          <cell r="D671"/>
          <cell r="E671"/>
          <cell r="F671" t="str">
            <v>OK</v>
          </cell>
          <cell r="G671"/>
          <cell r="H671"/>
          <cell r="I671" t="str">
            <v>OK</v>
          </cell>
          <cell r="J671">
            <v>43048</v>
          </cell>
        </row>
        <row r="672">
          <cell r="B672">
            <v>7990</v>
          </cell>
          <cell r="C672">
            <v>43048</v>
          </cell>
          <cell r="D672"/>
          <cell r="E672"/>
          <cell r="F672" t="str">
            <v>OK</v>
          </cell>
          <cell r="G672"/>
          <cell r="H672"/>
          <cell r="I672" t="str">
            <v>OK</v>
          </cell>
          <cell r="J672">
            <v>43048</v>
          </cell>
        </row>
        <row r="673">
          <cell r="B673">
            <v>7997</v>
          </cell>
          <cell r="C673">
            <v>43048</v>
          </cell>
          <cell r="D673"/>
          <cell r="E673"/>
          <cell r="F673" t="str">
            <v>OK</v>
          </cell>
          <cell r="G673"/>
          <cell r="H673"/>
          <cell r="I673" t="str">
            <v>OK</v>
          </cell>
          <cell r="J673">
            <v>43048</v>
          </cell>
        </row>
        <row r="674">
          <cell r="B674">
            <v>8116</v>
          </cell>
          <cell r="C674">
            <v>43048</v>
          </cell>
          <cell r="D674"/>
          <cell r="E674"/>
          <cell r="F674" t="str">
            <v>OK</v>
          </cell>
          <cell r="G674"/>
          <cell r="H674"/>
          <cell r="I674" t="str">
            <v>OK</v>
          </cell>
          <cell r="J674">
            <v>43048</v>
          </cell>
        </row>
        <row r="675">
          <cell r="B675">
            <v>8120</v>
          </cell>
          <cell r="C675">
            <v>43048</v>
          </cell>
          <cell r="D675"/>
          <cell r="E675"/>
          <cell r="F675" t="str">
            <v>OK</v>
          </cell>
          <cell r="G675"/>
          <cell r="H675"/>
          <cell r="I675" t="str">
            <v>OK</v>
          </cell>
          <cell r="J675">
            <v>43048</v>
          </cell>
        </row>
        <row r="676">
          <cell r="B676">
            <v>8121</v>
          </cell>
          <cell r="C676">
            <v>43048</v>
          </cell>
          <cell r="D676"/>
          <cell r="E676"/>
          <cell r="F676" t="str">
            <v>OK</v>
          </cell>
          <cell r="G676"/>
          <cell r="H676"/>
          <cell r="I676" t="str">
            <v>OK</v>
          </cell>
          <cell r="J676">
            <v>43048</v>
          </cell>
        </row>
        <row r="677">
          <cell r="B677">
            <v>231</v>
          </cell>
          <cell r="C677">
            <v>43048</v>
          </cell>
          <cell r="D677"/>
          <cell r="E677"/>
          <cell r="F677" t="str">
            <v>OK</v>
          </cell>
          <cell r="G677"/>
          <cell r="H677"/>
          <cell r="I677" t="str">
            <v>OK</v>
          </cell>
          <cell r="J677">
            <v>43048</v>
          </cell>
        </row>
        <row r="678">
          <cell r="B678">
            <v>8073</v>
          </cell>
          <cell r="C678">
            <v>43048</v>
          </cell>
          <cell r="D678" t="str">
            <v>45VU</v>
          </cell>
          <cell r="E678"/>
          <cell r="F678" t="str">
            <v>OK</v>
          </cell>
          <cell r="G678"/>
          <cell r="H678"/>
          <cell r="I678" t="str">
            <v>OK</v>
          </cell>
          <cell r="J678">
            <v>43048</v>
          </cell>
        </row>
        <row r="679">
          <cell r="B679">
            <v>7877</v>
          </cell>
          <cell r="C679">
            <v>43048</v>
          </cell>
          <cell r="D679" t="str">
            <v>72VU</v>
          </cell>
          <cell r="E679"/>
          <cell r="F679" t="str">
            <v>OK</v>
          </cell>
          <cell r="G679"/>
          <cell r="H679"/>
          <cell r="I679" t="str">
            <v>OK</v>
          </cell>
          <cell r="J679">
            <v>43048</v>
          </cell>
        </row>
        <row r="680">
          <cell r="B680">
            <v>8118</v>
          </cell>
          <cell r="C680">
            <v>43049</v>
          </cell>
          <cell r="D680"/>
          <cell r="E680"/>
          <cell r="F680" t="str">
            <v>OK</v>
          </cell>
          <cell r="G680"/>
          <cell r="H680"/>
          <cell r="I680" t="str">
            <v>OK</v>
          </cell>
          <cell r="J680">
            <v>43049</v>
          </cell>
        </row>
        <row r="681">
          <cell r="B681">
            <v>8131</v>
          </cell>
          <cell r="C681">
            <v>43049</v>
          </cell>
          <cell r="D681"/>
          <cell r="E681"/>
          <cell r="F681" t="str">
            <v>OK</v>
          </cell>
          <cell r="G681"/>
          <cell r="H681"/>
          <cell r="I681" t="str">
            <v>OK</v>
          </cell>
          <cell r="J681">
            <v>43049</v>
          </cell>
        </row>
        <row r="682">
          <cell r="B682">
            <v>8119</v>
          </cell>
          <cell r="C682">
            <v>43049</v>
          </cell>
          <cell r="D682"/>
          <cell r="E682"/>
          <cell r="F682" t="str">
            <v>OK</v>
          </cell>
          <cell r="G682"/>
          <cell r="H682"/>
          <cell r="I682" t="str">
            <v>OK</v>
          </cell>
          <cell r="J682">
            <v>43049</v>
          </cell>
        </row>
        <row r="683">
          <cell r="B683">
            <v>8126</v>
          </cell>
          <cell r="C683">
            <v>43049</v>
          </cell>
          <cell r="D683"/>
          <cell r="E683"/>
          <cell r="F683" t="str">
            <v>OK</v>
          </cell>
          <cell r="G683"/>
          <cell r="H683"/>
          <cell r="I683" t="str">
            <v>OK</v>
          </cell>
          <cell r="J683">
            <v>43049</v>
          </cell>
        </row>
        <row r="684">
          <cell r="B684">
            <v>8122</v>
          </cell>
          <cell r="C684">
            <v>43049</v>
          </cell>
          <cell r="D684"/>
          <cell r="E684"/>
          <cell r="F684" t="str">
            <v>OK</v>
          </cell>
          <cell r="G684"/>
          <cell r="H684"/>
          <cell r="I684" t="str">
            <v>OK</v>
          </cell>
          <cell r="J684">
            <v>43049</v>
          </cell>
        </row>
        <row r="685">
          <cell r="B685">
            <v>211</v>
          </cell>
          <cell r="C685">
            <v>43049</v>
          </cell>
          <cell r="D685" t="str">
            <v>925VU</v>
          </cell>
          <cell r="E685"/>
          <cell r="F685" t="str">
            <v>OK</v>
          </cell>
          <cell r="G685"/>
          <cell r="H685"/>
          <cell r="I685" t="str">
            <v>OK</v>
          </cell>
          <cell r="J685">
            <v>43049</v>
          </cell>
        </row>
        <row r="686">
          <cell r="B686">
            <v>210</v>
          </cell>
          <cell r="C686">
            <v>43049</v>
          </cell>
          <cell r="D686" t="str">
            <v>LOT 5-6-7 (sauf 317-318)</v>
          </cell>
          <cell r="E686"/>
          <cell r="F686" t="str">
            <v>OK</v>
          </cell>
          <cell r="G686"/>
          <cell r="H686"/>
          <cell r="I686" t="str">
            <v>OK</v>
          </cell>
          <cell r="J686">
            <v>43059</v>
          </cell>
        </row>
        <row r="687">
          <cell r="B687">
            <v>211</v>
          </cell>
          <cell r="C687">
            <v>43049</v>
          </cell>
          <cell r="D687" t="str">
            <v>LOT 4</v>
          </cell>
          <cell r="E687"/>
          <cell r="F687" t="str">
            <v>OK</v>
          </cell>
          <cell r="G687"/>
          <cell r="H687"/>
          <cell r="I687" t="str">
            <v>OK</v>
          </cell>
          <cell r="J687">
            <v>43059</v>
          </cell>
        </row>
        <row r="688">
          <cell r="B688">
            <v>191</v>
          </cell>
          <cell r="C688">
            <v>43049</v>
          </cell>
          <cell r="D688" t="str">
            <v>517-518-536-611VU3</v>
          </cell>
          <cell r="E688"/>
          <cell r="F688" t="str">
            <v>OK</v>
          </cell>
          <cell r="G688"/>
          <cell r="H688"/>
          <cell r="I688" t="str">
            <v>OK</v>
          </cell>
          <cell r="J688">
            <v>43049</v>
          </cell>
        </row>
        <row r="689">
          <cell r="B689">
            <v>203</v>
          </cell>
          <cell r="C689">
            <v>43049</v>
          </cell>
          <cell r="D689" t="str">
            <v>612-613-614VU</v>
          </cell>
          <cell r="E689"/>
          <cell r="F689" t="str">
            <v>OK</v>
          </cell>
          <cell r="G689"/>
          <cell r="H689"/>
          <cell r="I689" t="str">
            <v>OK</v>
          </cell>
          <cell r="J689">
            <v>43049</v>
          </cell>
        </row>
        <row r="690">
          <cell r="B690">
            <v>237</v>
          </cell>
          <cell r="C690">
            <v>43049</v>
          </cell>
          <cell r="D690"/>
          <cell r="E690"/>
          <cell r="F690" t="str">
            <v>OK</v>
          </cell>
          <cell r="G690"/>
          <cell r="H690"/>
          <cell r="I690" t="str">
            <v>OK</v>
          </cell>
          <cell r="J690">
            <v>43054</v>
          </cell>
        </row>
        <row r="691">
          <cell r="B691">
            <v>208</v>
          </cell>
          <cell r="C691">
            <v>43049</v>
          </cell>
          <cell r="D691"/>
          <cell r="E691"/>
          <cell r="F691" t="str">
            <v>OK</v>
          </cell>
          <cell r="G691"/>
          <cell r="H691"/>
          <cell r="I691" t="str">
            <v>OK</v>
          </cell>
          <cell r="J691">
            <v>43049</v>
          </cell>
        </row>
        <row r="692">
          <cell r="B692">
            <v>1496</v>
          </cell>
          <cell r="C692">
            <v>43049</v>
          </cell>
          <cell r="D692"/>
          <cell r="E692"/>
          <cell r="F692" t="str">
            <v>OK</v>
          </cell>
          <cell r="G692"/>
          <cell r="H692"/>
          <cell r="I692" t="str">
            <v>OK</v>
          </cell>
          <cell r="J692">
            <v>43054</v>
          </cell>
        </row>
        <row r="693">
          <cell r="B693">
            <v>1509</v>
          </cell>
          <cell r="C693">
            <v>43049</v>
          </cell>
          <cell r="D693"/>
          <cell r="E693"/>
          <cell r="F693" t="str">
            <v>OK</v>
          </cell>
          <cell r="G693"/>
          <cell r="H693"/>
          <cell r="I693" t="str">
            <v>OK</v>
          </cell>
          <cell r="J693">
            <v>43049</v>
          </cell>
        </row>
        <row r="694">
          <cell r="B694">
            <v>8120</v>
          </cell>
          <cell r="C694">
            <v>43052</v>
          </cell>
          <cell r="D694"/>
          <cell r="E694"/>
          <cell r="F694" t="str">
            <v>OK</v>
          </cell>
          <cell r="G694"/>
          <cell r="H694"/>
          <cell r="I694" t="str">
            <v>OK</v>
          </cell>
          <cell r="J694">
            <v>43052</v>
          </cell>
        </row>
        <row r="695">
          <cell r="B695">
            <v>8136</v>
          </cell>
          <cell r="C695">
            <v>43052</v>
          </cell>
          <cell r="D695"/>
          <cell r="E695"/>
          <cell r="F695" t="str">
            <v>OK</v>
          </cell>
          <cell r="G695"/>
          <cell r="H695"/>
          <cell r="I695" t="str">
            <v>OK</v>
          </cell>
          <cell r="J695">
            <v>43052</v>
          </cell>
        </row>
        <row r="696">
          <cell r="B696">
            <v>8125</v>
          </cell>
          <cell r="C696">
            <v>43052</v>
          </cell>
          <cell r="D696"/>
          <cell r="E696"/>
          <cell r="F696" t="str">
            <v>OK</v>
          </cell>
          <cell r="G696"/>
          <cell r="H696"/>
          <cell r="I696" t="str">
            <v>OK</v>
          </cell>
          <cell r="J696">
            <v>43052</v>
          </cell>
        </row>
        <row r="697">
          <cell r="B697">
            <v>8128</v>
          </cell>
          <cell r="C697">
            <v>43052</v>
          </cell>
          <cell r="D697" t="str">
            <v>incident cair sur le 22vu</v>
          </cell>
          <cell r="E697"/>
          <cell r="F697" t="str">
            <v>OK</v>
          </cell>
          <cell r="G697"/>
          <cell r="H697"/>
          <cell r="I697" t="str">
            <v>OK</v>
          </cell>
          <cell r="J697">
            <v>43055</v>
          </cell>
        </row>
        <row r="698">
          <cell r="B698">
            <v>212</v>
          </cell>
          <cell r="C698">
            <v>43052</v>
          </cell>
          <cell r="D698" t="str">
            <v>911-917VU</v>
          </cell>
          <cell r="E698"/>
          <cell r="F698" t="str">
            <v>OK</v>
          </cell>
          <cell r="G698"/>
          <cell r="H698"/>
          <cell r="I698" t="str">
            <v>OK</v>
          </cell>
          <cell r="J698">
            <v>43059</v>
          </cell>
        </row>
        <row r="699">
          <cell r="B699">
            <v>8022</v>
          </cell>
          <cell r="C699">
            <v>43053</v>
          </cell>
          <cell r="D699"/>
          <cell r="E699"/>
          <cell r="F699" t="str">
            <v>OK</v>
          </cell>
          <cell r="G699"/>
          <cell r="H699"/>
          <cell r="I699" t="str">
            <v>OK</v>
          </cell>
          <cell r="J699">
            <v>43054</v>
          </cell>
        </row>
        <row r="700">
          <cell r="B700">
            <v>8123</v>
          </cell>
          <cell r="C700">
            <v>43053</v>
          </cell>
          <cell r="D700"/>
          <cell r="E700"/>
          <cell r="F700" t="str">
            <v>OK</v>
          </cell>
          <cell r="G700"/>
          <cell r="H700"/>
          <cell r="I700" t="str">
            <v>OK</v>
          </cell>
          <cell r="J700">
            <v>43054</v>
          </cell>
        </row>
        <row r="701">
          <cell r="B701">
            <v>8125</v>
          </cell>
          <cell r="C701">
            <v>43053</v>
          </cell>
          <cell r="D701"/>
          <cell r="E701"/>
          <cell r="F701" t="str">
            <v>OK</v>
          </cell>
          <cell r="G701"/>
          <cell r="H701"/>
          <cell r="I701" t="str">
            <v>OK</v>
          </cell>
          <cell r="J701">
            <v>43054</v>
          </cell>
        </row>
        <row r="702">
          <cell r="B702">
            <v>8171</v>
          </cell>
          <cell r="C702">
            <v>43053</v>
          </cell>
          <cell r="D702"/>
          <cell r="E702"/>
          <cell r="F702" t="str">
            <v>OK</v>
          </cell>
          <cell r="G702"/>
          <cell r="H702"/>
          <cell r="I702" t="str">
            <v>OK</v>
          </cell>
          <cell r="J702">
            <v>43054</v>
          </cell>
        </row>
        <row r="703">
          <cell r="B703">
            <v>8140</v>
          </cell>
          <cell r="C703">
            <v>43053</v>
          </cell>
          <cell r="D703" t="str">
            <v>Para 21VU</v>
          </cell>
          <cell r="E703"/>
          <cell r="F703" t="str">
            <v>OK</v>
          </cell>
          <cell r="G703"/>
          <cell r="H703"/>
          <cell r="I703" t="str">
            <v>OK</v>
          </cell>
          <cell r="J703">
            <v>43054</v>
          </cell>
        </row>
        <row r="704">
          <cell r="B704">
            <v>8157</v>
          </cell>
          <cell r="C704">
            <v>43053</v>
          </cell>
          <cell r="D704" t="str">
            <v>Para 21VU</v>
          </cell>
          <cell r="E704"/>
          <cell r="F704" t="str">
            <v>OK</v>
          </cell>
          <cell r="G704"/>
          <cell r="H704"/>
          <cell r="I704" t="str">
            <v>OK</v>
          </cell>
          <cell r="J704">
            <v>43054</v>
          </cell>
        </row>
        <row r="705">
          <cell r="B705">
            <v>8124</v>
          </cell>
          <cell r="C705">
            <v>43053</v>
          </cell>
          <cell r="D705" t="str">
            <v>Para 21VU</v>
          </cell>
          <cell r="E705"/>
          <cell r="F705" t="str">
            <v>OK</v>
          </cell>
          <cell r="G705"/>
          <cell r="H705"/>
          <cell r="I705" t="str">
            <v>OK</v>
          </cell>
          <cell r="J705">
            <v>43054</v>
          </cell>
        </row>
        <row r="706">
          <cell r="B706">
            <v>192</v>
          </cell>
          <cell r="C706">
            <v>43053</v>
          </cell>
          <cell r="D706" t="str">
            <v>517-518-536-611VU</v>
          </cell>
          <cell r="E706"/>
          <cell r="F706" t="str">
            <v>OK</v>
          </cell>
          <cell r="G706"/>
          <cell r="H706"/>
          <cell r="I706" t="str">
            <v>OK</v>
          </cell>
          <cell r="J706">
            <v>43054</v>
          </cell>
        </row>
        <row r="707">
          <cell r="B707">
            <v>204</v>
          </cell>
          <cell r="C707">
            <v>43053</v>
          </cell>
          <cell r="D707" t="str">
            <v>612-614</v>
          </cell>
          <cell r="E707"/>
          <cell r="F707" t="str">
            <v>OK</v>
          </cell>
          <cell r="G707"/>
          <cell r="H707"/>
          <cell r="I707" t="str">
            <v>OK</v>
          </cell>
          <cell r="J707">
            <v>43054</v>
          </cell>
        </row>
        <row r="708">
          <cell r="B708">
            <v>229</v>
          </cell>
          <cell r="C708">
            <v>43053</v>
          </cell>
          <cell r="D708"/>
          <cell r="E708"/>
          <cell r="F708" t="str">
            <v>OK</v>
          </cell>
          <cell r="G708"/>
          <cell r="H708"/>
          <cell r="I708" t="str">
            <v>OK</v>
          </cell>
          <cell r="J708">
            <v>43053</v>
          </cell>
        </row>
        <row r="709">
          <cell r="B709">
            <v>209</v>
          </cell>
          <cell r="C709">
            <v>43053</v>
          </cell>
          <cell r="D709"/>
          <cell r="E709"/>
          <cell r="F709" t="str">
            <v>OK</v>
          </cell>
          <cell r="G709"/>
          <cell r="H709"/>
          <cell r="I709" t="str">
            <v>OK</v>
          </cell>
          <cell r="J709">
            <v>43053</v>
          </cell>
        </row>
        <row r="710">
          <cell r="B710">
            <v>89</v>
          </cell>
          <cell r="C710">
            <v>43053</v>
          </cell>
          <cell r="D710"/>
          <cell r="E710"/>
          <cell r="F710" t="str">
            <v>OK</v>
          </cell>
          <cell r="G710"/>
          <cell r="H710"/>
          <cell r="I710" t="str">
            <v>OK</v>
          </cell>
          <cell r="J710">
            <v>43054</v>
          </cell>
        </row>
        <row r="711">
          <cell r="B711">
            <v>88</v>
          </cell>
          <cell r="C711">
            <v>43053</v>
          </cell>
          <cell r="D711"/>
          <cell r="E711"/>
          <cell r="F711" t="str">
            <v>OK</v>
          </cell>
          <cell r="G711"/>
          <cell r="H711"/>
          <cell r="I711" t="str">
            <v>OK</v>
          </cell>
          <cell r="J711">
            <v>43054</v>
          </cell>
        </row>
        <row r="712">
          <cell r="B712">
            <v>1496</v>
          </cell>
          <cell r="C712">
            <v>43053</v>
          </cell>
          <cell r="D712"/>
          <cell r="E712"/>
          <cell r="F712" t="str">
            <v>OK</v>
          </cell>
          <cell r="G712"/>
          <cell r="H712"/>
          <cell r="I712" t="str">
            <v>OK</v>
          </cell>
          <cell r="J712">
            <v>43054</v>
          </cell>
        </row>
        <row r="713">
          <cell r="B713">
            <v>1510</v>
          </cell>
          <cell r="C713">
            <v>43053</v>
          </cell>
          <cell r="D713"/>
          <cell r="E713"/>
          <cell r="F713" t="str">
            <v>OK</v>
          </cell>
          <cell r="G713"/>
          <cell r="H713"/>
          <cell r="I713" t="str">
            <v>OK</v>
          </cell>
          <cell r="J713">
            <v>43054</v>
          </cell>
        </row>
        <row r="714">
          <cell r="B714">
            <v>8126</v>
          </cell>
          <cell r="C714">
            <v>43054</v>
          </cell>
          <cell r="D714"/>
          <cell r="E714"/>
          <cell r="F714" t="str">
            <v>OK</v>
          </cell>
          <cell r="G714"/>
          <cell r="H714"/>
          <cell r="I714" t="str">
            <v>OK</v>
          </cell>
          <cell r="J714">
            <v>43054</v>
          </cell>
        </row>
        <row r="715">
          <cell r="B715">
            <v>8020</v>
          </cell>
          <cell r="C715">
            <v>43054</v>
          </cell>
          <cell r="D715"/>
          <cell r="E715"/>
          <cell r="F715" t="str">
            <v>OK</v>
          </cell>
          <cell r="G715"/>
          <cell r="H715"/>
          <cell r="I715" t="str">
            <v>OK</v>
          </cell>
          <cell r="J715">
            <v>43054</v>
          </cell>
        </row>
        <row r="716">
          <cell r="B716">
            <v>8131</v>
          </cell>
          <cell r="C716">
            <v>43054</v>
          </cell>
          <cell r="D716" t="str">
            <v>Para 21VU</v>
          </cell>
          <cell r="E716"/>
          <cell r="F716" t="str">
            <v>OK</v>
          </cell>
          <cell r="G716"/>
          <cell r="H716"/>
          <cell r="I716" t="str">
            <v>OK</v>
          </cell>
          <cell r="J716">
            <v>43055</v>
          </cell>
        </row>
        <row r="717">
          <cell r="B717">
            <v>8145</v>
          </cell>
          <cell r="C717">
            <v>43054</v>
          </cell>
          <cell r="D717" t="str">
            <v>Para 21VU</v>
          </cell>
          <cell r="E717"/>
          <cell r="F717" t="str">
            <v>OK</v>
          </cell>
          <cell r="G717"/>
          <cell r="H717"/>
          <cell r="I717" t="str">
            <v>OK</v>
          </cell>
          <cell r="J717">
            <v>43055</v>
          </cell>
        </row>
        <row r="718">
          <cell r="B718">
            <v>8127</v>
          </cell>
          <cell r="C718">
            <v>43054</v>
          </cell>
          <cell r="D718" t="str">
            <v>Para 21VU</v>
          </cell>
          <cell r="E718"/>
          <cell r="F718" t="str">
            <v>OK</v>
          </cell>
          <cell r="G718"/>
          <cell r="H718"/>
          <cell r="I718" t="str">
            <v>OK</v>
          </cell>
          <cell r="J718">
            <v>43056</v>
          </cell>
        </row>
        <row r="719">
          <cell r="B719">
            <v>225</v>
          </cell>
          <cell r="C719">
            <v>43054</v>
          </cell>
          <cell r="D719" t="str">
            <v>911-917VU</v>
          </cell>
          <cell r="E719"/>
          <cell r="F719" t="str">
            <v>OK</v>
          </cell>
          <cell r="G719"/>
          <cell r="H719"/>
          <cell r="I719" t="str">
            <v>OK</v>
          </cell>
          <cell r="J719">
            <v>43054</v>
          </cell>
        </row>
        <row r="720">
          <cell r="B720">
            <v>212</v>
          </cell>
          <cell r="C720">
            <v>43054</v>
          </cell>
          <cell r="D720" t="str">
            <v>925VU</v>
          </cell>
          <cell r="E720"/>
          <cell r="F720" t="str">
            <v>OK</v>
          </cell>
          <cell r="G720"/>
          <cell r="H720"/>
          <cell r="I720" t="str">
            <v>OK</v>
          </cell>
          <cell r="J720">
            <v>43054</v>
          </cell>
        </row>
        <row r="721">
          <cell r="B721">
            <v>209</v>
          </cell>
          <cell r="C721">
            <v>43054</v>
          </cell>
          <cell r="D721" t="str">
            <v>265VU</v>
          </cell>
          <cell r="E721"/>
          <cell r="F721" t="str">
            <v>OK</v>
          </cell>
          <cell r="G721"/>
          <cell r="H721"/>
          <cell r="I721" t="str">
            <v>OK</v>
          </cell>
          <cell r="J721">
            <v>43054</v>
          </cell>
        </row>
        <row r="722">
          <cell r="B722">
            <v>212</v>
          </cell>
          <cell r="C722">
            <v>43054</v>
          </cell>
          <cell r="D722" t="str">
            <v>lot4 311-313-314-411-412</v>
          </cell>
          <cell r="E722"/>
          <cell r="F722" t="str">
            <v>OK</v>
          </cell>
          <cell r="G722"/>
          <cell r="H722"/>
          <cell r="I722" t="str">
            <v>OK</v>
          </cell>
          <cell r="J722">
            <v>43054</v>
          </cell>
        </row>
        <row r="723">
          <cell r="B723">
            <v>210</v>
          </cell>
          <cell r="C723">
            <v>43054</v>
          </cell>
          <cell r="D723" t="str">
            <v>265VU</v>
          </cell>
          <cell r="E723"/>
          <cell r="F723" t="str">
            <v>OK</v>
          </cell>
          <cell r="G723"/>
          <cell r="H723"/>
          <cell r="I723" t="str">
            <v>OK</v>
          </cell>
          <cell r="J723">
            <v>43054</v>
          </cell>
        </row>
        <row r="724">
          <cell r="B724">
            <v>211</v>
          </cell>
          <cell r="C724">
            <v>43054</v>
          </cell>
          <cell r="D724" t="str">
            <v>LOT 5-6-7</v>
          </cell>
          <cell r="E724"/>
          <cell r="F724" t="str">
            <v>OK</v>
          </cell>
          <cell r="G724"/>
          <cell r="H724"/>
          <cell r="I724" t="str">
            <v>OK</v>
          </cell>
          <cell r="J724">
            <v>43054</v>
          </cell>
        </row>
        <row r="725">
          <cell r="B725">
            <v>237</v>
          </cell>
          <cell r="C725">
            <v>43054</v>
          </cell>
          <cell r="D725"/>
          <cell r="E725"/>
          <cell r="F725" t="str">
            <v>OK</v>
          </cell>
          <cell r="G725"/>
          <cell r="H725"/>
          <cell r="I725" t="str">
            <v>OK</v>
          </cell>
          <cell r="J725">
            <v>43054</v>
          </cell>
        </row>
        <row r="726">
          <cell r="B726">
            <v>1497</v>
          </cell>
          <cell r="C726">
            <v>43054</v>
          </cell>
          <cell r="D726"/>
          <cell r="E726"/>
          <cell r="F726" t="str">
            <v>OK</v>
          </cell>
          <cell r="G726"/>
          <cell r="H726"/>
          <cell r="I726" t="str">
            <v>OK</v>
          </cell>
          <cell r="J726">
            <v>43054</v>
          </cell>
        </row>
        <row r="727">
          <cell r="B727">
            <v>8136</v>
          </cell>
          <cell r="C727">
            <v>43055</v>
          </cell>
          <cell r="D727"/>
          <cell r="E727"/>
          <cell r="F727" t="str">
            <v>OK</v>
          </cell>
          <cell r="G727"/>
          <cell r="H727"/>
          <cell r="I727" t="str">
            <v>OK</v>
          </cell>
          <cell r="J727">
            <v>43055</v>
          </cell>
        </row>
        <row r="728">
          <cell r="B728">
            <v>8128</v>
          </cell>
          <cell r="C728">
            <v>43055</v>
          </cell>
          <cell r="D728"/>
          <cell r="E728"/>
          <cell r="F728" t="str">
            <v>OK</v>
          </cell>
          <cell r="G728"/>
          <cell r="H728"/>
          <cell r="I728" t="str">
            <v>OK</v>
          </cell>
          <cell r="J728">
            <v>43055</v>
          </cell>
        </row>
        <row r="729">
          <cell r="B729">
            <v>8033</v>
          </cell>
          <cell r="C729">
            <v>43055</v>
          </cell>
          <cell r="D729"/>
          <cell r="E729"/>
          <cell r="F729" t="str">
            <v>OK</v>
          </cell>
          <cell r="G729"/>
          <cell r="H729"/>
          <cell r="I729" t="str">
            <v>OK</v>
          </cell>
          <cell r="J729">
            <v>43055</v>
          </cell>
        </row>
        <row r="730">
          <cell r="B730">
            <v>8130</v>
          </cell>
          <cell r="C730">
            <v>43055</v>
          </cell>
          <cell r="D730" t="str">
            <v>Para 21VU</v>
          </cell>
          <cell r="E730"/>
          <cell r="F730" t="str">
            <v>OK</v>
          </cell>
          <cell r="G730"/>
          <cell r="H730"/>
          <cell r="I730" t="str">
            <v>OK</v>
          </cell>
          <cell r="J730">
            <v>43055</v>
          </cell>
        </row>
        <row r="731">
          <cell r="B731">
            <v>8147</v>
          </cell>
          <cell r="C731">
            <v>43055</v>
          </cell>
          <cell r="D731"/>
          <cell r="E731"/>
          <cell r="F731" t="str">
            <v>OK</v>
          </cell>
          <cell r="G731"/>
          <cell r="H731"/>
          <cell r="I731" t="str">
            <v>OK</v>
          </cell>
          <cell r="J731">
            <v>43055</v>
          </cell>
        </row>
        <row r="732">
          <cell r="B732">
            <v>8144</v>
          </cell>
          <cell r="C732">
            <v>43055</v>
          </cell>
          <cell r="D732" t="str">
            <v>Para 21VU</v>
          </cell>
          <cell r="E732"/>
          <cell r="F732" t="str">
            <v>OK</v>
          </cell>
          <cell r="G732"/>
          <cell r="H732"/>
          <cell r="I732" t="str">
            <v>OK</v>
          </cell>
          <cell r="J732">
            <v>43055</v>
          </cell>
        </row>
        <row r="733">
          <cell r="B733">
            <v>193</v>
          </cell>
          <cell r="C733">
            <v>43055</v>
          </cell>
          <cell r="D733" t="str">
            <v>517-518-536-611VU3</v>
          </cell>
          <cell r="E733"/>
          <cell r="F733" t="str">
            <v>OK</v>
          </cell>
          <cell r="G733"/>
          <cell r="H733"/>
          <cell r="I733" t="str">
            <v>OK</v>
          </cell>
          <cell r="J733">
            <v>43055</v>
          </cell>
        </row>
        <row r="734">
          <cell r="B734">
            <v>210</v>
          </cell>
          <cell r="C734">
            <v>43055</v>
          </cell>
          <cell r="D734"/>
          <cell r="E734"/>
          <cell r="F734" t="str">
            <v>OK</v>
          </cell>
          <cell r="G734"/>
          <cell r="H734"/>
          <cell r="I734" t="str">
            <v>OK</v>
          </cell>
          <cell r="J734">
            <v>43055</v>
          </cell>
        </row>
        <row r="735">
          <cell r="B735">
            <v>87</v>
          </cell>
          <cell r="C735">
            <v>43055</v>
          </cell>
          <cell r="D735"/>
          <cell r="E735"/>
          <cell r="F735" t="str">
            <v>OK</v>
          </cell>
          <cell r="G735"/>
          <cell r="H735"/>
          <cell r="I735" t="str">
            <v>OK</v>
          </cell>
          <cell r="J735">
            <v>43055</v>
          </cell>
        </row>
        <row r="736">
          <cell r="B736">
            <v>7938</v>
          </cell>
          <cell r="C736">
            <v>43056</v>
          </cell>
          <cell r="D736"/>
          <cell r="E736"/>
          <cell r="F736" t="str">
            <v>OK</v>
          </cell>
          <cell r="G736"/>
          <cell r="H736"/>
          <cell r="I736" t="str">
            <v>OK</v>
          </cell>
          <cell r="J736">
            <v>43056</v>
          </cell>
        </row>
        <row r="737">
          <cell r="B737">
            <v>8140</v>
          </cell>
          <cell r="C737">
            <v>43056</v>
          </cell>
          <cell r="D737"/>
          <cell r="E737"/>
          <cell r="F737" t="str">
            <v>OK</v>
          </cell>
          <cell r="G737"/>
          <cell r="H737"/>
          <cell r="I737" t="str">
            <v>OK</v>
          </cell>
          <cell r="J737">
            <v>43056</v>
          </cell>
        </row>
        <row r="738">
          <cell r="B738">
            <v>8137</v>
          </cell>
          <cell r="C738">
            <v>43056</v>
          </cell>
          <cell r="D738"/>
          <cell r="E738"/>
          <cell r="F738" t="str">
            <v>OK</v>
          </cell>
          <cell r="G738"/>
          <cell r="H738"/>
          <cell r="I738" t="str">
            <v>OK</v>
          </cell>
          <cell r="J738">
            <v>43056</v>
          </cell>
        </row>
        <row r="739">
          <cell r="B739">
            <v>8150</v>
          </cell>
          <cell r="C739">
            <v>43056</v>
          </cell>
          <cell r="D739" t="str">
            <v>Para 21VU +45VU</v>
          </cell>
          <cell r="E739"/>
          <cell r="F739" t="str">
            <v>OK</v>
          </cell>
          <cell r="G739"/>
          <cell r="H739"/>
          <cell r="I739" t="str">
            <v>OK</v>
          </cell>
          <cell r="J739">
            <v>43056</v>
          </cell>
        </row>
        <row r="740">
          <cell r="B740">
            <v>8132</v>
          </cell>
          <cell r="C740">
            <v>43056</v>
          </cell>
          <cell r="D740" t="str">
            <v>Para 21VU</v>
          </cell>
          <cell r="E740"/>
          <cell r="F740" t="str">
            <v>OK</v>
          </cell>
          <cell r="G740"/>
          <cell r="H740"/>
          <cell r="I740" t="str">
            <v>OK</v>
          </cell>
          <cell r="J740">
            <v>43056</v>
          </cell>
        </row>
        <row r="741">
          <cell r="B741">
            <v>8160</v>
          </cell>
          <cell r="C741">
            <v>43056</v>
          </cell>
          <cell r="D741"/>
          <cell r="E741"/>
          <cell r="F741" t="str">
            <v>OK</v>
          </cell>
          <cell r="G741"/>
          <cell r="H741"/>
          <cell r="I741" t="str">
            <v>OK</v>
          </cell>
          <cell r="J741">
            <v>43056</v>
          </cell>
        </row>
        <row r="742">
          <cell r="B742">
            <v>213</v>
          </cell>
          <cell r="C742">
            <v>43056</v>
          </cell>
          <cell r="D742" t="str">
            <v>911-917VU</v>
          </cell>
          <cell r="E742"/>
          <cell r="F742" t="str">
            <v>OK</v>
          </cell>
          <cell r="G742"/>
          <cell r="H742"/>
          <cell r="I742" t="str">
            <v>OK</v>
          </cell>
          <cell r="J742">
            <v>43056</v>
          </cell>
        </row>
        <row r="743">
          <cell r="B743">
            <v>225</v>
          </cell>
          <cell r="C743">
            <v>43056</v>
          </cell>
          <cell r="D743" t="str">
            <v>925VU</v>
          </cell>
          <cell r="E743"/>
          <cell r="F743" t="str">
            <v>OK</v>
          </cell>
          <cell r="G743"/>
          <cell r="H743"/>
          <cell r="I743" t="str">
            <v>OK</v>
          </cell>
          <cell r="J743">
            <v>43056</v>
          </cell>
        </row>
        <row r="744">
          <cell r="B744">
            <v>212</v>
          </cell>
          <cell r="C744">
            <v>43056</v>
          </cell>
          <cell r="D744" t="str">
            <v>LOT5-6-7</v>
          </cell>
          <cell r="E744"/>
          <cell r="F744" t="str">
            <v>OK</v>
          </cell>
          <cell r="G744"/>
          <cell r="H744"/>
          <cell r="I744" t="str">
            <v>OK</v>
          </cell>
          <cell r="J744">
            <v>43056</v>
          </cell>
        </row>
        <row r="745">
          <cell r="B745">
            <v>225</v>
          </cell>
          <cell r="C745">
            <v>43056</v>
          </cell>
          <cell r="D745" t="str">
            <v>lot4 311-313-314-411-412</v>
          </cell>
          <cell r="E745"/>
          <cell r="F745" t="str">
            <v>OK</v>
          </cell>
          <cell r="G745"/>
          <cell r="H745"/>
          <cell r="I745" t="str">
            <v>OK</v>
          </cell>
          <cell r="J745">
            <v>43056</v>
          </cell>
        </row>
        <row r="746">
          <cell r="B746">
            <v>205</v>
          </cell>
          <cell r="C746">
            <v>43056</v>
          </cell>
          <cell r="D746" t="str">
            <v>612-614VU</v>
          </cell>
          <cell r="E746"/>
          <cell r="F746" t="str">
            <v>OK</v>
          </cell>
          <cell r="G746"/>
          <cell r="H746"/>
          <cell r="I746" t="str">
            <v>OK</v>
          </cell>
          <cell r="J746">
            <v>43056</v>
          </cell>
        </row>
        <row r="747">
          <cell r="B747">
            <v>1498</v>
          </cell>
          <cell r="C747">
            <v>43056</v>
          </cell>
          <cell r="D747"/>
          <cell r="E747"/>
          <cell r="F747" t="str">
            <v>OK</v>
          </cell>
          <cell r="G747"/>
          <cell r="H747"/>
          <cell r="I747" t="str">
            <v>OK</v>
          </cell>
          <cell r="J747">
            <v>43056</v>
          </cell>
        </row>
        <row r="748">
          <cell r="B748">
            <v>8025</v>
          </cell>
          <cell r="C748">
            <v>43059</v>
          </cell>
          <cell r="D748"/>
          <cell r="E748"/>
          <cell r="F748" t="str">
            <v>OK</v>
          </cell>
          <cell r="G748"/>
          <cell r="H748"/>
          <cell r="I748" t="str">
            <v>OK</v>
          </cell>
          <cell r="J748">
            <v>43059</v>
          </cell>
        </row>
        <row r="749">
          <cell r="B749">
            <v>8051</v>
          </cell>
          <cell r="C749">
            <v>43059</v>
          </cell>
          <cell r="D749"/>
          <cell r="E749"/>
          <cell r="F749" t="str">
            <v>OK</v>
          </cell>
          <cell r="G749"/>
          <cell r="H749"/>
          <cell r="I749" t="str">
            <v>OK</v>
          </cell>
          <cell r="J749">
            <v>43059</v>
          </cell>
        </row>
        <row r="750">
          <cell r="B750">
            <v>8151</v>
          </cell>
          <cell r="C750">
            <v>43059</v>
          </cell>
          <cell r="D750"/>
          <cell r="E750"/>
          <cell r="F750" t="str">
            <v>OK</v>
          </cell>
          <cell r="G750"/>
          <cell r="H750"/>
          <cell r="I750" t="str">
            <v>OK</v>
          </cell>
          <cell r="J750">
            <v>43059</v>
          </cell>
        </row>
        <row r="751">
          <cell r="B751">
            <v>8133</v>
          </cell>
          <cell r="C751">
            <v>43059</v>
          </cell>
          <cell r="D751"/>
          <cell r="E751"/>
          <cell r="F751" t="str">
            <v>OK</v>
          </cell>
          <cell r="G751"/>
          <cell r="H751"/>
          <cell r="I751" t="str">
            <v>OK</v>
          </cell>
          <cell r="J751">
            <v>43059</v>
          </cell>
        </row>
        <row r="752">
          <cell r="B752">
            <v>8153</v>
          </cell>
          <cell r="C752">
            <v>43059</v>
          </cell>
          <cell r="D752"/>
          <cell r="E752"/>
          <cell r="F752" t="str">
            <v>OK</v>
          </cell>
          <cell r="G752"/>
          <cell r="H752"/>
          <cell r="I752" t="str">
            <v>OK</v>
          </cell>
          <cell r="J752">
            <v>43059</v>
          </cell>
        </row>
        <row r="753">
          <cell r="B753">
            <v>211</v>
          </cell>
          <cell r="C753">
            <v>43059</v>
          </cell>
          <cell r="D753"/>
          <cell r="E753"/>
          <cell r="F753" t="str">
            <v>OK</v>
          </cell>
          <cell r="G753"/>
          <cell r="H753"/>
          <cell r="I753" t="str">
            <v>OK</v>
          </cell>
          <cell r="J753">
            <v>43059</v>
          </cell>
        </row>
        <row r="754">
          <cell r="B754">
            <v>1511</v>
          </cell>
          <cell r="C754">
            <v>43059</v>
          </cell>
          <cell r="D754"/>
          <cell r="E754"/>
          <cell r="F754" t="str">
            <v>OK</v>
          </cell>
          <cell r="G754"/>
          <cell r="H754"/>
          <cell r="I754" t="str">
            <v>OK</v>
          </cell>
          <cell r="J754">
            <v>43059</v>
          </cell>
        </row>
        <row r="755">
          <cell r="B755">
            <v>1512</v>
          </cell>
          <cell r="C755">
            <v>43059</v>
          </cell>
          <cell r="D755"/>
          <cell r="E755"/>
          <cell r="F755" t="str">
            <v>OK</v>
          </cell>
          <cell r="G755"/>
          <cell r="H755"/>
          <cell r="I755" t="str">
            <v>OK</v>
          </cell>
          <cell r="J755">
            <v>43059</v>
          </cell>
        </row>
        <row r="756">
          <cell r="B756">
            <v>1479</v>
          </cell>
          <cell r="C756">
            <v>43059</v>
          </cell>
          <cell r="D756" t="str">
            <v>refab</v>
          </cell>
          <cell r="E756"/>
          <cell r="F756" t="str">
            <v>OK</v>
          </cell>
          <cell r="G756"/>
          <cell r="H756"/>
          <cell r="I756" t="str">
            <v>OK</v>
          </cell>
          <cell r="J756">
            <v>43059</v>
          </cell>
        </row>
        <row r="757">
          <cell r="B757">
            <v>8035</v>
          </cell>
          <cell r="C757">
            <v>43060</v>
          </cell>
          <cell r="D757"/>
          <cell r="E757"/>
          <cell r="F757" t="str">
            <v>OK</v>
          </cell>
          <cell r="G757"/>
          <cell r="H757"/>
          <cell r="I757" t="str">
            <v>OK</v>
          </cell>
          <cell r="J757">
            <v>43060</v>
          </cell>
        </row>
        <row r="758">
          <cell r="B758">
            <v>8110</v>
          </cell>
          <cell r="C758">
            <v>43060</v>
          </cell>
          <cell r="D758"/>
          <cell r="E758"/>
          <cell r="F758" t="str">
            <v>OK</v>
          </cell>
          <cell r="G758"/>
          <cell r="H758"/>
          <cell r="I758" t="str">
            <v>OK</v>
          </cell>
          <cell r="J758">
            <v>43060</v>
          </cell>
        </row>
        <row r="759">
          <cell r="B759">
            <v>8159</v>
          </cell>
          <cell r="C759">
            <v>43060</v>
          </cell>
          <cell r="D759"/>
          <cell r="E759" t="str">
            <v>OK</v>
          </cell>
          <cell r="F759" t="str">
            <v>OK</v>
          </cell>
          <cell r="G759"/>
          <cell r="H759"/>
          <cell r="I759" t="str">
            <v>OK</v>
          </cell>
          <cell r="J759">
            <v>43061</v>
          </cell>
        </row>
        <row r="760">
          <cell r="B760">
            <v>8137</v>
          </cell>
          <cell r="C760">
            <v>43060</v>
          </cell>
          <cell r="D760"/>
          <cell r="E760" t="str">
            <v>OK</v>
          </cell>
          <cell r="F760" t="str">
            <v>OK</v>
          </cell>
          <cell r="G760"/>
          <cell r="H760"/>
          <cell r="I760" t="str">
            <v>OK</v>
          </cell>
          <cell r="J760">
            <v>43061</v>
          </cell>
        </row>
        <row r="761">
          <cell r="B761">
            <v>213</v>
          </cell>
          <cell r="C761">
            <v>43060</v>
          </cell>
          <cell r="D761" t="str">
            <v>925VU</v>
          </cell>
          <cell r="E761"/>
          <cell r="F761" t="str">
            <v>OK</v>
          </cell>
          <cell r="G761"/>
          <cell r="H761"/>
          <cell r="I761" t="str">
            <v>OK</v>
          </cell>
          <cell r="J761">
            <v>43060</v>
          </cell>
        </row>
        <row r="762">
          <cell r="B762">
            <v>225</v>
          </cell>
          <cell r="C762">
            <v>43060</v>
          </cell>
          <cell r="D762" t="str">
            <v>LOT5-6-7</v>
          </cell>
          <cell r="E762"/>
          <cell r="F762" t="str">
            <v>OK</v>
          </cell>
          <cell r="G762"/>
          <cell r="H762"/>
          <cell r="I762" t="str">
            <v>OK</v>
          </cell>
          <cell r="J762">
            <v>43060</v>
          </cell>
        </row>
        <row r="763">
          <cell r="B763">
            <v>213</v>
          </cell>
          <cell r="C763">
            <v>43060</v>
          </cell>
          <cell r="D763" t="str">
            <v>LOT4</v>
          </cell>
          <cell r="E763"/>
          <cell r="F763" t="str">
            <v>OK</v>
          </cell>
          <cell r="G763"/>
          <cell r="H763"/>
          <cell r="I763" t="str">
            <v>OK</v>
          </cell>
          <cell r="J763">
            <v>43060</v>
          </cell>
        </row>
        <row r="764">
          <cell r="B764">
            <v>195</v>
          </cell>
          <cell r="C764">
            <v>43060</v>
          </cell>
          <cell r="D764" t="str">
            <v>517-518-536-611VU3</v>
          </cell>
          <cell r="E764"/>
          <cell r="F764" t="str">
            <v>OK</v>
          </cell>
          <cell r="G764"/>
          <cell r="H764"/>
          <cell r="I764" t="str">
            <v>OK</v>
          </cell>
          <cell r="J764">
            <v>43060</v>
          </cell>
        </row>
        <row r="765">
          <cell r="B765">
            <v>1499</v>
          </cell>
          <cell r="C765">
            <v>43060</v>
          </cell>
          <cell r="D765"/>
          <cell r="E765"/>
          <cell r="F765" t="str">
            <v>OK</v>
          </cell>
          <cell r="G765"/>
          <cell r="H765"/>
          <cell r="I765" t="str">
            <v>OK</v>
          </cell>
          <cell r="J765">
            <v>43060</v>
          </cell>
        </row>
        <row r="766">
          <cell r="B766">
            <v>1496</v>
          </cell>
          <cell r="C766">
            <v>43060</v>
          </cell>
          <cell r="D766"/>
          <cell r="E766"/>
          <cell r="F766" t="str">
            <v>OK</v>
          </cell>
          <cell r="G766"/>
          <cell r="H766"/>
          <cell r="I766" t="str">
            <v>OK</v>
          </cell>
          <cell r="J766">
            <v>43060</v>
          </cell>
        </row>
        <row r="767">
          <cell r="B767">
            <v>8124</v>
          </cell>
          <cell r="C767">
            <v>43060</v>
          </cell>
          <cell r="D767" t="str">
            <v>21vu</v>
          </cell>
          <cell r="E767"/>
          <cell r="F767" t="str">
            <v>OK</v>
          </cell>
          <cell r="G767"/>
          <cell r="H767"/>
          <cell r="I767" t="str">
            <v>OK</v>
          </cell>
          <cell r="J767">
            <v>43060</v>
          </cell>
        </row>
        <row r="768">
          <cell r="B768">
            <v>8140</v>
          </cell>
          <cell r="C768">
            <v>43060</v>
          </cell>
          <cell r="D768" t="str">
            <v>21vu</v>
          </cell>
          <cell r="E768"/>
          <cell r="F768" t="str">
            <v>OK</v>
          </cell>
          <cell r="G768"/>
          <cell r="H768"/>
          <cell r="I768" t="str">
            <v>OK</v>
          </cell>
          <cell r="J768">
            <v>43060</v>
          </cell>
        </row>
        <row r="769">
          <cell r="B769">
            <v>8130</v>
          </cell>
          <cell r="C769">
            <v>43060</v>
          </cell>
          <cell r="D769" t="str">
            <v>21vu</v>
          </cell>
          <cell r="E769" t="str">
            <v>OK</v>
          </cell>
          <cell r="F769" t="str">
            <v>OK</v>
          </cell>
          <cell r="G769"/>
          <cell r="H769"/>
          <cell r="I769" t="str">
            <v>OK</v>
          </cell>
          <cell r="J769">
            <v>43061</v>
          </cell>
        </row>
        <row r="770">
          <cell r="B770">
            <v>7811</v>
          </cell>
          <cell r="C770">
            <v>43061</v>
          </cell>
          <cell r="D770"/>
          <cell r="E770" t="str">
            <v>OK</v>
          </cell>
          <cell r="F770" t="str">
            <v>OK</v>
          </cell>
          <cell r="G770"/>
          <cell r="H770"/>
          <cell r="I770" t="str">
            <v>OK</v>
          </cell>
          <cell r="J770">
            <v>43061</v>
          </cell>
        </row>
        <row r="771">
          <cell r="B771">
            <v>8150</v>
          </cell>
          <cell r="C771">
            <v>43061</v>
          </cell>
          <cell r="D771"/>
          <cell r="E771" t="str">
            <v>OK</v>
          </cell>
          <cell r="F771" t="str">
            <v>OK</v>
          </cell>
          <cell r="G771"/>
          <cell r="H771"/>
          <cell r="I771" t="str">
            <v>OK</v>
          </cell>
          <cell r="J771">
            <v>43061</v>
          </cell>
        </row>
        <row r="772">
          <cell r="B772">
            <v>8147</v>
          </cell>
          <cell r="C772">
            <v>43061</v>
          </cell>
          <cell r="D772"/>
          <cell r="E772" t="str">
            <v>OK</v>
          </cell>
          <cell r="F772" t="str">
            <v>OK</v>
          </cell>
          <cell r="G772"/>
          <cell r="H772"/>
          <cell r="I772" t="str">
            <v>OK</v>
          </cell>
          <cell r="J772">
            <v>43061</v>
          </cell>
        </row>
        <row r="773">
          <cell r="B773">
            <v>7954</v>
          </cell>
          <cell r="C773">
            <v>43061</v>
          </cell>
          <cell r="D773"/>
          <cell r="E773" t="str">
            <v>OK</v>
          </cell>
          <cell r="F773" t="str">
            <v>OK</v>
          </cell>
          <cell r="G773"/>
          <cell r="H773"/>
          <cell r="I773" t="str">
            <v>OK</v>
          </cell>
          <cell r="J773">
            <v>43061</v>
          </cell>
        </row>
        <row r="774">
          <cell r="B774">
            <v>8037</v>
          </cell>
          <cell r="C774">
            <v>43061</v>
          </cell>
          <cell r="D774"/>
          <cell r="E774" t="str">
            <v>OK</v>
          </cell>
          <cell r="F774" t="str">
            <v>OK</v>
          </cell>
          <cell r="G774"/>
          <cell r="H774"/>
          <cell r="I774" t="str">
            <v>OK</v>
          </cell>
          <cell r="J774">
            <v>43061</v>
          </cell>
        </row>
        <row r="775">
          <cell r="B775">
            <v>8059</v>
          </cell>
          <cell r="C775">
            <v>43061</v>
          </cell>
          <cell r="D775"/>
          <cell r="E775"/>
          <cell r="F775" t="str">
            <v>OK</v>
          </cell>
          <cell r="G775"/>
          <cell r="H775"/>
          <cell r="I775" t="str">
            <v>OK</v>
          </cell>
          <cell r="J775">
            <v>43063</v>
          </cell>
        </row>
        <row r="776">
          <cell r="B776">
            <v>8169</v>
          </cell>
          <cell r="C776">
            <v>43061</v>
          </cell>
          <cell r="D776"/>
          <cell r="E776"/>
          <cell r="F776" t="str">
            <v>OK</v>
          </cell>
          <cell r="G776"/>
          <cell r="H776"/>
          <cell r="I776" t="str">
            <v>OK</v>
          </cell>
          <cell r="J776">
            <v>43062</v>
          </cell>
        </row>
        <row r="777">
          <cell r="B777">
            <v>8138</v>
          </cell>
          <cell r="C777">
            <v>43061</v>
          </cell>
          <cell r="D777" t="str">
            <v>PARA 21vu</v>
          </cell>
          <cell r="E777"/>
          <cell r="F777" t="str">
            <v>OK</v>
          </cell>
          <cell r="G777"/>
          <cell r="H777"/>
          <cell r="I777" t="str">
            <v>OK</v>
          </cell>
          <cell r="J777">
            <v>43062</v>
          </cell>
        </row>
        <row r="778">
          <cell r="B778">
            <v>8142</v>
          </cell>
          <cell r="C778">
            <v>43061</v>
          </cell>
          <cell r="D778"/>
          <cell r="E778"/>
          <cell r="F778" t="str">
            <v>OK</v>
          </cell>
          <cell r="G778"/>
          <cell r="H778"/>
          <cell r="I778" t="str">
            <v>OK</v>
          </cell>
          <cell r="J778">
            <v>43062</v>
          </cell>
        </row>
        <row r="779">
          <cell r="B779">
            <v>214</v>
          </cell>
          <cell r="C779">
            <v>43061</v>
          </cell>
          <cell r="D779"/>
          <cell r="E779" t="str">
            <v>OK</v>
          </cell>
          <cell r="F779" t="str">
            <v>OK</v>
          </cell>
          <cell r="G779"/>
          <cell r="H779"/>
          <cell r="I779" t="str">
            <v>OK</v>
          </cell>
          <cell r="J779">
            <v>43061</v>
          </cell>
        </row>
        <row r="780">
          <cell r="B780">
            <v>210</v>
          </cell>
          <cell r="C780">
            <v>43061</v>
          </cell>
          <cell r="D780" t="str">
            <v>317 et 318 VU en reliquat, commande débloquée</v>
          </cell>
          <cell r="E780" t="str">
            <v>OK</v>
          </cell>
          <cell r="F780" t="str">
            <v>OK</v>
          </cell>
          <cell r="G780"/>
          <cell r="H780"/>
          <cell r="I780" t="str">
            <v>OK</v>
          </cell>
          <cell r="J780">
            <v>43060</v>
          </cell>
        </row>
        <row r="781">
          <cell r="B781">
            <v>207</v>
          </cell>
          <cell r="C781">
            <v>43061</v>
          </cell>
          <cell r="D781" t="str">
            <v>612-614</v>
          </cell>
          <cell r="E781" t="str">
            <v>OK</v>
          </cell>
          <cell r="F781" t="str">
            <v>OK</v>
          </cell>
          <cell r="G781"/>
          <cell r="H781"/>
          <cell r="I781" t="str">
            <v>OK</v>
          </cell>
          <cell r="J781">
            <v>43061</v>
          </cell>
        </row>
        <row r="782">
          <cell r="B782">
            <v>234</v>
          </cell>
          <cell r="C782">
            <v>43061</v>
          </cell>
          <cell r="D782"/>
          <cell r="E782" t="str">
            <v>OK</v>
          </cell>
          <cell r="F782" t="str">
            <v>OK</v>
          </cell>
          <cell r="G782"/>
          <cell r="H782"/>
          <cell r="I782" t="str">
            <v>OK</v>
          </cell>
          <cell r="J782">
            <v>43061</v>
          </cell>
        </row>
        <row r="783">
          <cell r="B783">
            <v>236</v>
          </cell>
          <cell r="C783">
            <v>43061</v>
          </cell>
          <cell r="D783"/>
          <cell r="E783"/>
          <cell r="F783" t="str">
            <v>OK</v>
          </cell>
          <cell r="G783"/>
          <cell r="H783"/>
          <cell r="I783" t="str">
            <v>OK</v>
          </cell>
          <cell r="J783">
            <v>43062</v>
          </cell>
        </row>
        <row r="784">
          <cell r="B784">
            <v>212</v>
          </cell>
          <cell r="C784">
            <v>43061</v>
          </cell>
          <cell r="D784"/>
          <cell r="E784" t="str">
            <v>OK</v>
          </cell>
          <cell r="F784" t="str">
            <v>OK</v>
          </cell>
          <cell r="G784"/>
          <cell r="H784"/>
          <cell r="I784" t="str">
            <v>OK</v>
          </cell>
          <cell r="J784">
            <v>43061</v>
          </cell>
        </row>
        <row r="785">
          <cell r="B785">
            <v>112</v>
          </cell>
          <cell r="C785">
            <v>43061</v>
          </cell>
          <cell r="D785" t="str">
            <v>5128VE</v>
          </cell>
          <cell r="E785"/>
          <cell r="F785" t="str">
            <v>OK</v>
          </cell>
          <cell r="G785"/>
          <cell r="H785"/>
          <cell r="I785" t="str">
            <v>OK</v>
          </cell>
          <cell r="J785">
            <v>43062</v>
          </cell>
        </row>
        <row r="786">
          <cell r="B786">
            <v>8157</v>
          </cell>
          <cell r="C786">
            <v>43061</v>
          </cell>
          <cell r="D786" t="str">
            <v>21VU</v>
          </cell>
          <cell r="E786" t="str">
            <v>OK</v>
          </cell>
          <cell r="F786" t="str">
            <v>OK</v>
          </cell>
          <cell r="G786"/>
          <cell r="H786"/>
          <cell r="I786" t="str">
            <v>OK</v>
          </cell>
          <cell r="J786">
            <v>43061</v>
          </cell>
        </row>
        <row r="787">
          <cell r="B787">
            <v>8145</v>
          </cell>
          <cell r="C787">
            <v>43061</v>
          </cell>
          <cell r="D787" t="str">
            <v>21VU</v>
          </cell>
          <cell r="E787" t="str">
            <v>OK</v>
          </cell>
          <cell r="F787" t="str">
            <v>OK</v>
          </cell>
          <cell r="G787"/>
          <cell r="H787"/>
          <cell r="I787" t="str">
            <v>OK</v>
          </cell>
          <cell r="J787">
            <v>43061</v>
          </cell>
        </row>
        <row r="788">
          <cell r="B788">
            <v>8130</v>
          </cell>
          <cell r="C788">
            <v>43061</v>
          </cell>
          <cell r="D788" t="str">
            <v>21VU</v>
          </cell>
          <cell r="E788" t="str">
            <v>OK</v>
          </cell>
          <cell r="F788" t="str">
            <v>OK</v>
          </cell>
          <cell r="G788"/>
          <cell r="H788"/>
          <cell r="I788" t="str">
            <v>OK</v>
          </cell>
          <cell r="J788">
            <v>43061</v>
          </cell>
        </row>
        <row r="789">
          <cell r="B789">
            <v>8144</v>
          </cell>
          <cell r="C789">
            <v>43061</v>
          </cell>
          <cell r="D789" t="str">
            <v>21VU</v>
          </cell>
          <cell r="E789" t="str">
            <v>OK</v>
          </cell>
          <cell r="F789" t="str">
            <v>OK</v>
          </cell>
          <cell r="G789"/>
          <cell r="H789"/>
          <cell r="I789" t="str">
            <v>OK</v>
          </cell>
          <cell r="J789">
            <v>43061</v>
          </cell>
        </row>
        <row r="790">
          <cell r="B790">
            <v>8150</v>
          </cell>
          <cell r="C790">
            <v>43061</v>
          </cell>
          <cell r="D790" t="str">
            <v>21VU</v>
          </cell>
          <cell r="E790" t="str">
            <v>OK</v>
          </cell>
          <cell r="F790" t="str">
            <v>OK</v>
          </cell>
          <cell r="G790"/>
          <cell r="H790"/>
          <cell r="I790" t="str">
            <v>OK</v>
          </cell>
          <cell r="J790">
            <v>43061</v>
          </cell>
        </row>
        <row r="791">
          <cell r="B791">
            <v>8132</v>
          </cell>
          <cell r="C791">
            <v>43061</v>
          </cell>
          <cell r="D791" t="str">
            <v>21VU</v>
          </cell>
          <cell r="E791" t="str">
            <v>OK</v>
          </cell>
          <cell r="F791" t="str">
            <v>OK</v>
          </cell>
          <cell r="G791"/>
          <cell r="H791"/>
          <cell r="I791" t="str">
            <v>OK</v>
          </cell>
          <cell r="J791">
            <v>43061</v>
          </cell>
        </row>
        <row r="792">
          <cell r="B792">
            <v>7995</v>
          </cell>
          <cell r="C792">
            <v>43062</v>
          </cell>
          <cell r="D792"/>
          <cell r="E792"/>
          <cell r="F792" t="str">
            <v>OK</v>
          </cell>
          <cell r="G792"/>
          <cell r="H792"/>
          <cell r="I792" t="str">
            <v>OK</v>
          </cell>
          <cell r="J792">
            <v>43062</v>
          </cell>
        </row>
        <row r="793">
          <cell r="B793">
            <v>8176</v>
          </cell>
          <cell r="C793">
            <v>43062</v>
          </cell>
          <cell r="D793"/>
          <cell r="E793"/>
          <cell r="F793" t="str">
            <v>OK</v>
          </cell>
          <cell r="G793"/>
          <cell r="H793"/>
          <cell r="I793" t="str">
            <v>OK</v>
          </cell>
          <cell r="J793">
            <v>43062</v>
          </cell>
        </row>
        <row r="794">
          <cell r="B794">
            <v>8042</v>
          </cell>
          <cell r="C794">
            <v>43062</v>
          </cell>
          <cell r="D794"/>
          <cell r="E794"/>
          <cell r="F794" t="str">
            <v>OK</v>
          </cell>
          <cell r="G794"/>
          <cell r="H794"/>
          <cell r="I794" t="str">
            <v>OK</v>
          </cell>
          <cell r="J794">
            <v>43062</v>
          </cell>
        </row>
        <row r="795">
          <cell r="B795">
            <v>8139</v>
          </cell>
          <cell r="C795">
            <v>43062</v>
          </cell>
          <cell r="D795"/>
          <cell r="E795"/>
          <cell r="F795" t="str">
            <v>OK</v>
          </cell>
          <cell r="G795"/>
          <cell r="H795"/>
          <cell r="I795" t="str">
            <v>OK</v>
          </cell>
          <cell r="J795">
            <v>43062</v>
          </cell>
        </row>
        <row r="796">
          <cell r="B796">
            <v>8171</v>
          </cell>
          <cell r="C796">
            <v>43062</v>
          </cell>
          <cell r="D796"/>
          <cell r="E796"/>
          <cell r="F796" t="str">
            <v>OK</v>
          </cell>
          <cell r="G796"/>
          <cell r="H796"/>
          <cell r="I796" t="str">
            <v>OK</v>
          </cell>
          <cell r="J796">
            <v>43063</v>
          </cell>
        </row>
        <row r="797">
          <cell r="B797">
            <v>188</v>
          </cell>
          <cell r="C797">
            <v>43062</v>
          </cell>
          <cell r="D797"/>
          <cell r="E797"/>
          <cell r="F797" t="str">
            <v>OK</v>
          </cell>
          <cell r="G797"/>
          <cell r="H797"/>
          <cell r="I797" t="str">
            <v>OK</v>
          </cell>
          <cell r="J797">
            <v>43062</v>
          </cell>
        </row>
        <row r="798">
          <cell r="B798">
            <v>208</v>
          </cell>
          <cell r="C798">
            <v>43062</v>
          </cell>
          <cell r="D798" t="str">
            <v>612-613-614</v>
          </cell>
          <cell r="E798"/>
          <cell r="F798" t="str">
            <v>OK</v>
          </cell>
          <cell r="G798"/>
          <cell r="H798"/>
          <cell r="I798" t="str">
            <v>OK</v>
          </cell>
          <cell r="J798">
            <v>43062</v>
          </cell>
        </row>
        <row r="799">
          <cell r="B799">
            <v>9625</v>
          </cell>
          <cell r="C799">
            <v>43062</v>
          </cell>
          <cell r="D799" t="str">
            <v>411-412</v>
          </cell>
          <cell r="E799"/>
          <cell r="F799" t="str">
            <v>OK</v>
          </cell>
          <cell r="G799"/>
          <cell r="H799"/>
          <cell r="I799" t="str">
            <v>OK</v>
          </cell>
          <cell r="J799">
            <v>43062</v>
          </cell>
        </row>
        <row r="800">
          <cell r="B800">
            <v>8148</v>
          </cell>
          <cell r="C800">
            <v>43063</v>
          </cell>
          <cell r="D800"/>
          <cell r="E800"/>
          <cell r="F800" t="str">
            <v>OK</v>
          </cell>
          <cell r="G800"/>
          <cell r="H800"/>
          <cell r="I800" t="str">
            <v>OK</v>
          </cell>
          <cell r="J800">
            <v>43063</v>
          </cell>
        </row>
        <row r="801">
          <cell r="B801">
            <v>8053</v>
          </cell>
          <cell r="C801">
            <v>43063</v>
          </cell>
          <cell r="D801"/>
          <cell r="E801"/>
          <cell r="F801" t="str">
            <v>OK</v>
          </cell>
          <cell r="G801"/>
          <cell r="H801"/>
          <cell r="I801" t="str">
            <v>OK</v>
          </cell>
          <cell r="J801">
            <v>43063</v>
          </cell>
        </row>
        <row r="802">
          <cell r="B802">
            <v>8030</v>
          </cell>
          <cell r="C802">
            <v>43063</v>
          </cell>
          <cell r="D802"/>
          <cell r="E802"/>
          <cell r="F802" t="str">
            <v>OK</v>
          </cell>
          <cell r="G802"/>
          <cell r="H802"/>
          <cell r="I802" t="str">
            <v>OK</v>
          </cell>
          <cell r="J802">
            <v>43063</v>
          </cell>
        </row>
        <row r="803">
          <cell r="B803">
            <v>8148</v>
          </cell>
          <cell r="C803">
            <v>43063</v>
          </cell>
          <cell r="D803"/>
          <cell r="E803"/>
          <cell r="F803" t="str">
            <v>OK</v>
          </cell>
          <cell r="G803"/>
          <cell r="H803"/>
          <cell r="I803" t="str">
            <v>OK</v>
          </cell>
          <cell r="J803">
            <v>43063</v>
          </cell>
        </row>
        <row r="804">
          <cell r="B804">
            <v>8146</v>
          </cell>
          <cell r="C804">
            <v>43063</v>
          </cell>
          <cell r="D804"/>
          <cell r="E804"/>
          <cell r="F804" t="str">
            <v>OK</v>
          </cell>
          <cell r="G804"/>
          <cell r="H804"/>
          <cell r="I804" t="str">
            <v>OK</v>
          </cell>
          <cell r="J804">
            <v>43063</v>
          </cell>
        </row>
        <row r="805">
          <cell r="B805">
            <v>8185</v>
          </cell>
          <cell r="C805">
            <v>43063</v>
          </cell>
          <cell r="D805" t="str">
            <v>PARA 21vu</v>
          </cell>
          <cell r="E805"/>
          <cell r="F805" t="str">
            <v>OK</v>
          </cell>
          <cell r="G805"/>
          <cell r="H805"/>
          <cell r="I805" t="str">
            <v>OK</v>
          </cell>
          <cell r="J805">
            <v>43066</v>
          </cell>
        </row>
        <row r="806">
          <cell r="B806">
            <v>216</v>
          </cell>
          <cell r="C806">
            <v>43063</v>
          </cell>
          <cell r="D806" t="str">
            <v>911-917VU</v>
          </cell>
          <cell r="E806"/>
          <cell r="F806" t="str">
            <v>OK</v>
          </cell>
          <cell r="G806"/>
          <cell r="H806"/>
          <cell r="I806" t="str">
            <v>OK</v>
          </cell>
          <cell r="J806">
            <v>43063</v>
          </cell>
        </row>
        <row r="807">
          <cell r="B807">
            <v>214</v>
          </cell>
          <cell r="C807">
            <v>43063</v>
          </cell>
          <cell r="D807" t="str">
            <v>925VU</v>
          </cell>
          <cell r="E807"/>
          <cell r="F807" t="str">
            <v>OK</v>
          </cell>
          <cell r="G807"/>
          <cell r="H807"/>
          <cell r="I807" t="str">
            <v>OK</v>
          </cell>
          <cell r="J807">
            <v>43063</v>
          </cell>
        </row>
        <row r="808">
          <cell r="B808">
            <v>213</v>
          </cell>
          <cell r="C808">
            <v>43063</v>
          </cell>
          <cell r="D808" t="str">
            <v>LOT 5-6-7</v>
          </cell>
          <cell r="E808"/>
          <cell r="F808" t="str">
            <v>OK</v>
          </cell>
          <cell r="G808"/>
          <cell r="H808"/>
          <cell r="I808" t="str">
            <v>OK</v>
          </cell>
          <cell r="J808">
            <v>43063</v>
          </cell>
        </row>
        <row r="809">
          <cell r="B809">
            <v>214</v>
          </cell>
          <cell r="C809">
            <v>43063</v>
          </cell>
          <cell r="D809" t="str">
            <v>LOT 4</v>
          </cell>
          <cell r="E809"/>
          <cell r="F809" t="str">
            <v>OK</v>
          </cell>
          <cell r="G809"/>
          <cell r="H809"/>
          <cell r="I809" t="str">
            <v>OK</v>
          </cell>
          <cell r="J809">
            <v>43063</v>
          </cell>
        </row>
        <row r="810">
          <cell r="B810">
            <v>235</v>
          </cell>
          <cell r="C810">
            <v>43063</v>
          </cell>
          <cell r="D810"/>
          <cell r="E810"/>
          <cell r="F810" t="str">
            <v>OK</v>
          </cell>
          <cell r="G810"/>
          <cell r="H810"/>
          <cell r="I810" t="str">
            <v>OK</v>
          </cell>
          <cell r="J810">
            <v>43063</v>
          </cell>
        </row>
        <row r="811">
          <cell r="B811">
            <v>225</v>
          </cell>
          <cell r="C811">
            <v>43063</v>
          </cell>
          <cell r="D811"/>
          <cell r="E811"/>
          <cell r="F811" t="str">
            <v>OK</v>
          </cell>
          <cell r="G811"/>
          <cell r="H811"/>
          <cell r="I811" t="str">
            <v>OK</v>
          </cell>
          <cell r="J811">
            <v>43063</v>
          </cell>
        </row>
        <row r="812">
          <cell r="B812">
            <v>1500</v>
          </cell>
          <cell r="C812">
            <v>43063</v>
          </cell>
          <cell r="D812"/>
          <cell r="E812"/>
          <cell r="F812" t="str">
            <v>OK</v>
          </cell>
          <cell r="G812"/>
          <cell r="H812"/>
          <cell r="I812" t="str">
            <v>OK</v>
          </cell>
          <cell r="J812">
            <v>43063</v>
          </cell>
        </row>
        <row r="813">
          <cell r="B813">
            <v>8048</v>
          </cell>
          <cell r="C813">
            <v>43066</v>
          </cell>
          <cell r="D813"/>
          <cell r="E813"/>
          <cell r="F813" t="str">
            <v>OK</v>
          </cell>
          <cell r="G813"/>
          <cell r="H813"/>
          <cell r="I813" t="str">
            <v>OK</v>
          </cell>
          <cell r="J813">
            <v>43066</v>
          </cell>
        </row>
        <row r="814">
          <cell r="B814">
            <v>8176</v>
          </cell>
          <cell r="C814">
            <v>43066</v>
          </cell>
          <cell r="D814"/>
          <cell r="E814"/>
          <cell r="F814" t="str">
            <v>OK</v>
          </cell>
          <cell r="G814"/>
          <cell r="H814"/>
          <cell r="I814" t="str">
            <v>OK</v>
          </cell>
          <cell r="J814">
            <v>43066</v>
          </cell>
        </row>
        <row r="815">
          <cell r="B815">
            <v>8149</v>
          </cell>
          <cell r="C815">
            <v>43066</v>
          </cell>
          <cell r="D815"/>
          <cell r="E815"/>
          <cell r="F815" t="str">
            <v>OK</v>
          </cell>
          <cell r="G815"/>
          <cell r="H815"/>
          <cell r="I815" t="str">
            <v>OK</v>
          </cell>
          <cell r="J815">
            <v>43066</v>
          </cell>
        </row>
        <row r="816">
          <cell r="B816">
            <v>8152</v>
          </cell>
          <cell r="C816">
            <v>43066</v>
          </cell>
          <cell r="D816"/>
          <cell r="E816"/>
          <cell r="F816" t="str">
            <v>OK</v>
          </cell>
          <cell r="G816"/>
          <cell r="H816"/>
          <cell r="I816" t="str">
            <v>OK</v>
          </cell>
          <cell r="J816">
            <v>43066</v>
          </cell>
        </row>
        <row r="817">
          <cell r="B817">
            <v>196</v>
          </cell>
          <cell r="C817">
            <v>43066</v>
          </cell>
          <cell r="D817" t="str">
            <v>517-518-536-611VU3</v>
          </cell>
          <cell r="E817"/>
          <cell r="F817" t="str">
            <v>OK</v>
          </cell>
          <cell r="G817"/>
          <cell r="H817"/>
          <cell r="I817" t="str">
            <v>OK</v>
          </cell>
          <cell r="J817">
            <v>43066</v>
          </cell>
        </row>
        <row r="818">
          <cell r="B818">
            <v>1513</v>
          </cell>
          <cell r="C818">
            <v>43066</v>
          </cell>
          <cell r="D818"/>
          <cell r="E818"/>
          <cell r="F818" t="str">
            <v>OK</v>
          </cell>
          <cell r="G818"/>
          <cell r="H818"/>
          <cell r="I818" t="str">
            <v>OK</v>
          </cell>
          <cell r="J818">
            <v>43066</v>
          </cell>
        </row>
        <row r="819">
          <cell r="B819">
            <v>1514</v>
          </cell>
          <cell r="C819">
            <v>43066</v>
          </cell>
          <cell r="D819"/>
          <cell r="E819"/>
          <cell r="F819" t="str">
            <v>OK</v>
          </cell>
          <cell r="G819"/>
          <cell r="H819"/>
          <cell r="I819" t="str">
            <v>OK</v>
          </cell>
          <cell r="J819">
            <v>43066</v>
          </cell>
        </row>
        <row r="820">
          <cell r="B820">
            <v>8185</v>
          </cell>
          <cell r="C820">
            <v>43067</v>
          </cell>
          <cell r="D820"/>
          <cell r="E820"/>
          <cell r="F820" t="str">
            <v>OK</v>
          </cell>
          <cell r="G820"/>
          <cell r="H820"/>
          <cell r="I820" t="str">
            <v>OK</v>
          </cell>
          <cell r="J820">
            <v>43067</v>
          </cell>
        </row>
        <row r="821">
          <cell r="B821">
            <v>7849</v>
          </cell>
          <cell r="C821">
            <v>43067</v>
          </cell>
          <cell r="D821"/>
          <cell r="E821"/>
          <cell r="F821" t="str">
            <v>OK</v>
          </cell>
          <cell r="G821"/>
          <cell r="H821"/>
          <cell r="I821" t="str">
            <v>OK</v>
          </cell>
          <cell r="J821">
            <v>43067</v>
          </cell>
        </row>
        <row r="822">
          <cell r="B822">
            <v>8163</v>
          </cell>
          <cell r="C822">
            <v>43067</v>
          </cell>
          <cell r="D822"/>
          <cell r="E822"/>
          <cell r="F822" t="str">
            <v>OK</v>
          </cell>
          <cell r="G822"/>
          <cell r="H822"/>
          <cell r="I822" t="str">
            <v>OK</v>
          </cell>
          <cell r="J822">
            <v>43067</v>
          </cell>
        </row>
        <row r="823">
          <cell r="B823">
            <v>8154</v>
          </cell>
          <cell r="C823">
            <v>43067</v>
          </cell>
          <cell r="D823" t="str">
            <v>PARA 21vu</v>
          </cell>
          <cell r="E823"/>
          <cell r="F823" t="str">
            <v>OK</v>
          </cell>
          <cell r="G823"/>
          <cell r="H823"/>
          <cell r="I823" t="str">
            <v>OK</v>
          </cell>
          <cell r="J823">
            <v>43067</v>
          </cell>
        </row>
        <row r="824">
          <cell r="B824">
            <v>8156</v>
          </cell>
          <cell r="C824">
            <v>43067</v>
          </cell>
          <cell r="D824"/>
          <cell r="E824"/>
          <cell r="F824" t="str">
            <v>OK</v>
          </cell>
          <cell r="G824"/>
          <cell r="H824"/>
          <cell r="I824" t="str">
            <v>OK</v>
          </cell>
          <cell r="J824">
            <v>43074</v>
          </cell>
        </row>
        <row r="825">
          <cell r="B825">
            <v>221</v>
          </cell>
          <cell r="C825">
            <v>43067</v>
          </cell>
          <cell r="D825" t="str">
            <v>911-917VU</v>
          </cell>
          <cell r="E825"/>
          <cell r="F825" t="str">
            <v>OK</v>
          </cell>
          <cell r="G825"/>
          <cell r="H825"/>
          <cell r="I825" t="str">
            <v>OK</v>
          </cell>
          <cell r="J825">
            <v>43067</v>
          </cell>
        </row>
        <row r="826">
          <cell r="B826">
            <v>214</v>
          </cell>
          <cell r="C826">
            <v>43067</v>
          </cell>
          <cell r="D826" t="str">
            <v>LOT5-6-7</v>
          </cell>
          <cell r="E826"/>
          <cell r="F826" t="str">
            <v>OK</v>
          </cell>
          <cell r="G826"/>
          <cell r="H826"/>
          <cell r="I826" t="str">
            <v>OK</v>
          </cell>
          <cell r="J826">
            <v>43067</v>
          </cell>
        </row>
        <row r="827">
          <cell r="B827">
            <v>216</v>
          </cell>
          <cell r="C827">
            <v>43067</v>
          </cell>
          <cell r="D827" t="str">
            <v>LOT4</v>
          </cell>
          <cell r="E827"/>
          <cell r="F827" t="str">
            <v>OK</v>
          </cell>
          <cell r="G827"/>
          <cell r="H827"/>
          <cell r="I827" t="str">
            <v>OK</v>
          </cell>
          <cell r="J827">
            <v>43067</v>
          </cell>
        </row>
        <row r="828">
          <cell r="B828">
            <v>216</v>
          </cell>
          <cell r="C828">
            <v>43067</v>
          </cell>
          <cell r="D828" t="str">
            <v>925VU</v>
          </cell>
          <cell r="E828"/>
          <cell r="F828" t="str">
            <v>OK</v>
          </cell>
          <cell r="G828"/>
          <cell r="H828"/>
          <cell r="I828" t="str">
            <v>OK</v>
          </cell>
          <cell r="J828">
            <v>43067</v>
          </cell>
        </row>
        <row r="829">
          <cell r="B829">
            <v>209</v>
          </cell>
          <cell r="C829">
            <v>43067</v>
          </cell>
          <cell r="D829" t="str">
            <v>612-614</v>
          </cell>
          <cell r="E829"/>
          <cell r="F829" t="str">
            <v>OK</v>
          </cell>
          <cell r="G829"/>
          <cell r="H829"/>
          <cell r="I829" t="str">
            <v>OK</v>
          </cell>
          <cell r="J829">
            <v>43068</v>
          </cell>
        </row>
        <row r="830">
          <cell r="B830">
            <v>223</v>
          </cell>
          <cell r="C830">
            <v>43067</v>
          </cell>
          <cell r="D830"/>
          <cell r="E830"/>
          <cell r="F830" t="str">
            <v>OK</v>
          </cell>
          <cell r="G830"/>
          <cell r="H830"/>
          <cell r="I830" t="str">
            <v>OK</v>
          </cell>
          <cell r="J830">
            <v>43067</v>
          </cell>
        </row>
        <row r="831">
          <cell r="B831">
            <v>8128</v>
          </cell>
          <cell r="C831">
            <v>43067</v>
          </cell>
          <cell r="D831" t="str">
            <v>22VU</v>
          </cell>
          <cell r="E831"/>
          <cell r="F831" t="str">
            <v>OK</v>
          </cell>
          <cell r="G831"/>
          <cell r="H831"/>
          <cell r="I831" t="str">
            <v>OK</v>
          </cell>
          <cell r="J831">
            <v>43067</v>
          </cell>
        </row>
        <row r="832">
          <cell r="B832">
            <v>8064</v>
          </cell>
          <cell r="C832">
            <v>43068</v>
          </cell>
          <cell r="D832"/>
          <cell r="E832"/>
          <cell r="F832" t="str">
            <v>OK</v>
          </cell>
          <cell r="G832"/>
          <cell r="H832"/>
          <cell r="I832" t="str">
            <v>OK</v>
          </cell>
          <cell r="J832">
            <v>43068</v>
          </cell>
        </row>
        <row r="833">
          <cell r="B833">
            <v>8164</v>
          </cell>
          <cell r="C833">
            <v>43068</v>
          </cell>
          <cell r="D833"/>
          <cell r="E833"/>
          <cell r="F833" t="str">
            <v>OK</v>
          </cell>
          <cell r="G833"/>
          <cell r="H833"/>
          <cell r="I833" t="str">
            <v>OK</v>
          </cell>
          <cell r="J833">
            <v>43068</v>
          </cell>
        </row>
        <row r="834">
          <cell r="B834">
            <v>8162</v>
          </cell>
          <cell r="C834">
            <v>43068</v>
          </cell>
          <cell r="D834"/>
          <cell r="E834"/>
          <cell r="F834" t="str">
            <v>OK</v>
          </cell>
          <cell r="G834"/>
          <cell r="H834"/>
          <cell r="I834" t="str">
            <v>OK</v>
          </cell>
          <cell r="J834">
            <v>43068</v>
          </cell>
        </row>
        <row r="835">
          <cell r="B835">
            <v>8195</v>
          </cell>
          <cell r="C835">
            <v>43068</v>
          </cell>
          <cell r="D835"/>
          <cell r="E835"/>
          <cell r="F835" t="str">
            <v>OK</v>
          </cell>
          <cell r="G835"/>
          <cell r="H835"/>
          <cell r="I835" t="str">
            <v>OK</v>
          </cell>
          <cell r="J835">
            <v>43069</v>
          </cell>
        </row>
        <row r="836">
          <cell r="B836">
            <v>8155</v>
          </cell>
          <cell r="C836">
            <v>43068</v>
          </cell>
          <cell r="D836" t="str">
            <v>PARA 21VU et 72VU</v>
          </cell>
          <cell r="E836"/>
          <cell r="F836" t="str">
            <v>OK</v>
          </cell>
          <cell r="G836"/>
          <cell r="H836"/>
          <cell r="I836" t="str">
            <v>OK</v>
          </cell>
          <cell r="J836">
            <v>43069</v>
          </cell>
        </row>
        <row r="837">
          <cell r="B837">
            <v>88</v>
          </cell>
          <cell r="C837">
            <v>43068</v>
          </cell>
          <cell r="D837"/>
          <cell r="E837"/>
          <cell r="F837" t="str">
            <v>OK</v>
          </cell>
          <cell r="G837"/>
          <cell r="H837"/>
          <cell r="I837" t="str">
            <v>OK</v>
          </cell>
          <cell r="J837">
            <v>43068</v>
          </cell>
        </row>
        <row r="838">
          <cell r="B838">
            <v>1403</v>
          </cell>
          <cell r="C838">
            <v>43068</v>
          </cell>
          <cell r="D838"/>
          <cell r="E838"/>
          <cell r="F838" t="str">
            <v>OK</v>
          </cell>
          <cell r="G838"/>
          <cell r="H838"/>
          <cell r="I838" t="str">
            <v>OK</v>
          </cell>
          <cell r="J838">
            <v>43068</v>
          </cell>
        </row>
        <row r="839">
          <cell r="B839">
            <v>8159</v>
          </cell>
          <cell r="C839">
            <v>43069</v>
          </cell>
          <cell r="D839"/>
          <cell r="E839"/>
          <cell r="F839" t="str">
            <v>OK</v>
          </cell>
          <cell r="G839"/>
          <cell r="H839"/>
          <cell r="I839" t="str">
            <v>OK</v>
          </cell>
          <cell r="J839">
            <v>43069</v>
          </cell>
        </row>
        <row r="840">
          <cell r="B840">
            <v>8153</v>
          </cell>
          <cell r="C840">
            <v>43069</v>
          </cell>
          <cell r="D840"/>
          <cell r="E840"/>
          <cell r="F840" t="str">
            <v>OK</v>
          </cell>
          <cell r="G840"/>
          <cell r="H840"/>
          <cell r="I840" t="str">
            <v>OK</v>
          </cell>
          <cell r="J840">
            <v>43069</v>
          </cell>
        </row>
        <row r="841">
          <cell r="B841">
            <v>7851</v>
          </cell>
          <cell r="C841">
            <v>43069</v>
          </cell>
          <cell r="D841"/>
          <cell r="E841"/>
          <cell r="F841" t="str">
            <v>OK</v>
          </cell>
          <cell r="G841"/>
          <cell r="H841"/>
          <cell r="I841" t="str">
            <v>OK</v>
          </cell>
          <cell r="J841">
            <v>43069</v>
          </cell>
        </row>
        <row r="842">
          <cell r="B842">
            <v>8168</v>
          </cell>
          <cell r="C842">
            <v>43069</v>
          </cell>
          <cell r="D842" t="str">
            <v>PARA 21VU</v>
          </cell>
          <cell r="E842"/>
          <cell r="F842" t="str">
            <v>OK</v>
          </cell>
          <cell r="G842"/>
          <cell r="H842"/>
          <cell r="I842" t="str">
            <v>OK</v>
          </cell>
          <cell r="J842">
            <v>43069</v>
          </cell>
        </row>
        <row r="843">
          <cell r="B843">
            <v>8166</v>
          </cell>
          <cell r="C843">
            <v>43069</v>
          </cell>
          <cell r="D843"/>
          <cell r="E843"/>
          <cell r="F843" t="str">
            <v>OK</v>
          </cell>
          <cell r="G843"/>
          <cell r="H843"/>
          <cell r="I843" t="str">
            <v>OK</v>
          </cell>
          <cell r="J843">
            <v>43069</v>
          </cell>
        </row>
        <row r="844">
          <cell r="B844">
            <v>8119</v>
          </cell>
          <cell r="C844">
            <v>43069</v>
          </cell>
          <cell r="D844" t="str">
            <v>48VU</v>
          </cell>
          <cell r="E844"/>
          <cell r="F844" t="str">
            <v>OK</v>
          </cell>
          <cell r="G844"/>
          <cell r="H844"/>
          <cell r="I844" t="str">
            <v>OK</v>
          </cell>
          <cell r="J844">
            <v>43069</v>
          </cell>
        </row>
        <row r="845">
          <cell r="B845">
            <v>8174</v>
          </cell>
          <cell r="C845">
            <v>43069</v>
          </cell>
          <cell r="D845"/>
          <cell r="E845"/>
          <cell r="F845" t="str">
            <v>OK</v>
          </cell>
          <cell r="G845"/>
          <cell r="H845"/>
          <cell r="I845" t="str">
            <v>OK</v>
          </cell>
          <cell r="J845">
            <v>43070</v>
          </cell>
        </row>
        <row r="846">
          <cell r="B846">
            <v>219</v>
          </cell>
          <cell r="C846">
            <v>43069</v>
          </cell>
          <cell r="D846" t="str">
            <v>911-917</v>
          </cell>
          <cell r="E846"/>
          <cell r="F846" t="str">
            <v>OK</v>
          </cell>
          <cell r="G846"/>
          <cell r="H846"/>
          <cell r="I846" t="str">
            <v>OK</v>
          </cell>
          <cell r="J846">
            <v>43069</v>
          </cell>
        </row>
        <row r="847">
          <cell r="B847">
            <v>221</v>
          </cell>
          <cell r="C847">
            <v>43069</v>
          </cell>
          <cell r="D847">
            <v>925</v>
          </cell>
          <cell r="E847"/>
          <cell r="F847" t="str">
            <v>OK</v>
          </cell>
          <cell r="G847"/>
          <cell r="H847"/>
          <cell r="I847" t="str">
            <v>OK</v>
          </cell>
          <cell r="J847">
            <v>43069</v>
          </cell>
        </row>
        <row r="848">
          <cell r="B848">
            <v>216</v>
          </cell>
          <cell r="C848">
            <v>43069</v>
          </cell>
          <cell r="D848" t="str">
            <v>LOT5-6-7</v>
          </cell>
          <cell r="E848"/>
          <cell r="F848" t="str">
            <v>OK</v>
          </cell>
          <cell r="G848"/>
          <cell r="H848"/>
          <cell r="I848" t="str">
            <v>OK</v>
          </cell>
          <cell r="J848">
            <v>43069</v>
          </cell>
        </row>
        <row r="849">
          <cell r="B849">
            <v>221</v>
          </cell>
          <cell r="C849">
            <v>43069</v>
          </cell>
          <cell r="D849" t="str">
            <v>LOT4</v>
          </cell>
          <cell r="E849"/>
          <cell r="F849" t="str">
            <v>OK</v>
          </cell>
          <cell r="G849"/>
          <cell r="H849"/>
          <cell r="I849" t="str">
            <v>OK</v>
          </cell>
          <cell r="J849">
            <v>43069</v>
          </cell>
        </row>
        <row r="850">
          <cell r="B850">
            <v>213</v>
          </cell>
          <cell r="C850">
            <v>43069</v>
          </cell>
          <cell r="D850"/>
          <cell r="E850"/>
          <cell r="F850" t="str">
            <v>OK</v>
          </cell>
          <cell r="G850"/>
          <cell r="H850"/>
          <cell r="I850" t="str">
            <v>OK</v>
          </cell>
          <cell r="J850">
            <v>43069</v>
          </cell>
        </row>
        <row r="851">
          <cell r="B851">
            <v>8151</v>
          </cell>
          <cell r="C851">
            <v>43070</v>
          </cell>
          <cell r="D851"/>
          <cell r="E851"/>
          <cell r="F851" t="str">
            <v>OK</v>
          </cell>
          <cell r="G851"/>
          <cell r="H851"/>
          <cell r="I851" t="str">
            <v>OK</v>
          </cell>
          <cell r="J851">
            <v>43070</v>
          </cell>
        </row>
        <row r="852">
          <cell r="B852">
            <v>8106</v>
          </cell>
          <cell r="C852">
            <v>43070</v>
          </cell>
          <cell r="D852"/>
          <cell r="E852"/>
          <cell r="F852" t="str">
            <v>OK</v>
          </cell>
          <cell r="G852"/>
          <cell r="H852"/>
          <cell r="I852" t="str">
            <v>OK</v>
          </cell>
          <cell r="J852">
            <v>43070</v>
          </cell>
        </row>
        <row r="853">
          <cell r="B853">
            <v>8178</v>
          </cell>
          <cell r="C853">
            <v>43070</v>
          </cell>
          <cell r="D853" t="str">
            <v>PARA 50VU</v>
          </cell>
          <cell r="E853"/>
          <cell r="F853" t="str">
            <v>OK</v>
          </cell>
          <cell r="G853"/>
          <cell r="H853"/>
          <cell r="I853" t="str">
            <v>OK</v>
          </cell>
          <cell r="J853">
            <v>43070</v>
          </cell>
        </row>
        <row r="854">
          <cell r="B854">
            <v>8172</v>
          </cell>
          <cell r="C854">
            <v>43070</v>
          </cell>
          <cell r="D854" t="str">
            <v>PARA 21VU</v>
          </cell>
          <cell r="E854"/>
          <cell r="F854" t="str">
            <v>OK</v>
          </cell>
          <cell r="G854"/>
          <cell r="H854"/>
          <cell r="I854" t="str">
            <v>OK</v>
          </cell>
          <cell r="J854">
            <v>43073</v>
          </cell>
        </row>
        <row r="855">
          <cell r="B855">
            <v>8191</v>
          </cell>
          <cell r="C855">
            <v>43070</v>
          </cell>
          <cell r="D855" t="str">
            <v>PARA 21VU</v>
          </cell>
          <cell r="E855"/>
          <cell r="F855" t="str">
            <v>OK</v>
          </cell>
          <cell r="G855"/>
          <cell r="H855"/>
          <cell r="I855" t="str">
            <v>OK</v>
          </cell>
          <cell r="J855">
            <v>43073</v>
          </cell>
        </row>
        <row r="856">
          <cell r="B856">
            <v>239</v>
          </cell>
          <cell r="C856">
            <v>43070</v>
          </cell>
          <cell r="D856"/>
          <cell r="E856"/>
          <cell r="F856" t="str">
            <v>OK</v>
          </cell>
          <cell r="G856"/>
          <cell r="H856"/>
          <cell r="I856" t="str">
            <v>OK</v>
          </cell>
          <cell r="J856">
            <v>43070</v>
          </cell>
        </row>
        <row r="857">
          <cell r="B857">
            <v>90</v>
          </cell>
          <cell r="C857">
            <v>43070</v>
          </cell>
          <cell r="D857"/>
          <cell r="E857"/>
          <cell r="F857" t="str">
            <v>OK</v>
          </cell>
          <cell r="G857"/>
          <cell r="H857"/>
          <cell r="I857" t="str">
            <v>OK</v>
          </cell>
          <cell r="J857">
            <v>43070</v>
          </cell>
        </row>
        <row r="858">
          <cell r="B858">
            <v>89</v>
          </cell>
          <cell r="C858">
            <v>43070</v>
          </cell>
          <cell r="D858"/>
          <cell r="E858"/>
          <cell r="F858" t="str">
            <v>OK</v>
          </cell>
          <cell r="G858"/>
          <cell r="H858"/>
          <cell r="I858" t="str">
            <v>OK</v>
          </cell>
          <cell r="J858">
            <v>43070</v>
          </cell>
        </row>
        <row r="859">
          <cell r="B859">
            <v>90</v>
          </cell>
          <cell r="C859">
            <v>43070</v>
          </cell>
          <cell r="D859"/>
          <cell r="E859"/>
          <cell r="F859" t="str">
            <v>OK</v>
          </cell>
          <cell r="G859"/>
          <cell r="H859"/>
          <cell r="I859" t="str">
            <v>OK</v>
          </cell>
          <cell r="J859">
            <v>43070</v>
          </cell>
        </row>
        <row r="860">
          <cell r="B860">
            <v>1501</v>
          </cell>
          <cell r="C860">
            <v>43070</v>
          </cell>
          <cell r="D860"/>
          <cell r="E860"/>
          <cell r="F860" t="str">
            <v>OK</v>
          </cell>
          <cell r="G860"/>
          <cell r="H860"/>
          <cell r="I860" t="str">
            <v>OK</v>
          </cell>
          <cell r="J860">
            <v>43070</v>
          </cell>
        </row>
        <row r="861">
          <cell r="B861">
            <v>8156</v>
          </cell>
          <cell r="C861">
            <v>43073</v>
          </cell>
          <cell r="D861"/>
          <cell r="E861"/>
          <cell r="F861" t="str">
            <v>OK</v>
          </cell>
          <cell r="G861"/>
          <cell r="H861"/>
          <cell r="I861" t="str">
            <v>OK</v>
          </cell>
          <cell r="J861">
            <v>43074</v>
          </cell>
        </row>
        <row r="862">
          <cell r="B862">
            <v>8158</v>
          </cell>
          <cell r="C862">
            <v>43073</v>
          </cell>
          <cell r="D862" t="str">
            <v>PARA 50VU</v>
          </cell>
          <cell r="E862"/>
          <cell r="F862" t="str">
            <v>OK</v>
          </cell>
          <cell r="G862"/>
          <cell r="H862"/>
          <cell r="I862" t="str">
            <v>OK</v>
          </cell>
          <cell r="J862">
            <v>43073</v>
          </cell>
        </row>
        <row r="863">
          <cell r="B863">
            <v>8164</v>
          </cell>
          <cell r="C863">
            <v>43073</v>
          </cell>
          <cell r="D863" t="str">
            <v>PARA 21VU</v>
          </cell>
          <cell r="E863"/>
          <cell r="F863" t="str">
            <v>OK</v>
          </cell>
          <cell r="G863"/>
          <cell r="H863"/>
          <cell r="I863" t="str">
            <v>OK</v>
          </cell>
          <cell r="J863">
            <v>43074</v>
          </cell>
        </row>
        <row r="864">
          <cell r="B864">
            <v>214</v>
          </cell>
          <cell r="C864">
            <v>43073</v>
          </cell>
          <cell r="D864"/>
          <cell r="E864"/>
          <cell r="F864" t="str">
            <v>OK</v>
          </cell>
          <cell r="G864"/>
          <cell r="H864"/>
          <cell r="I864" t="str">
            <v>OK</v>
          </cell>
          <cell r="J864">
            <v>43073</v>
          </cell>
        </row>
        <row r="865">
          <cell r="B865">
            <v>8056</v>
          </cell>
          <cell r="C865">
            <v>43074</v>
          </cell>
          <cell r="D865"/>
          <cell r="E865"/>
          <cell r="F865" t="str">
            <v>OK</v>
          </cell>
          <cell r="G865"/>
          <cell r="H865"/>
          <cell r="I865" t="str">
            <v>OK</v>
          </cell>
          <cell r="J865">
            <v>43074</v>
          </cell>
        </row>
        <row r="866">
          <cell r="B866">
            <v>8050</v>
          </cell>
          <cell r="C866">
            <v>43074</v>
          </cell>
          <cell r="D866"/>
          <cell r="E866"/>
          <cell r="F866" t="str">
            <v>OK</v>
          </cell>
          <cell r="G866"/>
          <cell r="H866"/>
          <cell r="I866" t="str">
            <v>OK</v>
          </cell>
          <cell r="J866">
            <v>43074</v>
          </cell>
        </row>
        <row r="867">
          <cell r="B867">
            <v>8180</v>
          </cell>
          <cell r="C867">
            <v>43074</v>
          </cell>
          <cell r="D867"/>
          <cell r="E867"/>
          <cell r="F867" t="str">
            <v>OK</v>
          </cell>
          <cell r="G867"/>
          <cell r="H867"/>
          <cell r="I867" t="str">
            <v>OK</v>
          </cell>
          <cell r="J867">
            <v>43074</v>
          </cell>
        </row>
        <row r="868">
          <cell r="B868">
            <v>8161</v>
          </cell>
          <cell r="C868">
            <v>43074</v>
          </cell>
          <cell r="D868" t="str">
            <v>PARA 21VU</v>
          </cell>
          <cell r="E868"/>
          <cell r="F868" t="str">
            <v>OK</v>
          </cell>
          <cell r="G868"/>
          <cell r="H868"/>
          <cell r="I868" t="str">
            <v>OK</v>
          </cell>
          <cell r="J868">
            <v>43074</v>
          </cell>
        </row>
        <row r="869">
          <cell r="B869">
            <v>8178</v>
          </cell>
          <cell r="C869">
            <v>43074</v>
          </cell>
          <cell r="D869" t="str">
            <v>50VU</v>
          </cell>
          <cell r="E869"/>
          <cell r="F869" t="str">
            <v>OK</v>
          </cell>
          <cell r="G869"/>
          <cell r="H869"/>
          <cell r="I869" t="str">
            <v>OK</v>
          </cell>
          <cell r="J869">
            <v>43075</v>
          </cell>
        </row>
        <row r="870">
          <cell r="B870">
            <v>219</v>
          </cell>
          <cell r="C870">
            <v>43074</v>
          </cell>
          <cell r="D870">
            <v>925</v>
          </cell>
          <cell r="E870"/>
          <cell r="F870" t="str">
            <v>OK</v>
          </cell>
          <cell r="G870"/>
          <cell r="H870"/>
          <cell r="I870" t="str">
            <v>OK</v>
          </cell>
          <cell r="J870">
            <v>43074</v>
          </cell>
        </row>
        <row r="871">
          <cell r="B871">
            <v>215</v>
          </cell>
          <cell r="C871">
            <v>43074</v>
          </cell>
          <cell r="D871" t="str">
            <v>911-917</v>
          </cell>
          <cell r="E871"/>
          <cell r="F871" t="str">
            <v>OK</v>
          </cell>
          <cell r="G871"/>
          <cell r="H871"/>
          <cell r="I871" t="str">
            <v>OK</v>
          </cell>
          <cell r="J871">
            <v>43075</v>
          </cell>
        </row>
        <row r="872">
          <cell r="B872">
            <v>221</v>
          </cell>
          <cell r="C872">
            <v>43074</v>
          </cell>
          <cell r="D872" t="str">
            <v>lot 5-6-7</v>
          </cell>
          <cell r="E872"/>
          <cell r="F872" t="str">
            <v>OK</v>
          </cell>
          <cell r="G872"/>
          <cell r="H872"/>
          <cell r="I872" t="str">
            <v>OK</v>
          </cell>
          <cell r="J872">
            <v>43074</v>
          </cell>
        </row>
        <row r="873">
          <cell r="B873">
            <v>219</v>
          </cell>
          <cell r="C873">
            <v>43074</v>
          </cell>
          <cell r="D873" t="str">
            <v>lot 4</v>
          </cell>
          <cell r="E873"/>
          <cell r="F873" t="str">
            <v>OK</v>
          </cell>
          <cell r="G873"/>
          <cell r="H873"/>
          <cell r="I873" t="str">
            <v>OK</v>
          </cell>
          <cell r="J873">
            <v>43074</v>
          </cell>
        </row>
        <row r="874">
          <cell r="B874">
            <v>240</v>
          </cell>
          <cell r="C874">
            <v>43074</v>
          </cell>
          <cell r="D874"/>
          <cell r="E874"/>
          <cell r="F874" t="str">
            <v>OK</v>
          </cell>
          <cell r="G874"/>
          <cell r="H874"/>
          <cell r="I874" t="str">
            <v>OK</v>
          </cell>
          <cell r="J874">
            <v>43074</v>
          </cell>
        </row>
        <row r="875">
          <cell r="B875">
            <v>216</v>
          </cell>
          <cell r="C875">
            <v>43074</v>
          </cell>
          <cell r="D875"/>
          <cell r="E875"/>
          <cell r="F875" t="str">
            <v>OK</v>
          </cell>
          <cell r="G875"/>
          <cell r="H875"/>
          <cell r="I875" t="str">
            <v>OK</v>
          </cell>
          <cell r="J875">
            <v>43074</v>
          </cell>
        </row>
        <row r="876">
          <cell r="B876">
            <v>1515</v>
          </cell>
          <cell r="C876">
            <v>43074</v>
          </cell>
          <cell r="D876"/>
          <cell r="E876"/>
          <cell r="F876" t="str">
            <v>OK</v>
          </cell>
          <cell r="G876"/>
          <cell r="H876"/>
          <cell r="I876" t="str">
            <v>OK</v>
          </cell>
          <cell r="J876">
            <v>43074</v>
          </cell>
        </row>
        <row r="877">
          <cell r="B877">
            <v>8166</v>
          </cell>
          <cell r="C877">
            <v>43075</v>
          </cell>
          <cell r="D877"/>
          <cell r="E877"/>
          <cell r="F877" t="str">
            <v>OK</v>
          </cell>
          <cell r="G877"/>
          <cell r="H877"/>
          <cell r="I877" t="str">
            <v>OK</v>
          </cell>
          <cell r="J877">
            <v>43075</v>
          </cell>
        </row>
        <row r="878">
          <cell r="B878">
            <v>8163</v>
          </cell>
          <cell r="C878">
            <v>43075</v>
          </cell>
          <cell r="D878"/>
          <cell r="E878"/>
          <cell r="F878" t="str">
            <v>OK</v>
          </cell>
          <cell r="G878"/>
          <cell r="H878"/>
          <cell r="I878" t="str">
            <v>OK</v>
          </cell>
          <cell r="J878">
            <v>43075</v>
          </cell>
        </row>
        <row r="879">
          <cell r="B879">
            <v>8165</v>
          </cell>
          <cell r="C879">
            <v>43075</v>
          </cell>
          <cell r="D879"/>
          <cell r="E879"/>
          <cell r="F879" t="str">
            <v>OK</v>
          </cell>
          <cell r="G879"/>
          <cell r="H879"/>
          <cell r="I879" t="str">
            <v>OK</v>
          </cell>
          <cell r="J879">
            <v>43075</v>
          </cell>
        </row>
        <row r="880">
          <cell r="B880">
            <v>8167</v>
          </cell>
          <cell r="C880">
            <v>43075</v>
          </cell>
          <cell r="D880" t="str">
            <v>PARA 21VU</v>
          </cell>
          <cell r="E880"/>
          <cell r="F880" t="str">
            <v>OK</v>
          </cell>
          <cell r="G880"/>
          <cell r="H880"/>
          <cell r="I880" t="str">
            <v>OK</v>
          </cell>
          <cell r="J880">
            <v>43075</v>
          </cell>
        </row>
        <row r="881">
          <cell r="B881">
            <v>8207</v>
          </cell>
          <cell r="C881">
            <v>43075</v>
          </cell>
          <cell r="D881" t="str">
            <v>PARA 21VU</v>
          </cell>
          <cell r="E881"/>
          <cell r="F881" t="str">
            <v>OK</v>
          </cell>
          <cell r="G881"/>
          <cell r="H881"/>
          <cell r="I881" t="str">
            <v>OK</v>
          </cell>
          <cell r="J881">
            <v>43075</v>
          </cell>
        </row>
        <row r="882">
          <cell r="B882">
            <v>8175</v>
          </cell>
          <cell r="C882">
            <v>43075</v>
          </cell>
          <cell r="D882"/>
          <cell r="E882"/>
          <cell r="F882" t="str">
            <v>OK</v>
          </cell>
          <cell r="G882"/>
          <cell r="H882"/>
          <cell r="I882" t="str">
            <v>OK</v>
          </cell>
          <cell r="J882">
            <v>43076</v>
          </cell>
        </row>
        <row r="883">
          <cell r="B883">
            <v>210</v>
          </cell>
          <cell r="C883">
            <v>43075</v>
          </cell>
          <cell r="D883" t="str">
            <v>612-614</v>
          </cell>
          <cell r="E883"/>
          <cell r="F883" t="str">
            <v>OK</v>
          </cell>
          <cell r="G883"/>
          <cell r="H883"/>
          <cell r="I883" t="str">
            <v>OK</v>
          </cell>
          <cell r="J883">
            <v>43076</v>
          </cell>
        </row>
        <row r="884">
          <cell r="B884">
            <v>197</v>
          </cell>
          <cell r="C884">
            <v>43075</v>
          </cell>
          <cell r="D884" t="str">
            <v>517-518-536-611VU3</v>
          </cell>
          <cell r="E884"/>
          <cell r="F884" t="str">
            <v>OK</v>
          </cell>
          <cell r="G884"/>
          <cell r="H884"/>
          <cell r="I884" t="str">
            <v>OK</v>
          </cell>
          <cell r="J884">
            <v>43077</v>
          </cell>
        </row>
        <row r="885">
          <cell r="B885">
            <v>141</v>
          </cell>
          <cell r="C885">
            <v>43075</v>
          </cell>
          <cell r="D885" t="str">
            <v>517-518-536-611VU3</v>
          </cell>
          <cell r="E885"/>
          <cell r="F885" t="str">
            <v>OK</v>
          </cell>
          <cell r="G885"/>
          <cell r="H885"/>
          <cell r="I885" t="str">
            <v>OK</v>
          </cell>
          <cell r="J885">
            <v>43077</v>
          </cell>
        </row>
        <row r="886">
          <cell r="B886">
            <v>221</v>
          </cell>
          <cell r="C886">
            <v>43075</v>
          </cell>
          <cell r="D886"/>
          <cell r="E886"/>
          <cell r="F886" t="str">
            <v>OK</v>
          </cell>
          <cell r="G886"/>
          <cell r="H886"/>
          <cell r="I886" t="str">
            <v>OK</v>
          </cell>
          <cell r="J886">
            <v>43075</v>
          </cell>
        </row>
        <row r="887">
          <cell r="B887">
            <v>1502</v>
          </cell>
          <cell r="C887">
            <v>43075</v>
          </cell>
          <cell r="D887"/>
          <cell r="E887"/>
          <cell r="F887" t="str">
            <v>OK</v>
          </cell>
          <cell r="G887"/>
          <cell r="H887"/>
          <cell r="I887" t="str">
            <v>OK</v>
          </cell>
          <cell r="J887">
            <v>43075</v>
          </cell>
        </row>
        <row r="888">
          <cell r="B888">
            <v>84</v>
          </cell>
          <cell r="C888">
            <v>43075</v>
          </cell>
          <cell r="D888" t="str">
            <v>51VU  - lte990070-1</v>
          </cell>
          <cell r="E888"/>
          <cell r="F888" t="str">
            <v>OK</v>
          </cell>
          <cell r="G888"/>
          <cell r="H888"/>
          <cell r="I888" t="str">
            <v>OK</v>
          </cell>
          <cell r="J888">
            <v>43076</v>
          </cell>
        </row>
        <row r="889">
          <cell r="B889">
            <v>8191</v>
          </cell>
          <cell r="C889">
            <v>43076</v>
          </cell>
          <cell r="D889"/>
          <cell r="E889"/>
          <cell r="F889" t="str">
            <v>OK</v>
          </cell>
          <cell r="G889"/>
          <cell r="H889"/>
          <cell r="I889" t="str">
            <v>OK</v>
          </cell>
          <cell r="J889">
            <v>43076</v>
          </cell>
        </row>
        <row r="890">
          <cell r="B890">
            <v>8179</v>
          </cell>
          <cell r="C890">
            <v>43076</v>
          </cell>
          <cell r="D890"/>
          <cell r="E890"/>
          <cell r="F890" t="str">
            <v>OK</v>
          </cell>
          <cell r="G890"/>
          <cell r="H890"/>
          <cell r="I890" t="str">
            <v>OK</v>
          </cell>
          <cell r="J890">
            <v>43077</v>
          </cell>
        </row>
        <row r="891">
          <cell r="B891">
            <v>8182</v>
          </cell>
          <cell r="C891">
            <v>43076</v>
          </cell>
          <cell r="D891"/>
          <cell r="E891"/>
          <cell r="F891" t="str">
            <v>OK</v>
          </cell>
          <cell r="G891"/>
          <cell r="H891"/>
          <cell r="I891" t="str">
            <v>OK</v>
          </cell>
          <cell r="J891">
            <v>43080</v>
          </cell>
        </row>
        <row r="892">
          <cell r="B892">
            <v>8183</v>
          </cell>
          <cell r="C892">
            <v>43076</v>
          </cell>
          <cell r="D892" t="str">
            <v>PARA 21VU</v>
          </cell>
          <cell r="E892"/>
          <cell r="F892" t="str">
            <v>OK</v>
          </cell>
          <cell r="G892"/>
          <cell r="H892"/>
          <cell r="I892" t="str">
            <v>OK</v>
          </cell>
          <cell r="J892">
            <v>43080</v>
          </cell>
        </row>
        <row r="893">
          <cell r="B893">
            <v>1497</v>
          </cell>
          <cell r="C893">
            <v>43076</v>
          </cell>
          <cell r="D893"/>
          <cell r="E893"/>
          <cell r="F893" t="str">
            <v>OK</v>
          </cell>
          <cell r="G893"/>
          <cell r="H893"/>
          <cell r="I893" t="str">
            <v>OK</v>
          </cell>
          <cell r="J893">
            <v>43077</v>
          </cell>
        </row>
        <row r="894">
          <cell r="B894">
            <v>8174</v>
          </cell>
          <cell r="C894">
            <v>43077</v>
          </cell>
          <cell r="D894"/>
          <cell r="E894"/>
          <cell r="F894" t="str">
            <v>OK</v>
          </cell>
          <cell r="G894"/>
          <cell r="H894"/>
          <cell r="I894" t="str">
            <v>OK</v>
          </cell>
          <cell r="J894">
            <v>43077</v>
          </cell>
        </row>
        <row r="895">
          <cell r="B895">
            <v>8172</v>
          </cell>
          <cell r="C895">
            <v>43077</v>
          </cell>
          <cell r="D895"/>
          <cell r="E895"/>
          <cell r="F895" t="str">
            <v>OK</v>
          </cell>
          <cell r="G895"/>
          <cell r="H895"/>
          <cell r="I895" t="str">
            <v>OK</v>
          </cell>
          <cell r="J895">
            <v>43077</v>
          </cell>
        </row>
        <row r="896">
          <cell r="B896">
            <v>8186</v>
          </cell>
          <cell r="C896">
            <v>43077</v>
          </cell>
          <cell r="D896" t="str">
            <v>PARA 21VU</v>
          </cell>
          <cell r="E896"/>
          <cell r="F896" t="str">
            <v>OK</v>
          </cell>
          <cell r="G896"/>
          <cell r="H896"/>
          <cell r="I896" t="str">
            <v>OK</v>
          </cell>
          <cell r="J896">
            <v>43077</v>
          </cell>
        </row>
        <row r="897">
          <cell r="B897">
            <v>8187</v>
          </cell>
          <cell r="C897">
            <v>43077</v>
          </cell>
          <cell r="D897"/>
          <cell r="E897"/>
          <cell r="F897" t="str">
            <v>OK</v>
          </cell>
          <cell r="G897"/>
          <cell r="H897"/>
          <cell r="I897" t="str">
            <v>OK</v>
          </cell>
          <cell r="J897">
            <v>43080</v>
          </cell>
        </row>
        <row r="898">
          <cell r="B898">
            <v>217</v>
          </cell>
          <cell r="C898">
            <v>43077</v>
          </cell>
          <cell r="D898" t="str">
            <v>911-917</v>
          </cell>
          <cell r="E898"/>
          <cell r="F898" t="str">
            <v>OK</v>
          </cell>
          <cell r="G898"/>
          <cell r="H898"/>
          <cell r="I898" t="str">
            <v>OK</v>
          </cell>
          <cell r="J898">
            <v>43077</v>
          </cell>
        </row>
        <row r="899">
          <cell r="B899">
            <v>215</v>
          </cell>
          <cell r="C899">
            <v>43077</v>
          </cell>
          <cell r="D899">
            <v>925</v>
          </cell>
          <cell r="E899"/>
          <cell r="F899" t="str">
            <v>OK</v>
          </cell>
          <cell r="G899"/>
          <cell r="H899"/>
          <cell r="I899" t="str">
            <v>OK</v>
          </cell>
          <cell r="J899">
            <v>43077</v>
          </cell>
        </row>
        <row r="900">
          <cell r="B900">
            <v>215</v>
          </cell>
          <cell r="C900">
            <v>43077</v>
          </cell>
          <cell r="D900" t="str">
            <v>lot 4</v>
          </cell>
          <cell r="E900"/>
          <cell r="F900" t="str">
            <v>OK</v>
          </cell>
          <cell r="G900"/>
          <cell r="H900"/>
          <cell r="I900" t="str">
            <v>OK</v>
          </cell>
          <cell r="J900">
            <v>43077</v>
          </cell>
        </row>
        <row r="901">
          <cell r="B901">
            <v>219</v>
          </cell>
          <cell r="C901">
            <v>43077</v>
          </cell>
          <cell r="D901" t="str">
            <v>lot 5-6-7</v>
          </cell>
          <cell r="E901"/>
          <cell r="F901" t="str">
            <v>OK</v>
          </cell>
          <cell r="G901"/>
          <cell r="H901"/>
          <cell r="I901" t="str">
            <v>OK</v>
          </cell>
          <cell r="J901">
            <v>43077</v>
          </cell>
        </row>
        <row r="902">
          <cell r="B902">
            <v>8154</v>
          </cell>
          <cell r="C902">
            <v>43077</v>
          </cell>
          <cell r="D902" t="str">
            <v>21VU</v>
          </cell>
          <cell r="E902"/>
          <cell r="F902" t="str">
            <v>OK</v>
          </cell>
          <cell r="G902"/>
          <cell r="H902"/>
          <cell r="I902" t="str">
            <v>OK</v>
          </cell>
          <cell r="J902">
            <v>43080</v>
          </cell>
        </row>
        <row r="903">
          <cell r="B903">
            <v>8207</v>
          </cell>
          <cell r="C903">
            <v>43080</v>
          </cell>
          <cell r="D903"/>
          <cell r="E903"/>
          <cell r="F903" t="str">
            <v>OK</v>
          </cell>
          <cell r="G903"/>
          <cell r="H903"/>
          <cell r="I903" t="str">
            <v>OK</v>
          </cell>
          <cell r="J903">
            <v>43081</v>
          </cell>
        </row>
        <row r="904">
          <cell r="B904">
            <v>8168</v>
          </cell>
          <cell r="C904">
            <v>43080</v>
          </cell>
          <cell r="D904"/>
          <cell r="E904"/>
          <cell r="F904" t="str">
            <v>OK</v>
          </cell>
          <cell r="G904"/>
          <cell r="H904"/>
          <cell r="I904" t="str">
            <v>OK</v>
          </cell>
          <cell r="J904">
            <v>43081</v>
          </cell>
        </row>
        <row r="905">
          <cell r="B905">
            <v>8070</v>
          </cell>
          <cell r="C905">
            <v>43080</v>
          </cell>
          <cell r="D905"/>
          <cell r="E905"/>
          <cell r="F905" t="str">
            <v>OK</v>
          </cell>
          <cell r="G905"/>
          <cell r="H905"/>
          <cell r="I905" t="str">
            <v>OK</v>
          </cell>
          <cell r="J905">
            <v>43081</v>
          </cell>
        </row>
        <row r="906">
          <cell r="B906">
            <v>8067</v>
          </cell>
          <cell r="C906">
            <v>43080</v>
          </cell>
          <cell r="D906"/>
          <cell r="E906"/>
          <cell r="F906" t="str">
            <v>OK</v>
          </cell>
          <cell r="G906"/>
          <cell r="H906"/>
          <cell r="I906" t="str">
            <v>OK</v>
          </cell>
          <cell r="J906">
            <v>43081</v>
          </cell>
        </row>
        <row r="907">
          <cell r="B907">
            <v>8173</v>
          </cell>
          <cell r="C907">
            <v>43080</v>
          </cell>
          <cell r="D907"/>
          <cell r="E907"/>
          <cell r="F907" t="str">
            <v>OK</v>
          </cell>
          <cell r="G907"/>
          <cell r="H907"/>
          <cell r="I907" t="str">
            <v>OK</v>
          </cell>
          <cell r="J907">
            <v>43081</v>
          </cell>
        </row>
        <row r="908">
          <cell r="B908">
            <v>8170</v>
          </cell>
          <cell r="C908">
            <v>43080</v>
          </cell>
          <cell r="D908" t="str">
            <v>PARA 21VU</v>
          </cell>
          <cell r="E908"/>
          <cell r="F908" t="str">
            <v>OK</v>
          </cell>
          <cell r="G908"/>
          <cell r="H908"/>
          <cell r="I908" t="str">
            <v>OK</v>
          </cell>
          <cell r="J908">
            <v>43082</v>
          </cell>
        </row>
        <row r="909">
          <cell r="B909">
            <v>8190</v>
          </cell>
          <cell r="C909">
            <v>43080</v>
          </cell>
          <cell r="D909" t="str">
            <v>PARA 21VU</v>
          </cell>
          <cell r="E909"/>
          <cell r="F909" t="str">
            <v>OK</v>
          </cell>
          <cell r="G909"/>
          <cell r="H909"/>
          <cell r="I909" t="str">
            <v>OK</v>
          </cell>
          <cell r="J909">
            <v>43082</v>
          </cell>
        </row>
        <row r="910">
          <cell r="B910">
            <v>211</v>
          </cell>
          <cell r="C910">
            <v>43080</v>
          </cell>
          <cell r="D910" t="str">
            <v>612-614</v>
          </cell>
          <cell r="E910"/>
          <cell r="F910" t="str">
            <v>OK</v>
          </cell>
          <cell r="G910"/>
          <cell r="H910"/>
          <cell r="I910" t="str">
            <v>OK</v>
          </cell>
          <cell r="J910">
            <v>43081</v>
          </cell>
        </row>
        <row r="911">
          <cell r="B911">
            <v>1503</v>
          </cell>
          <cell r="C911">
            <v>43080</v>
          </cell>
          <cell r="D911" t="str">
            <v>lot1</v>
          </cell>
          <cell r="E911"/>
          <cell r="F911" t="str">
            <v>OK</v>
          </cell>
          <cell r="G911"/>
          <cell r="H911"/>
          <cell r="I911" t="str">
            <v>OK</v>
          </cell>
          <cell r="J911">
            <v>43081</v>
          </cell>
        </row>
        <row r="912">
          <cell r="B912">
            <v>8185</v>
          </cell>
          <cell r="C912">
            <v>43080</v>
          </cell>
          <cell r="D912" t="str">
            <v>21VU</v>
          </cell>
          <cell r="E912"/>
          <cell r="F912" t="str">
            <v>OK</v>
          </cell>
          <cell r="G912"/>
          <cell r="H912"/>
          <cell r="I912" t="str">
            <v>OK</v>
          </cell>
          <cell r="J912">
            <v>43080</v>
          </cell>
        </row>
        <row r="913">
          <cell r="B913">
            <v>8164</v>
          </cell>
          <cell r="C913">
            <v>43080</v>
          </cell>
          <cell r="D913" t="str">
            <v>21VU</v>
          </cell>
          <cell r="E913"/>
          <cell r="F913" t="str">
            <v>OK</v>
          </cell>
          <cell r="G913"/>
          <cell r="H913"/>
          <cell r="I913" t="str">
            <v>OK</v>
          </cell>
          <cell r="J913">
            <v>43080</v>
          </cell>
        </row>
        <row r="914">
          <cell r="B914">
            <v>8172</v>
          </cell>
          <cell r="C914">
            <v>43080</v>
          </cell>
          <cell r="D914" t="str">
            <v>21VU</v>
          </cell>
          <cell r="E914"/>
          <cell r="F914" t="str">
            <v>OK</v>
          </cell>
          <cell r="G914"/>
          <cell r="H914"/>
          <cell r="I914" t="str">
            <v>OK</v>
          </cell>
          <cell r="J914">
            <v>43080</v>
          </cell>
        </row>
        <row r="915">
          <cell r="B915">
            <v>8180</v>
          </cell>
          <cell r="C915">
            <v>43081</v>
          </cell>
          <cell r="D915"/>
          <cell r="E915"/>
          <cell r="F915" t="str">
            <v>OK</v>
          </cell>
          <cell r="G915"/>
          <cell r="H915"/>
          <cell r="I915" t="str">
            <v>OK</v>
          </cell>
          <cell r="J915">
            <v>43081</v>
          </cell>
        </row>
        <row r="916">
          <cell r="B916">
            <v>8178</v>
          </cell>
          <cell r="C916">
            <v>43081</v>
          </cell>
          <cell r="D916"/>
          <cell r="E916"/>
          <cell r="F916" t="str">
            <v>OK</v>
          </cell>
          <cell r="G916"/>
          <cell r="H916"/>
          <cell r="I916" t="str">
            <v>OK</v>
          </cell>
          <cell r="J916">
            <v>43081</v>
          </cell>
        </row>
        <row r="917">
          <cell r="B917">
            <v>8177</v>
          </cell>
          <cell r="C917">
            <v>43081</v>
          </cell>
          <cell r="D917"/>
          <cell r="E917"/>
          <cell r="F917" t="str">
            <v>OK</v>
          </cell>
          <cell r="G917"/>
          <cell r="H917"/>
          <cell r="I917" t="str">
            <v>OK</v>
          </cell>
          <cell r="J917">
            <v>43082</v>
          </cell>
        </row>
        <row r="918">
          <cell r="B918">
            <v>8193</v>
          </cell>
          <cell r="C918">
            <v>43081</v>
          </cell>
          <cell r="D918" t="str">
            <v>PARA 21VU</v>
          </cell>
          <cell r="E918"/>
          <cell r="F918" t="str">
            <v>OK</v>
          </cell>
          <cell r="G918"/>
          <cell r="H918"/>
          <cell r="I918" t="str">
            <v>OK</v>
          </cell>
          <cell r="J918">
            <v>43082</v>
          </cell>
        </row>
        <row r="919">
          <cell r="B919">
            <v>8199</v>
          </cell>
          <cell r="C919">
            <v>43081</v>
          </cell>
          <cell r="D919" t="str">
            <v>PARA 21VU</v>
          </cell>
          <cell r="E919"/>
          <cell r="F919" t="str">
            <v>OK</v>
          </cell>
          <cell r="G919"/>
          <cell r="H919"/>
          <cell r="I919" t="str">
            <v>OK</v>
          </cell>
          <cell r="J919">
            <v>43083</v>
          </cell>
        </row>
        <row r="920">
          <cell r="B920">
            <v>1516</v>
          </cell>
          <cell r="C920">
            <v>43081</v>
          </cell>
          <cell r="D920"/>
          <cell r="E920"/>
          <cell r="F920" t="str">
            <v>OK</v>
          </cell>
          <cell r="G920"/>
          <cell r="H920"/>
          <cell r="I920" t="str">
            <v>OK</v>
          </cell>
          <cell r="J920">
            <v>43081</v>
          </cell>
        </row>
        <row r="921">
          <cell r="B921">
            <v>1517</v>
          </cell>
          <cell r="C921">
            <v>43081</v>
          </cell>
          <cell r="D921"/>
          <cell r="E921"/>
          <cell r="F921" t="str">
            <v>OK</v>
          </cell>
          <cell r="G921"/>
          <cell r="H921"/>
          <cell r="I921" t="str">
            <v>OK</v>
          </cell>
          <cell r="J921">
            <v>43081</v>
          </cell>
        </row>
        <row r="922">
          <cell r="B922" t="str">
            <v>lctw67723</v>
          </cell>
          <cell r="C922">
            <v>43081</v>
          </cell>
          <cell r="D922" t="str">
            <v>EFC990011-EFC990015</v>
          </cell>
          <cell r="E922"/>
          <cell r="F922" t="str">
            <v>OK</v>
          </cell>
          <cell r="G922"/>
          <cell r="H922"/>
          <cell r="I922" t="str">
            <v>OK</v>
          </cell>
          <cell r="J922">
            <v>43081</v>
          </cell>
        </row>
        <row r="923">
          <cell r="B923" t="str">
            <v>lctw60024</v>
          </cell>
          <cell r="C923">
            <v>43081</v>
          </cell>
          <cell r="D923" t="str">
            <v>EFD990007</v>
          </cell>
          <cell r="E923"/>
          <cell r="F923" t="str">
            <v>OK</v>
          </cell>
          <cell r="G923"/>
          <cell r="H923"/>
          <cell r="I923" t="str">
            <v>OK</v>
          </cell>
          <cell r="J923">
            <v>43081</v>
          </cell>
        </row>
        <row r="924">
          <cell r="B924">
            <v>8175</v>
          </cell>
          <cell r="C924">
            <v>43082</v>
          </cell>
          <cell r="D924"/>
          <cell r="E924"/>
          <cell r="F924" t="str">
            <v>OK</v>
          </cell>
          <cell r="G924"/>
          <cell r="H924"/>
          <cell r="I924" t="str">
            <v>OK</v>
          </cell>
          <cell r="J924">
            <v>43082</v>
          </cell>
        </row>
        <row r="925">
          <cell r="B925">
            <v>218</v>
          </cell>
          <cell r="C925">
            <v>43082</v>
          </cell>
          <cell r="D925" t="str">
            <v>911-917VU</v>
          </cell>
          <cell r="E925"/>
          <cell r="F925" t="str">
            <v>OK</v>
          </cell>
          <cell r="G925"/>
          <cell r="H925"/>
          <cell r="I925" t="str">
            <v>OK</v>
          </cell>
          <cell r="J925">
            <v>43082</v>
          </cell>
        </row>
        <row r="926">
          <cell r="B926">
            <v>217</v>
          </cell>
          <cell r="C926">
            <v>43082</v>
          </cell>
          <cell r="D926" t="str">
            <v>925VU</v>
          </cell>
          <cell r="E926"/>
          <cell r="F926" t="str">
            <v>OK</v>
          </cell>
          <cell r="G926"/>
          <cell r="H926"/>
          <cell r="I926" t="str">
            <v>OK</v>
          </cell>
          <cell r="J926">
            <v>43082</v>
          </cell>
        </row>
        <row r="927">
          <cell r="B927">
            <v>215</v>
          </cell>
          <cell r="C927">
            <v>43082</v>
          </cell>
          <cell r="D927" t="str">
            <v>LOT5-6-7</v>
          </cell>
          <cell r="E927"/>
          <cell r="F927" t="str">
            <v>OK</v>
          </cell>
          <cell r="G927"/>
          <cell r="H927"/>
          <cell r="I927" t="str">
            <v>OK</v>
          </cell>
          <cell r="J927">
            <v>43082</v>
          </cell>
        </row>
        <row r="928">
          <cell r="B928">
            <v>217</v>
          </cell>
          <cell r="C928">
            <v>43082</v>
          </cell>
          <cell r="D928" t="str">
            <v>LOT4</v>
          </cell>
          <cell r="E928"/>
          <cell r="F928" t="str">
            <v>OK</v>
          </cell>
          <cell r="G928"/>
          <cell r="H928"/>
          <cell r="I928" t="str">
            <v>OK</v>
          </cell>
          <cell r="J928">
            <v>43082</v>
          </cell>
        </row>
        <row r="929">
          <cell r="B929">
            <v>198</v>
          </cell>
          <cell r="C929">
            <v>43082</v>
          </cell>
          <cell r="D929" t="str">
            <v>517-518-536-611VU3</v>
          </cell>
          <cell r="E929"/>
          <cell r="F929" t="str">
            <v>OK</v>
          </cell>
          <cell r="G929"/>
          <cell r="H929"/>
          <cell r="I929" t="str">
            <v>OK</v>
          </cell>
          <cell r="J929">
            <v>43082</v>
          </cell>
        </row>
        <row r="930">
          <cell r="B930">
            <v>8194</v>
          </cell>
          <cell r="C930">
            <v>43083</v>
          </cell>
          <cell r="D930"/>
          <cell r="E930"/>
          <cell r="F930" t="str">
            <v>OK</v>
          </cell>
          <cell r="G930"/>
          <cell r="H930"/>
          <cell r="I930" t="str">
            <v>OK</v>
          </cell>
          <cell r="J930">
            <v>43083</v>
          </cell>
        </row>
        <row r="931">
          <cell r="B931">
            <v>8186</v>
          </cell>
          <cell r="C931">
            <v>43083</v>
          </cell>
          <cell r="D931"/>
          <cell r="E931"/>
          <cell r="F931" t="str">
            <v>OK</v>
          </cell>
          <cell r="G931"/>
          <cell r="H931"/>
          <cell r="I931" t="str">
            <v>OK</v>
          </cell>
          <cell r="J931">
            <v>43083</v>
          </cell>
        </row>
        <row r="932">
          <cell r="B932">
            <v>8179</v>
          </cell>
          <cell r="C932">
            <v>43083</v>
          </cell>
          <cell r="D932"/>
          <cell r="E932"/>
          <cell r="F932" t="str">
            <v>OK</v>
          </cell>
          <cell r="G932"/>
          <cell r="H932"/>
          <cell r="I932" t="str">
            <v>OK</v>
          </cell>
          <cell r="J932">
            <v>43083</v>
          </cell>
        </row>
        <row r="933">
          <cell r="B933">
            <v>8144</v>
          </cell>
          <cell r="C933">
            <v>43083</v>
          </cell>
          <cell r="D933"/>
          <cell r="E933"/>
          <cell r="F933" t="str">
            <v>OK</v>
          </cell>
          <cell r="G933"/>
          <cell r="H933"/>
          <cell r="I933" t="str">
            <v>OK</v>
          </cell>
          <cell r="J933">
            <v>43083</v>
          </cell>
        </row>
        <row r="934">
          <cell r="B934">
            <v>8188</v>
          </cell>
          <cell r="C934">
            <v>43083</v>
          </cell>
          <cell r="D934" t="str">
            <v>PARA 21VU</v>
          </cell>
          <cell r="E934"/>
          <cell r="F934" t="str">
            <v>OK</v>
          </cell>
          <cell r="G934"/>
          <cell r="H934"/>
          <cell r="I934" t="str">
            <v>OK</v>
          </cell>
          <cell r="J934">
            <v>43087</v>
          </cell>
        </row>
        <row r="935">
          <cell r="B935">
            <v>212</v>
          </cell>
          <cell r="C935">
            <v>43083</v>
          </cell>
          <cell r="D935" t="str">
            <v>612-614VU</v>
          </cell>
          <cell r="E935"/>
          <cell r="F935" t="str">
            <v>OK</v>
          </cell>
          <cell r="G935"/>
          <cell r="H935"/>
          <cell r="I935" t="str">
            <v>OK</v>
          </cell>
          <cell r="J935">
            <v>43083</v>
          </cell>
        </row>
        <row r="936">
          <cell r="B936">
            <v>245</v>
          </cell>
          <cell r="C936">
            <v>43083</v>
          </cell>
          <cell r="D936"/>
          <cell r="E936"/>
          <cell r="F936" t="str">
            <v>OK</v>
          </cell>
          <cell r="G936"/>
          <cell r="H936"/>
          <cell r="I936" t="str">
            <v>OK</v>
          </cell>
          <cell r="J936">
            <v>43083</v>
          </cell>
        </row>
        <row r="937">
          <cell r="B937">
            <v>1504</v>
          </cell>
          <cell r="C937">
            <v>43083</v>
          </cell>
          <cell r="D937" t="str">
            <v>lot1</v>
          </cell>
          <cell r="E937"/>
          <cell r="F937" t="str">
            <v>OK</v>
          </cell>
          <cell r="G937"/>
          <cell r="H937"/>
          <cell r="I937" t="str">
            <v>OK</v>
          </cell>
          <cell r="J937">
            <v>43083</v>
          </cell>
        </row>
        <row r="938">
          <cell r="B938" t="str">
            <v>LCTV50477</v>
          </cell>
          <cell r="C938">
            <v>43083</v>
          </cell>
          <cell r="D938" t="str">
            <v>QTE 8</v>
          </cell>
          <cell r="E938"/>
          <cell r="F938" t="str">
            <v>OK</v>
          </cell>
          <cell r="G938"/>
          <cell r="H938"/>
          <cell r="I938" t="str">
            <v>OK</v>
          </cell>
          <cell r="J938">
            <v>43083</v>
          </cell>
        </row>
        <row r="939">
          <cell r="B939">
            <v>8170</v>
          </cell>
          <cell r="C939">
            <v>43083</v>
          </cell>
          <cell r="D939" t="str">
            <v>21VU</v>
          </cell>
          <cell r="E939"/>
          <cell r="F939" t="str">
            <v>OK</v>
          </cell>
          <cell r="G939"/>
          <cell r="H939"/>
          <cell r="I939" t="str">
            <v>OK</v>
          </cell>
          <cell r="J939">
            <v>43083</v>
          </cell>
        </row>
        <row r="940">
          <cell r="B940">
            <v>8186</v>
          </cell>
          <cell r="C940">
            <v>43083</v>
          </cell>
          <cell r="D940" t="str">
            <v>21VU</v>
          </cell>
          <cell r="E940"/>
          <cell r="F940" t="str">
            <v>OK</v>
          </cell>
          <cell r="G940"/>
          <cell r="H940"/>
          <cell r="I940" t="str">
            <v>OK</v>
          </cell>
          <cell r="J940">
            <v>43083</v>
          </cell>
        </row>
        <row r="941">
          <cell r="B941">
            <v>8182</v>
          </cell>
          <cell r="C941">
            <v>43084</v>
          </cell>
          <cell r="D941"/>
          <cell r="E941"/>
          <cell r="F941" t="str">
            <v>OK</v>
          </cell>
          <cell r="G941"/>
          <cell r="H941"/>
          <cell r="I941" t="str">
            <v>OK</v>
          </cell>
          <cell r="J941">
            <v>43084</v>
          </cell>
        </row>
        <row r="942">
          <cell r="B942">
            <v>224</v>
          </cell>
          <cell r="C942">
            <v>43084</v>
          </cell>
          <cell r="D942" t="str">
            <v>911-917VU</v>
          </cell>
          <cell r="E942"/>
          <cell r="F942" t="str">
            <v>OK</v>
          </cell>
          <cell r="G942"/>
          <cell r="H942"/>
          <cell r="I942" t="str">
            <v>OK</v>
          </cell>
          <cell r="J942">
            <v>43084</v>
          </cell>
        </row>
        <row r="943">
          <cell r="B943">
            <v>218</v>
          </cell>
          <cell r="C943">
            <v>43084</v>
          </cell>
          <cell r="D943" t="str">
            <v>925VU</v>
          </cell>
          <cell r="E943"/>
          <cell r="F943" t="str">
            <v>OK</v>
          </cell>
          <cell r="G943"/>
          <cell r="H943"/>
          <cell r="I943" t="str">
            <v>OK</v>
          </cell>
          <cell r="J943">
            <v>43084</v>
          </cell>
        </row>
        <row r="944">
          <cell r="B944">
            <v>217</v>
          </cell>
          <cell r="C944">
            <v>43084</v>
          </cell>
          <cell r="D944" t="str">
            <v>LOT 5-6-7</v>
          </cell>
          <cell r="E944"/>
          <cell r="F944" t="str">
            <v>OK</v>
          </cell>
          <cell r="G944"/>
          <cell r="H944"/>
          <cell r="I944" t="str">
            <v>OK</v>
          </cell>
          <cell r="J944">
            <v>43084</v>
          </cell>
        </row>
        <row r="945">
          <cell r="B945">
            <v>218</v>
          </cell>
          <cell r="C945">
            <v>43084</v>
          </cell>
          <cell r="D945" t="str">
            <v>LOT4</v>
          </cell>
          <cell r="E945"/>
          <cell r="F945" t="str">
            <v>OK</v>
          </cell>
          <cell r="G945"/>
          <cell r="H945"/>
          <cell r="I945" t="str">
            <v>OK</v>
          </cell>
          <cell r="J945">
            <v>43084</v>
          </cell>
        </row>
        <row r="946">
          <cell r="B946">
            <v>199</v>
          </cell>
          <cell r="C946">
            <v>43084</v>
          </cell>
          <cell r="D946" t="str">
            <v>517-518-536-611VU3</v>
          </cell>
          <cell r="E946"/>
          <cell r="F946" t="str">
            <v>OK</v>
          </cell>
          <cell r="G946"/>
          <cell r="H946"/>
          <cell r="I946" t="str">
            <v>OK</v>
          </cell>
          <cell r="J946">
            <v>43084</v>
          </cell>
        </row>
        <row r="947">
          <cell r="B947" t="str">
            <v>LCTW36573</v>
          </cell>
          <cell r="C947">
            <v>43084</v>
          </cell>
          <cell r="D947" t="str">
            <v>56VU   EFD990063</v>
          </cell>
          <cell r="E947"/>
          <cell r="F947" t="str">
            <v>OK</v>
          </cell>
          <cell r="G947"/>
          <cell r="H947"/>
          <cell r="I947" t="str">
            <v>OK</v>
          </cell>
          <cell r="J947">
            <v>43084</v>
          </cell>
        </row>
        <row r="948">
          <cell r="B948" t="str">
            <v>LCTW96810</v>
          </cell>
          <cell r="C948">
            <v>43084</v>
          </cell>
          <cell r="D948" t="str">
            <v>SIMU A320</v>
          </cell>
          <cell r="E948"/>
          <cell r="F948" t="str">
            <v>OK</v>
          </cell>
          <cell r="G948"/>
          <cell r="H948"/>
          <cell r="I948" t="str">
            <v>OK</v>
          </cell>
          <cell r="J948">
            <v>43087</v>
          </cell>
        </row>
        <row r="949">
          <cell r="B949" t="str">
            <v>LCTW96788</v>
          </cell>
          <cell r="C949">
            <v>43084</v>
          </cell>
          <cell r="D949" t="str">
            <v>SIMU A320</v>
          </cell>
          <cell r="E949"/>
          <cell r="F949" t="str">
            <v>OK</v>
          </cell>
          <cell r="G949"/>
          <cell r="H949"/>
          <cell r="I949" t="str">
            <v>OK</v>
          </cell>
          <cell r="J949">
            <v>43087</v>
          </cell>
        </row>
        <row r="950">
          <cell r="B950" t="str">
            <v>LCTW96798</v>
          </cell>
          <cell r="C950">
            <v>43084</v>
          </cell>
          <cell r="D950" t="str">
            <v>SIMU A320</v>
          </cell>
          <cell r="E950"/>
          <cell r="F950" t="str">
            <v>OK</v>
          </cell>
          <cell r="G950"/>
          <cell r="H950"/>
          <cell r="I950" t="str">
            <v>OK</v>
          </cell>
          <cell r="J950">
            <v>43087</v>
          </cell>
        </row>
        <row r="951">
          <cell r="B951" t="str">
            <v>LCTW96790</v>
          </cell>
          <cell r="C951">
            <v>43084</v>
          </cell>
          <cell r="D951" t="str">
            <v>SIMU A320</v>
          </cell>
          <cell r="E951"/>
          <cell r="F951" t="str">
            <v>OK</v>
          </cell>
          <cell r="G951"/>
          <cell r="H951"/>
          <cell r="I951" t="str">
            <v>OK</v>
          </cell>
          <cell r="J951">
            <v>43087</v>
          </cell>
        </row>
        <row r="952">
          <cell r="B952" t="str">
            <v>LCTW96800</v>
          </cell>
          <cell r="C952">
            <v>43084</v>
          </cell>
          <cell r="D952" t="str">
            <v>SIMU A320</v>
          </cell>
          <cell r="E952"/>
          <cell r="F952" t="str">
            <v>OK</v>
          </cell>
          <cell r="G952"/>
          <cell r="H952"/>
          <cell r="I952" t="str">
            <v>OK</v>
          </cell>
          <cell r="J952">
            <v>43087</v>
          </cell>
        </row>
        <row r="953">
          <cell r="B953" t="str">
            <v>LCTW96794</v>
          </cell>
          <cell r="C953">
            <v>43084</v>
          </cell>
          <cell r="D953" t="str">
            <v>SIMU A320</v>
          </cell>
          <cell r="E953"/>
          <cell r="F953" t="str">
            <v>OK</v>
          </cell>
          <cell r="G953"/>
          <cell r="H953"/>
          <cell r="I953" t="str">
            <v>OK</v>
          </cell>
          <cell r="J953">
            <v>43087</v>
          </cell>
        </row>
        <row r="954">
          <cell r="B954" t="str">
            <v>LCTW96802</v>
          </cell>
          <cell r="C954">
            <v>43084</v>
          </cell>
          <cell r="D954" t="str">
            <v>SIMU A320</v>
          </cell>
          <cell r="E954"/>
          <cell r="F954" t="str">
            <v>OK</v>
          </cell>
          <cell r="G954"/>
          <cell r="H954"/>
          <cell r="I954" t="str">
            <v>OK</v>
          </cell>
          <cell r="J954">
            <v>43087</v>
          </cell>
        </row>
        <row r="955">
          <cell r="B955" t="str">
            <v>LCTW96792</v>
          </cell>
          <cell r="C955">
            <v>43084</v>
          </cell>
          <cell r="D955" t="str">
            <v>SIMU A320</v>
          </cell>
          <cell r="E955"/>
          <cell r="F955" t="str">
            <v>OK</v>
          </cell>
          <cell r="G955"/>
          <cell r="H955"/>
          <cell r="I955" t="str">
            <v>OK</v>
          </cell>
          <cell r="J955">
            <v>43087</v>
          </cell>
        </row>
        <row r="956">
          <cell r="B956" t="str">
            <v>LCTW96806</v>
          </cell>
          <cell r="C956">
            <v>43084</v>
          </cell>
          <cell r="D956" t="str">
            <v>SIMU A320</v>
          </cell>
          <cell r="E956"/>
          <cell r="F956" t="str">
            <v>OK</v>
          </cell>
          <cell r="G956"/>
          <cell r="H956"/>
          <cell r="I956" t="str">
            <v>OK</v>
          </cell>
          <cell r="J956">
            <v>43087</v>
          </cell>
        </row>
        <row r="957">
          <cell r="B957" t="str">
            <v>LCTW96808</v>
          </cell>
          <cell r="C957">
            <v>43084</v>
          </cell>
          <cell r="D957" t="str">
            <v>SIMU A320</v>
          </cell>
          <cell r="E957"/>
          <cell r="F957" t="str">
            <v>OK</v>
          </cell>
          <cell r="G957"/>
          <cell r="H957"/>
          <cell r="I957" t="str">
            <v>OK</v>
          </cell>
          <cell r="J957">
            <v>43087</v>
          </cell>
        </row>
        <row r="958">
          <cell r="B958" t="str">
            <v>LCTW96804</v>
          </cell>
          <cell r="C958">
            <v>43084</v>
          </cell>
          <cell r="D958" t="str">
            <v>SIMU A320</v>
          </cell>
          <cell r="E958"/>
          <cell r="F958" t="str">
            <v>OK</v>
          </cell>
          <cell r="G958"/>
          <cell r="H958"/>
          <cell r="I958" t="str">
            <v>OK</v>
          </cell>
          <cell r="J958">
            <v>43087</v>
          </cell>
        </row>
        <row r="959">
          <cell r="B959" t="str">
            <v>LCTW96796</v>
          </cell>
          <cell r="C959">
            <v>43084</v>
          </cell>
          <cell r="D959" t="str">
            <v>SIMU A320</v>
          </cell>
          <cell r="E959"/>
          <cell r="F959" t="str">
            <v>OK</v>
          </cell>
          <cell r="G959"/>
          <cell r="H959"/>
          <cell r="I959" t="str">
            <v>OK</v>
          </cell>
          <cell r="J959">
            <v>43087</v>
          </cell>
        </row>
        <row r="960">
          <cell r="B960" t="str">
            <v>LCTZ10695</v>
          </cell>
          <cell r="C960">
            <v>43084</v>
          </cell>
          <cell r="D960" t="str">
            <v>FAISCEAU ATR</v>
          </cell>
          <cell r="E960"/>
          <cell r="F960" t="str">
            <v>OK</v>
          </cell>
          <cell r="G960"/>
          <cell r="H960"/>
          <cell r="I960" t="str">
            <v>OK</v>
          </cell>
          <cell r="J960">
            <v>43084</v>
          </cell>
        </row>
        <row r="961">
          <cell r="B961">
            <v>8155</v>
          </cell>
          <cell r="C961">
            <v>43084</v>
          </cell>
          <cell r="D961" t="str">
            <v>72VU</v>
          </cell>
          <cell r="E961"/>
          <cell r="F961" t="str">
            <v>OK</v>
          </cell>
          <cell r="G961"/>
          <cell r="H961"/>
          <cell r="I961" t="str">
            <v>OK</v>
          </cell>
          <cell r="J961">
            <v>43084</v>
          </cell>
        </row>
        <row r="962">
          <cell r="B962">
            <v>8183</v>
          </cell>
          <cell r="C962">
            <v>43084</v>
          </cell>
          <cell r="D962" t="str">
            <v>21VU</v>
          </cell>
          <cell r="E962"/>
          <cell r="F962" t="str">
            <v>OK</v>
          </cell>
          <cell r="G962"/>
          <cell r="H962"/>
          <cell r="I962" t="str">
            <v>OK</v>
          </cell>
          <cell r="J962">
            <v>43084</v>
          </cell>
        </row>
        <row r="963">
          <cell r="B963">
            <v>8199</v>
          </cell>
          <cell r="C963">
            <v>43084</v>
          </cell>
          <cell r="D963" t="str">
            <v>21VU</v>
          </cell>
          <cell r="E963"/>
          <cell r="F963" t="str">
            <v>OK</v>
          </cell>
          <cell r="G963"/>
          <cell r="H963"/>
          <cell r="I963" t="str">
            <v>OK</v>
          </cell>
          <cell r="J963">
            <v>43084</v>
          </cell>
        </row>
        <row r="964">
          <cell r="B964">
            <v>8181</v>
          </cell>
          <cell r="C964">
            <v>43087</v>
          </cell>
          <cell r="D964"/>
          <cell r="E964"/>
          <cell r="F964" t="str">
            <v>OK</v>
          </cell>
          <cell r="G964"/>
          <cell r="H964"/>
          <cell r="I964" t="str">
            <v>OK</v>
          </cell>
          <cell r="J964">
            <v>43087</v>
          </cell>
        </row>
        <row r="965">
          <cell r="B965">
            <v>1518</v>
          </cell>
          <cell r="C965">
            <v>43087</v>
          </cell>
          <cell r="D965"/>
          <cell r="E965"/>
          <cell r="F965" t="str">
            <v>OK</v>
          </cell>
          <cell r="G965"/>
          <cell r="H965"/>
          <cell r="I965" t="str">
            <v>OK</v>
          </cell>
          <cell r="J965">
            <v>43087</v>
          </cell>
        </row>
        <row r="966">
          <cell r="B966">
            <v>1405</v>
          </cell>
          <cell r="C966">
            <v>43087</v>
          </cell>
          <cell r="D966"/>
          <cell r="E966"/>
          <cell r="F966" t="str">
            <v>OK</v>
          </cell>
          <cell r="G966"/>
          <cell r="H966"/>
          <cell r="I966" t="str">
            <v>OK</v>
          </cell>
          <cell r="J966">
            <v>43087</v>
          </cell>
        </row>
        <row r="967">
          <cell r="B967">
            <v>8207</v>
          </cell>
          <cell r="C967">
            <v>43087</v>
          </cell>
          <cell r="D967" t="str">
            <v>21VU</v>
          </cell>
          <cell r="E967"/>
          <cell r="F967" t="str">
            <v>OK</v>
          </cell>
          <cell r="G967"/>
          <cell r="H967"/>
          <cell r="I967" t="str">
            <v>OK</v>
          </cell>
          <cell r="J967">
            <v>43087</v>
          </cell>
        </row>
        <row r="968">
          <cell r="B968">
            <v>8191</v>
          </cell>
          <cell r="C968">
            <v>43087</v>
          </cell>
          <cell r="D968" t="str">
            <v>21VU</v>
          </cell>
          <cell r="E968"/>
          <cell r="F968" t="str">
            <v>OK</v>
          </cell>
          <cell r="G968"/>
          <cell r="H968"/>
          <cell r="I968" t="str">
            <v>OK</v>
          </cell>
          <cell r="J968">
            <v>43087</v>
          </cell>
        </row>
        <row r="969">
          <cell r="B969">
            <v>8190</v>
          </cell>
          <cell r="C969">
            <v>43087</v>
          </cell>
          <cell r="D969" t="str">
            <v>21VU</v>
          </cell>
          <cell r="E969"/>
          <cell r="F969" t="str">
            <v>OK</v>
          </cell>
          <cell r="G969"/>
          <cell r="H969"/>
          <cell r="I969" t="str">
            <v>OK</v>
          </cell>
          <cell r="J969">
            <v>43087</v>
          </cell>
        </row>
        <row r="970">
          <cell r="B970">
            <v>8187</v>
          </cell>
          <cell r="C970">
            <v>43088</v>
          </cell>
          <cell r="D970"/>
          <cell r="E970"/>
          <cell r="F970" t="str">
            <v>OK</v>
          </cell>
          <cell r="G970"/>
          <cell r="H970"/>
          <cell r="I970" t="str">
            <v>OK</v>
          </cell>
          <cell r="J970">
            <v>43088</v>
          </cell>
        </row>
        <row r="971">
          <cell r="B971">
            <v>8190</v>
          </cell>
          <cell r="C971">
            <v>43088</v>
          </cell>
          <cell r="D971"/>
          <cell r="E971"/>
          <cell r="F971" t="str">
            <v>OK</v>
          </cell>
          <cell r="G971"/>
          <cell r="H971"/>
          <cell r="I971" t="str">
            <v>OK</v>
          </cell>
          <cell r="J971">
            <v>43089</v>
          </cell>
        </row>
        <row r="972">
          <cell r="B972">
            <v>8188</v>
          </cell>
          <cell r="C972">
            <v>43088</v>
          </cell>
          <cell r="D972"/>
          <cell r="E972"/>
          <cell r="F972" t="str">
            <v>OK</v>
          </cell>
          <cell r="G972"/>
          <cell r="H972"/>
          <cell r="I972" t="str">
            <v>OK</v>
          </cell>
          <cell r="J972">
            <v>43089</v>
          </cell>
        </row>
        <row r="973">
          <cell r="B973">
            <v>8184</v>
          </cell>
          <cell r="C973">
            <v>43088</v>
          </cell>
          <cell r="D973"/>
          <cell r="E973"/>
          <cell r="F973" t="str">
            <v>OK</v>
          </cell>
          <cell r="G973"/>
          <cell r="H973"/>
          <cell r="I973" t="str">
            <v>OK</v>
          </cell>
          <cell r="J973">
            <v>43088</v>
          </cell>
        </row>
        <row r="974">
          <cell r="B974">
            <v>8202</v>
          </cell>
          <cell r="C974">
            <v>43088</v>
          </cell>
          <cell r="D974"/>
          <cell r="E974"/>
          <cell r="F974" t="str">
            <v>OK</v>
          </cell>
          <cell r="G974"/>
          <cell r="H974"/>
          <cell r="I974" t="str">
            <v>OK</v>
          </cell>
          <cell r="J974">
            <v>43088</v>
          </cell>
        </row>
        <row r="975">
          <cell r="B975">
            <v>8197</v>
          </cell>
          <cell r="C975">
            <v>43088</v>
          </cell>
          <cell r="D975"/>
          <cell r="E975"/>
          <cell r="F975" t="str">
            <v>OK</v>
          </cell>
          <cell r="G975"/>
          <cell r="H975"/>
          <cell r="I975" t="str">
            <v>OK</v>
          </cell>
          <cell r="J975">
            <v>43088</v>
          </cell>
        </row>
        <row r="976">
          <cell r="B976">
            <v>8168</v>
          </cell>
          <cell r="C976">
            <v>43088</v>
          </cell>
          <cell r="D976" t="str">
            <v>21VU</v>
          </cell>
          <cell r="E976"/>
          <cell r="F976" t="str">
            <v>OK</v>
          </cell>
          <cell r="G976"/>
          <cell r="H976"/>
          <cell r="I976" t="str">
            <v>OK</v>
          </cell>
          <cell r="J976">
            <v>43088</v>
          </cell>
        </row>
        <row r="977">
          <cell r="B977">
            <v>8167</v>
          </cell>
          <cell r="C977">
            <v>43088</v>
          </cell>
          <cell r="D977" t="str">
            <v>21VU</v>
          </cell>
          <cell r="E977"/>
          <cell r="F977" t="str">
            <v>OK</v>
          </cell>
          <cell r="G977"/>
          <cell r="H977"/>
          <cell r="I977" t="str">
            <v>OK</v>
          </cell>
          <cell r="J977">
            <v>43088</v>
          </cell>
        </row>
        <row r="978">
          <cell r="B978">
            <v>8199</v>
          </cell>
          <cell r="C978">
            <v>43089</v>
          </cell>
          <cell r="D978"/>
          <cell r="E978"/>
          <cell r="F978" t="str">
            <v>OK</v>
          </cell>
          <cell r="G978"/>
          <cell r="H978"/>
          <cell r="I978" t="str">
            <v>OK</v>
          </cell>
          <cell r="J978">
            <v>43089</v>
          </cell>
        </row>
        <row r="979">
          <cell r="B979">
            <v>8193</v>
          </cell>
          <cell r="C979">
            <v>43089</v>
          </cell>
          <cell r="D979"/>
          <cell r="E979"/>
          <cell r="F979" t="str">
            <v>OK</v>
          </cell>
          <cell r="G979"/>
          <cell r="H979"/>
          <cell r="I979" t="str">
            <v>OK</v>
          </cell>
          <cell r="J979">
            <v>43089</v>
          </cell>
        </row>
        <row r="980">
          <cell r="B980">
            <v>8194</v>
          </cell>
          <cell r="C980">
            <v>43089</v>
          </cell>
          <cell r="D980"/>
          <cell r="E980"/>
          <cell r="F980" t="str">
            <v>OK</v>
          </cell>
          <cell r="G980"/>
          <cell r="H980"/>
          <cell r="I980" t="str">
            <v>OK</v>
          </cell>
          <cell r="J980">
            <v>43089</v>
          </cell>
        </row>
        <row r="981">
          <cell r="B981">
            <v>8203</v>
          </cell>
          <cell r="C981">
            <v>43089</v>
          </cell>
          <cell r="D981"/>
          <cell r="E981"/>
          <cell r="F981" t="str">
            <v>OK</v>
          </cell>
          <cell r="G981"/>
          <cell r="H981"/>
          <cell r="I981" t="str">
            <v>OK</v>
          </cell>
          <cell r="J981">
            <v>43089</v>
          </cell>
        </row>
        <row r="982">
          <cell r="B982">
            <v>220</v>
          </cell>
          <cell r="C982">
            <v>43089</v>
          </cell>
          <cell r="D982" t="str">
            <v>911-917</v>
          </cell>
          <cell r="E982"/>
          <cell r="F982" t="str">
            <v>OK</v>
          </cell>
          <cell r="G982"/>
          <cell r="H982"/>
          <cell r="I982" t="str">
            <v>OK</v>
          </cell>
          <cell r="J982">
            <v>43089</v>
          </cell>
        </row>
        <row r="983">
          <cell r="B983">
            <v>218</v>
          </cell>
          <cell r="C983">
            <v>43089</v>
          </cell>
          <cell r="D983" t="str">
            <v>lot5-6-7</v>
          </cell>
          <cell r="E983"/>
          <cell r="F983" t="str">
            <v>OK</v>
          </cell>
          <cell r="G983"/>
          <cell r="H983"/>
          <cell r="I983" t="str">
            <v>OK</v>
          </cell>
          <cell r="J983">
            <v>43089</v>
          </cell>
        </row>
        <row r="984">
          <cell r="B984">
            <v>224</v>
          </cell>
          <cell r="C984">
            <v>43089</v>
          </cell>
          <cell r="D984" t="str">
            <v>lot4</v>
          </cell>
          <cell r="E984"/>
          <cell r="F984" t="str">
            <v>OK</v>
          </cell>
          <cell r="G984"/>
          <cell r="H984"/>
          <cell r="I984" t="str">
            <v>OK</v>
          </cell>
          <cell r="J984">
            <v>43089</v>
          </cell>
        </row>
        <row r="985">
          <cell r="B985">
            <v>230</v>
          </cell>
          <cell r="C985">
            <v>43089</v>
          </cell>
          <cell r="D985"/>
          <cell r="E985"/>
          <cell r="F985" t="str">
            <v>OK</v>
          </cell>
          <cell r="G985"/>
          <cell r="H985"/>
          <cell r="I985" t="str">
            <v>OK</v>
          </cell>
          <cell r="J985">
            <v>43089</v>
          </cell>
        </row>
        <row r="986">
          <cell r="B986">
            <v>1505</v>
          </cell>
          <cell r="C986">
            <v>43089</v>
          </cell>
          <cell r="D986"/>
          <cell r="E986"/>
          <cell r="F986" t="str">
            <v>OK</v>
          </cell>
          <cell r="G986"/>
          <cell r="H986"/>
          <cell r="I986" t="str">
            <v>OK</v>
          </cell>
          <cell r="J986">
            <v>43089</v>
          </cell>
        </row>
        <row r="987">
          <cell r="B987" t="str">
            <v>265VU</v>
          </cell>
          <cell r="C987">
            <v>43089</v>
          </cell>
          <cell r="D987" t="str">
            <v>EFD990006-990008-990009-990010</v>
          </cell>
          <cell r="E987"/>
          <cell r="F987" t="str">
            <v>OK</v>
          </cell>
          <cell r="G987"/>
          <cell r="H987"/>
          <cell r="I987" t="str">
            <v>OK</v>
          </cell>
          <cell r="J987">
            <v>43089</v>
          </cell>
        </row>
        <row r="988">
          <cell r="B988">
            <v>7850</v>
          </cell>
          <cell r="C988">
            <v>43089</v>
          </cell>
          <cell r="D988">
            <v>61</v>
          </cell>
          <cell r="E988"/>
          <cell r="F988" t="str">
            <v>OK</v>
          </cell>
          <cell r="G988"/>
          <cell r="H988"/>
          <cell r="I988" t="str">
            <v>OK</v>
          </cell>
          <cell r="J988">
            <v>43089</v>
          </cell>
        </row>
        <row r="989">
          <cell r="B989">
            <v>8148</v>
          </cell>
          <cell r="C989">
            <v>43089</v>
          </cell>
          <cell r="D989">
            <v>17</v>
          </cell>
          <cell r="E989"/>
          <cell r="F989" t="str">
            <v>OK</v>
          </cell>
          <cell r="G989"/>
          <cell r="H989"/>
          <cell r="I989" t="str">
            <v>OK</v>
          </cell>
          <cell r="J989">
            <v>43089</v>
          </cell>
        </row>
        <row r="990">
          <cell r="B990">
            <v>8193</v>
          </cell>
          <cell r="C990">
            <v>43089</v>
          </cell>
          <cell r="D990">
            <v>54</v>
          </cell>
          <cell r="E990"/>
          <cell r="F990" t="str">
            <v>OK</v>
          </cell>
          <cell r="G990"/>
          <cell r="H990"/>
          <cell r="I990" t="str">
            <v>OK</v>
          </cell>
          <cell r="J990">
            <v>43105</v>
          </cell>
        </row>
        <row r="991">
          <cell r="B991">
            <v>8199</v>
          </cell>
          <cell r="C991">
            <v>43089</v>
          </cell>
          <cell r="D991">
            <v>48</v>
          </cell>
          <cell r="E991"/>
          <cell r="F991" t="str">
            <v>OK</v>
          </cell>
          <cell r="G991"/>
          <cell r="H991"/>
          <cell r="I991" t="str">
            <v>OK</v>
          </cell>
          <cell r="J991">
            <v>43105</v>
          </cell>
        </row>
        <row r="992">
          <cell r="B992">
            <v>8137</v>
          </cell>
          <cell r="C992">
            <v>43089</v>
          </cell>
          <cell r="D992">
            <v>17</v>
          </cell>
          <cell r="E992"/>
          <cell r="F992" t="str">
            <v>OK</v>
          </cell>
          <cell r="G992"/>
          <cell r="H992"/>
          <cell r="I992" t="str">
            <v>OK</v>
          </cell>
          <cell r="J992">
            <v>43111</v>
          </cell>
        </row>
        <row r="993">
          <cell r="B993">
            <v>8188</v>
          </cell>
          <cell r="C993">
            <v>43089</v>
          </cell>
          <cell r="D993">
            <v>21</v>
          </cell>
          <cell r="E993"/>
          <cell r="F993" t="str">
            <v>OK</v>
          </cell>
          <cell r="G993"/>
          <cell r="H993"/>
          <cell r="I993" t="str">
            <v>OK</v>
          </cell>
          <cell r="J993">
            <v>43089</v>
          </cell>
        </row>
        <row r="994">
          <cell r="B994">
            <v>8220</v>
          </cell>
          <cell r="C994">
            <v>43090</v>
          </cell>
          <cell r="D994"/>
          <cell r="E994"/>
          <cell r="F994" t="str">
            <v>OK</v>
          </cell>
          <cell r="G994"/>
          <cell r="H994"/>
          <cell r="I994" t="str">
            <v>OK</v>
          </cell>
          <cell r="J994">
            <v>43090</v>
          </cell>
        </row>
        <row r="995">
          <cell r="B995">
            <v>8208</v>
          </cell>
          <cell r="C995">
            <v>43090</v>
          </cell>
          <cell r="D995"/>
          <cell r="E995"/>
          <cell r="F995" t="str">
            <v>OK</v>
          </cell>
          <cell r="G995"/>
          <cell r="H995"/>
          <cell r="I995" t="str">
            <v>OK</v>
          </cell>
          <cell r="J995">
            <v>43090</v>
          </cell>
        </row>
        <row r="996">
          <cell r="B996">
            <v>8145</v>
          </cell>
          <cell r="C996">
            <v>43090</v>
          </cell>
          <cell r="D996"/>
          <cell r="E996"/>
          <cell r="F996" t="str">
            <v>OK</v>
          </cell>
          <cell r="G996"/>
          <cell r="H996"/>
          <cell r="I996" t="str">
            <v>OK</v>
          </cell>
          <cell r="J996">
            <v>43090</v>
          </cell>
        </row>
        <row r="997">
          <cell r="B997">
            <v>7936</v>
          </cell>
          <cell r="C997">
            <v>43090</v>
          </cell>
          <cell r="D997"/>
          <cell r="E997"/>
          <cell r="F997" t="str">
            <v>OK</v>
          </cell>
          <cell r="G997"/>
          <cell r="H997"/>
          <cell r="I997" t="str">
            <v>OK</v>
          </cell>
          <cell r="J997">
            <v>43090</v>
          </cell>
        </row>
        <row r="998">
          <cell r="B998">
            <v>225</v>
          </cell>
          <cell r="C998">
            <v>43090</v>
          </cell>
          <cell r="D998" t="str">
            <v>612-614</v>
          </cell>
          <cell r="E998"/>
          <cell r="F998" t="str">
            <v>OK</v>
          </cell>
          <cell r="G998"/>
          <cell r="H998"/>
          <cell r="I998" t="str">
            <v>OK</v>
          </cell>
          <cell r="J998">
            <v>43090</v>
          </cell>
        </row>
        <row r="999">
          <cell r="B999">
            <v>200</v>
          </cell>
          <cell r="C999">
            <v>43090</v>
          </cell>
          <cell r="D999" t="str">
            <v>517-518-536-611VU3</v>
          </cell>
          <cell r="E999"/>
          <cell r="F999" t="str">
            <v>OK</v>
          </cell>
          <cell r="G999"/>
          <cell r="H999"/>
          <cell r="I999" t="str">
            <v>OK</v>
          </cell>
          <cell r="J999">
            <v>43090</v>
          </cell>
        </row>
        <row r="1000">
          <cell r="B1000">
            <v>1498</v>
          </cell>
          <cell r="C1000">
            <v>43090</v>
          </cell>
          <cell r="D1000"/>
          <cell r="E1000"/>
          <cell r="F1000" t="str">
            <v>OK</v>
          </cell>
          <cell r="G1000"/>
          <cell r="H1000"/>
          <cell r="I1000" t="str">
            <v>OK</v>
          </cell>
          <cell r="J1000">
            <v>43090</v>
          </cell>
        </row>
        <row r="1001">
          <cell r="B1001">
            <v>1504</v>
          </cell>
          <cell r="C1001">
            <v>43090</v>
          </cell>
          <cell r="D1001"/>
          <cell r="E1001"/>
          <cell r="F1001" t="str">
            <v>OK</v>
          </cell>
          <cell r="G1001"/>
          <cell r="H1001"/>
          <cell r="I1001" t="str">
            <v>OK</v>
          </cell>
          <cell r="J1001">
            <v>43090</v>
          </cell>
        </row>
        <row r="1002">
          <cell r="B1002">
            <v>1403</v>
          </cell>
          <cell r="C1002">
            <v>43090</v>
          </cell>
          <cell r="D1002"/>
          <cell r="E1002"/>
          <cell r="F1002" t="str">
            <v>OK</v>
          </cell>
          <cell r="G1002"/>
          <cell r="H1002"/>
          <cell r="I1002" t="str">
            <v>OK</v>
          </cell>
          <cell r="J1002">
            <v>43090</v>
          </cell>
        </row>
        <row r="1003">
          <cell r="B1003">
            <v>1501</v>
          </cell>
          <cell r="C1003">
            <v>43090</v>
          </cell>
          <cell r="D1003"/>
          <cell r="E1003"/>
          <cell r="F1003" t="str">
            <v>OK</v>
          </cell>
          <cell r="G1003"/>
          <cell r="H1003"/>
          <cell r="I1003" t="str">
            <v>OK</v>
          </cell>
          <cell r="J1003">
            <v>43090</v>
          </cell>
        </row>
        <row r="1004">
          <cell r="B1004">
            <v>1502</v>
          </cell>
          <cell r="C1004">
            <v>43090</v>
          </cell>
          <cell r="D1004"/>
          <cell r="E1004"/>
          <cell r="F1004" t="str">
            <v>OK</v>
          </cell>
          <cell r="G1004"/>
          <cell r="H1004"/>
          <cell r="I1004" t="str">
            <v>OK</v>
          </cell>
          <cell r="J1004">
            <v>43090</v>
          </cell>
        </row>
        <row r="1005">
          <cell r="B1005">
            <v>1503</v>
          </cell>
          <cell r="C1005">
            <v>43090</v>
          </cell>
          <cell r="D1005"/>
          <cell r="E1005"/>
          <cell r="F1005" t="str">
            <v>OK</v>
          </cell>
          <cell r="G1005"/>
          <cell r="H1005"/>
          <cell r="I1005" t="str">
            <v>OK</v>
          </cell>
          <cell r="J1005">
            <v>43090</v>
          </cell>
        </row>
        <row r="1006">
          <cell r="B1006">
            <v>214</v>
          </cell>
          <cell r="C1006">
            <v>43090</v>
          </cell>
          <cell r="D1006" t="str">
            <v>A350 265VU</v>
          </cell>
          <cell r="E1006"/>
          <cell r="F1006" t="str">
            <v>OK</v>
          </cell>
          <cell r="G1006"/>
          <cell r="H1006"/>
          <cell r="I1006" t="str">
            <v>OK</v>
          </cell>
          <cell r="J1006">
            <v>43090</v>
          </cell>
        </row>
        <row r="1007">
          <cell r="B1007">
            <v>7968</v>
          </cell>
          <cell r="C1007">
            <v>43090</v>
          </cell>
          <cell r="D1007" t="str">
            <v>62VU</v>
          </cell>
          <cell r="E1007"/>
          <cell r="F1007" t="str">
            <v>OK</v>
          </cell>
          <cell r="G1007"/>
          <cell r="H1007"/>
          <cell r="I1007" t="str">
            <v>OK</v>
          </cell>
          <cell r="J1007">
            <v>43133</v>
          </cell>
        </row>
        <row r="1008">
          <cell r="B1008">
            <v>221</v>
          </cell>
          <cell r="C1008">
            <v>43090</v>
          </cell>
          <cell r="D1008" t="str">
            <v>611VU4</v>
          </cell>
          <cell r="E1008"/>
          <cell r="F1008" t="str">
            <v>OK</v>
          </cell>
          <cell r="G1008"/>
          <cell r="H1008"/>
          <cell r="I1008" t="str">
            <v>OK</v>
          </cell>
          <cell r="J1008">
            <v>43090</v>
          </cell>
        </row>
        <row r="1009">
          <cell r="B1009">
            <v>8117</v>
          </cell>
          <cell r="C1009">
            <v>43090</v>
          </cell>
          <cell r="D1009" t="str">
            <v>45VU</v>
          </cell>
          <cell r="E1009"/>
          <cell r="F1009" t="str">
            <v>OK</v>
          </cell>
          <cell r="G1009"/>
          <cell r="H1009"/>
          <cell r="I1009" t="str">
            <v>OK</v>
          </cell>
          <cell r="J1009">
            <v>43090</v>
          </cell>
        </row>
        <row r="1010">
          <cell r="B1010">
            <v>8150</v>
          </cell>
          <cell r="C1010">
            <v>43090</v>
          </cell>
          <cell r="D1010" t="str">
            <v>45VU</v>
          </cell>
          <cell r="E1010"/>
          <cell r="F1010" t="str">
            <v>OK</v>
          </cell>
          <cell r="G1010"/>
          <cell r="H1010"/>
          <cell r="I1010" t="str">
            <v>OK</v>
          </cell>
          <cell r="J1010">
            <v>43090</v>
          </cell>
        </row>
        <row r="1011">
          <cell r="B1011">
            <v>224</v>
          </cell>
          <cell r="C1011">
            <v>43091</v>
          </cell>
          <cell r="D1011">
            <v>925</v>
          </cell>
          <cell r="E1011"/>
          <cell r="F1011" t="str">
            <v>OK</v>
          </cell>
          <cell r="G1011"/>
          <cell r="H1011"/>
          <cell r="I1011" t="str">
            <v>OK</v>
          </cell>
          <cell r="J1011">
            <v>43091</v>
          </cell>
        </row>
        <row r="1012">
          <cell r="B1012">
            <v>8023</v>
          </cell>
          <cell r="C1012">
            <v>43091</v>
          </cell>
          <cell r="D1012" t="str">
            <v>60VU</v>
          </cell>
          <cell r="E1012"/>
          <cell r="F1012" t="str">
            <v>OK</v>
          </cell>
          <cell r="G1012"/>
          <cell r="H1012"/>
          <cell r="I1012" t="str">
            <v>OK</v>
          </cell>
          <cell r="J1012">
            <v>43105</v>
          </cell>
        </row>
        <row r="1013">
          <cell r="B1013">
            <v>216</v>
          </cell>
          <cell r="C1013">
            <v>43095</v>
          </cell>
          <cell r="D1013" t="str">
            <v>612-613-614</v>
          </cell>
          <cell r="E1013"/>
          <cell r="F1013" t="str">
            <v>OK</v>
          </cell>
          <cell r="G1013"/>
          <cell r="H1013"/>
          <cell r="I1013" t="str">
            <v>OK</v>
          </cell>
          <cell r="J1013">
            <v>43096</v>
          </cell>
        </row>
        <row r="1014">
          <cell r="B1014">
            <v>213</v>
          </cell>
          <cell r="C1014">
            <v>43095</v>
          </cell>
          <cell r="D1014" t="str">
            <v>612-613-614</v>
          </cell>
          <cell r="E1014"/>
          <cell r="F1014" t="str">
            <v>OK</v>
          </cell>
          <cell r="G1014"/>
          <cell r="H1014"/>
          <cell r="I1014" t="str">
            <v>OK</v>
          </cell>
          <cell r="J1014">
            <v>43096</v>
          </cell>
        </row>
        <row r="1015">
          <cell r="B1015">
            <v>201</v>
          </cell>
          <cell r="C1015">
            <v>43095</v>
          </cell>
          <cell r="D1015" t="str">
            <v>517-518-536-611VU3</v>
          </cell>
          <cell r="E1015"/>
          <cell r="F1015" t="str">
            <v>OK</v>
          </cell>
          <cell r="G1015"/>
          <cell r="H1015"/>
          <cell r="I1015" t="str">
            <v>OK</v>
          </cell>
          <cell r="J1015">
            <v>43096</v>
          </cell>
        </row>
        <row r="1016">
          <cell r="B1016">
            <v>241</v>
          </cell>
          <cell r="C1016">
            <v>43095</v>
          </cell>
          <cell r="D1016"/>
          <cell r="E1016"/>
          <cell r="F1016" t="str">
            <v>OK</v>
          </cell>
          <cell r="G1016"/>
          <cell r="H1016"/>
          <cell r="I1016" t="str">
            <v>OK</v>
          </cell>
          <cell r="J1016">
            <v>43095</v>
          </cell>
        </row>
        <row r="1017">
          <cell r="B1017">
            <v>219</v>
          </cell>
          <cell r="C1017">
            <v>43095</v>
          </cell>
          <cell r="D1017"/>
          <cell r="E1017"/>
          <cell r="F1017" t="str">
            <v>OK</v>
          </cell>
          <cell r="G1017"/>
          <cell r="H1017"/>
          <cell r="I1017" t="str">
            <v>OK</v>
          </cell>
          <cell r="J1017">
            <v>43095</v>
          </cell>
        </row>
        <row r="1018">
          <cell r="B1018">
            <v>8081</v>
          </cell>
          <cell r="C1018">
            <v>43096</v>
          </cell>
          <cell r="D1018"/>
          <cell r="E1018"/>
          <cell r="F1018" t="str">
            <v>OK</v>
          </cell>
          <cell r="G1018"/>
          <cell r="H1018"/>
          <cell r="I1018" t="str">
            <v>OK</v>
          </cell>
          <cell r="J1018">
            <v>43102</v>
          </cell>
        </row>
        <row r="1019">
          <cell r="B1019">
            <v>8197</v>
          </cell>
          <cell r="C1019">
            <v>43096</v>
          </cell>
          <cell r="D1019"/>
          <cell r="E1019"/>
          <cell r="F1019" t="str">
            <v>OK</v>
          </cell>
          <cell r="G1019"/>
          <cell r="H1019"/>
          <cell r="I1019" t="str">
            <v>OK</v>
          </cell>
          <cell r="J1019">
            <v>43102</v>
          </cell>
        </row>
        <row r="1020">
          <cell r="B1020">
            <v>8203</v>
          </cell>
          <cell r="C1020">
            <v>43096</v>
          </cell>
          <cell r="D1020"/>
          <cell r="E1020"/>
          <cell r="F1020" t="str">
            <v>OK</v>
          </cell>
          <cell r="G1020"/>
          <cell r="H1020"/>
          <cell r="I1020" t="str">
            <v>OK</v>
          </cell>
          <cell r="J1020">
            <v>43102</v>
          </cell>
        </row>
        <row r="1021">
          <cell r="B1021">
            <v>8091</v>
          </cell>
          <cell r="C1021">
            <v>43096</v>
          </cell>
          <cell r="D1021"/>
          <cell r="E1021"/>
          <cell r="F1021" t="str">
            <v>OK</v>
          </cell>
          <cell r="G1021"/>
          <cell r="H1021"/>
          <cell r="I1021" t="str">
            <v>OK</v>
          </cell>
          <cell r="J1021">
            <v>43102</v>
          </cell>
        </row>
        <row r="1022">
          <cell r="B1022">
            <v>8189</v>
          </cell>
          <cell r="C1022">
            <v>43096</v>
          </cell>
          <cell r="D1022"/>
          <cell r="E1022"/>
          <cell r="F1022" t="str">
            <v>OK</v>
          </cell>
          <cell r="G1022"/>
          <cell r="H1022"/>
          <cell r="I1022" t="str">
            <v>OK</v>
          </cell>
          <cell r="J1022">
            <v>43097</v>
          </cell>
        </row>
        <row r="1023">
          <cell r="B1023">
            <v>8200</v>
          </cell>
          <cell r="C1023">
            <v>43096</v>
          </cell>
          <cell r="D1023"/>
          <cell r="E1023"/>
          <cell r="F1023" t="str">
            <v>OK</v>
          </cell>
          <cell r="G1023"/>
          <cell r="H1023"/>
          <cell r="I1023" t="str">
            <v>OK</v>
          </cell>
          <cell r="J1023">
            <v>43097</v>
          </cell>
        </row>
        <row r="1024">
          <cell r="B1024">
            <v>8264</v>
          </cell>
          <cell r="C1024">
            <v>43096</v>
          </cell>
          <cell r="D1024"/>
          <cell r="E1024"/>
          <cell r="F1024" t="str">
            <v>OK</v>
          </cell>
          <cell r="G1024"/>
          <cell r="H1024"/>
          <cell r="I1024" t="str">
            <v>OK</v>
          </cell>
          <cell r="J1024">
            <v>43097</v>
          </cell>
        </row>
        <row r="1025">
          <cell r="B1025">
            <v>8192</v>
          </cell>
          <cell r="C1025">
            <v>43096</v>
          </cell>
          <cell r="D1025"/>
          <cell r="E1025"/>
          <cell r="F1025" t="str">
            <v>OK</v>
          </cell>
          <cell r="G1025"/>
          <cell r="H1025"/>
          <cell r="I1025" t="str">
            <v>OK</v>
          </cell>
          <cell r="J1025">
            <v>43097</v>
          </cell>
        </row>
        <row r="1026">
          <cell r="B1026">
            <v>202</v>
          </cell>
          <cell r="C1026">
            <v>43096</v>
          </cell>
          <cell r="D1026" t="str">
            <v>517-518-536-611VU3</v>
          </cell>
          <cell r="E1026"/>
          <cell r="F1026" t="str">
            <v>OK</v>
          </cell>
          <cell r="G1026"/>
          <cell r="H1026"/>
          <cell r="I1026" t="str">
            <v>OK</v>
          </cell>
          <cell r="J1026">
            <v>43097</v>
          </cell>
        </row>
        <row r="1027">
          <cell r="B1027">
            <v>214</v>
          </cell>
          <cell r="C1027">
            <v>43096</v>
          </cell>
          <cell r="D1027" t="str">
            <v>612-614</v>
          </cell>
          <cell r="E1027"/>
          <cell r="F1027" t="str">
            <v>OK</v>
          </cell>
          <cell r="G1027"/>
          <cell r="H1027"/>
          <cell r="I1027" t="str">
            <v>OK</v>
          </cell>
          <cell r="J1027">
            <v>43097</v>
          </cell>
        </row>
        <row r="1028">
          <cell r="B1028">
            <v>243</v>
          </cell>
          <cell r="C1028">
            <v>43096</v>
          </cell>
          <cell r="D1028"/>
          <cell r="E1028"/>
          <cell r="F1028" t="str">
            <v>OK</v>
          </cell>
          <cell r="G1028"/>
          <cell r="H1028"/>
          <cell r="I1028" t="str">
            <v>OK</v>
          </cell>
          <cell r="J1028">
            <v>43097</v>
          </cell>
        </row>
        <row r="1029">
          <cell r="B1029">
            <v>215</v>
          </cell>
          <cell r="C1029">
            <v>43096</v>
          </cell>
          <cell r="D1029"/>
          <cell r="E1029"/>
          <cell r="F1029" t="str">
            <v>OK</v>
          </cell>
          <cell r="G1029"/>
          <cell r="H1029"/>
          <cell r="I1029" t="str">
            <v>OK</v>
          </cell>
          <cell r="J1029">
            <v>43097</v>
          </cell>
        </row>
        <row r="1030">
          <cell r="B1030">
            <v>1519</v>
          </cell>
          <cell r="C1030">
            <v>43096</v>
          </cell>
          <cell r="D1030"/>
          <cell r="E1030"/>
          <cell r="F1030" t="str">
            <v>OK</v>
          </cell>
          <cell r="G1030"/>
          <cell r="H1030"/>
          <cell r="I1030" t="str">
            <v>OK</v>
          </cell>
          <cell r="J1030">
            <v>43102</v>
          </cell>
        </row>
        <row r="1031">
          <cell r="B1031">
            <v>8206</v>
          </cell>
          <cell r="C1031">
            <v>43102</v>
          </cell>
          <cell r="D1031"/>
          <cell r="E1031"/>
          <cell r="F1031" t="str">
            <v>OK</v>
          </cell>
          <cell r="G1031"/>
          <cell r="H1031"/>
          <cell r="I1031" t="str">
            <v>OK</v>
          </cell>
          <cell r="J1031">
            <v>43103</v>
          </cell>
        </row>
        <row r="1032">
          <cell r="B1032">
            <v>8205</v>
          </cell>
          <cell r="C1032">
            <v>43102</v>
          </cell>
          <cell r="D1032"/>
          <cell r="E1032" t="str">
            <v>OK</v>
          </cell>
          <cell r="F1032" t="str">
            <v>OK</v>
          </cell>
          <cell r="G1032"/>
          <cell r="H1032"/>
          <cell r="I1032" t="str">
            <v>OK</v>
          </cell>
          <cell r="J1032">
            <v>43105</v>
          </cell>
        </row>
        <row r="1033">
          <cell r="B1033">
            <v>8196</v>
          </cell>
          <cell r="C1033">
            <v>43102</v>
          </cell>
          <cell r="D1033"/>
          <cell r="E1033" t="str">
            <v>OK</v>
          </cell>
          <cell r="F1033" t="str">
            <v>OK</v>
          </cell>
          <cell r="G1033"/>
          <cell r="H1033"/>
          <cell r="I1033" t="str">
            <v>OK</v>
          </cell>
          <cell r="J1033">
            <v>43108</v>
          </cell>
        </row>
        <row r="1034">
          <cell r="B1034">
            <v>89</v>
          </cell>
          <cell r="C1034">
            <v>43102</v>
          </cell>
          <cell r="D1034"/>
          <cell r="E1034"/>
          <cell r="F1034" t="str">
            <v>OK</v>
          </cell>
          <cell r="G1034"/>
          <cell r="H1034"/>
          <cell r="I1034" t="str">
            <v>OK</v>
          </cell>
          <cell r="J1034">
            <v>43103</v>
          </cell>
        </row>
        <row r="1035">
          <cell r="B1035">
            <v>1520</v>
          </cell>
          <cell r="C1035">
            <v>43102</v>
          </cell>
          <cell r="D1035"/>
          <cell r="E1035"/>
          <cell r="F1035" t="str">
            <v>OK</v>
          </cell>
          <cell r="G1035"/>
          <cell r="H1035"/>
          <cell r="I1035" t="str">
            <v>OK</v>
          </cell>
          <cell r="J1035">
            <v>43102</v>
          </cell>
        </row>
        <row r="1036">
          <cell r="B1036">
            <v>8017</v>
          </cell>
          <cell r="C1036">
            <v>43103</v>
          </cell>
          <cell r="D1036"/>
          <cell r="E1036"/>
          <cell r="F1036" t="str">
            <v>OK</v>
          </cell>
          <cell r="G1036"/>
          <cell r="H1036"/>
          <cell r="I1036" t="str">
            <v>OK</v>
          </cell>
          <cell r="J1036">
            <v>43103</v>
          </cell>
        </row>
        <row r="1037">
          <cell r="B1037">
            <v>8090</v>
          </cell>
          <cell r="C1037">
            <v>43103</v>
          </cell>
          <cell r="D1037"/>
          <cell r="E1037"/>
          <cell r="F1037" t="str">
            <v>OK</v>
          </cell>
          <cell r="G1037"/>
          <cell r="H1037"/>
          <cell r="I1037" t="str">
            <v>OK</v>
          </cell>
          <cell r="J1037">
            <v>43103</v>
          </cell>
        </row>
        <row r="1038">
          <cell r="B1038">
            <v>7862</v>
          </cell>
          <cell r="C1038">
            <v>43103</v>
          </cell>
          <cell r="D1038"/>
          <cell r="E1038" t="str">
            <v>OK</v>
          </cell>
          <cell r="F1038" t="str">
            <v>OK</v>
          </cell>
          <cell r="G1038"/>
          <cell r="H1038"/>
          <cell r="I1038" t="str">
            <v>OK</v>
          </cell>
          <cell r="J1038">
            <v>43105</v>
          </cell>
        </row>
        <row r="1039">
          <cell r="B1039">
            <v>8200</v>
          </cell>
          <cell r="C1039">
            <v>43103</v>
          </cell>
          <cell r="D1039"/>
          <cell r="E1039" t="str">
            <v>OK</v>
          </cell>
          <cell r="F1039" t="str">
            <v>OK</v>
          </cell>
          <cell r="G1039"/>
          <cell r="H1039"/>
          <cell r="I1039" t="str">
            <v>OK</v>
          </cell>
          <cell r="J1039">
            <v>43105</v>
          </cell>
        </row>
        <row r="1040">
          <cell r="B1040">
            <v>8233</v>
          </cell>
          <cell r="C1040">
            <v>43103</v>
          </cell>
          <cell r="D1040"/>
          <cell r="E1040" t="str">
            <v>OK</v>
          </cell>
          <cell r="F1040" t="str">
            <v>OK</v>
          </cell>
          <cell r="G1040"/>
          <cell r="H1040"/>
          <cell r="I1040" t="str">
            <v>OK</v>
          </cell>
          <cell r="J1040">
            <v>43105</v>
          </cell>
        </row>
        <row r="1041">
          <cell r="B1041">
            <v>8220</v>
          </cell>
          <cell r="C1041">
            <v>43103</v>
          </cell>
          <cell r="D1041"/>
          <cell r="E1041" t="str">
            <v>OK</v>
          </cell>
          <cell r="F1041" t="str">
            <v>OK</v>
          </cell>
          <cell r="G1041"/>
          <cell r="H1041"/>
          <cell r="I1041" t="str">
            <v>OK</v>
          </cell>
          <cell r="J1041">
            <v>43105</v>
          </cell>
        </row>
        <row r="1042">
          <cell r="B1042">
            <v>8212</v>
          </cell>
          <cell r="C1042">
            <v>43103</v>
          </cell>
          <cell r="D1042"/>
          <cell r="E1042" t="str">
            <v>OK</v>
          </cell>
          <cell r="F1042" t="str">
            <v>OK</v>
          </cell>
          <cell r="G1042"/>
          <cell r="H1042"/>
          <cell r="I1042" t="str">
            <v>OK</v>
          </cell>
          <cell r="J1042">
            <v>43108</v>
          </cell>
        </row>
        <row r="1043">
          <cell r="B1043">
            <v>226</v>
          </cell>
          <cell r="C1043">
            <v>43103</v>
          </cell>
          <cell r="D1043"/>
          <cell r="E1043"/>
          <cell r="F1043" t="str">
            <v>OK</v>
          </cell>
          <cell r="G1043"/>
          <cell r="H1043"/>
          <cell r="I1043" t="str">
            <v>OK</v>
          </cell>
          <cell r="J1043">
            <v>43103</v>
          </cell>
        </row>
        <row r="1044">
          <cell r="B1044">
            <v>224</v>
          </cell>
          <cell r="C1044">
            <v>43103</v>
          </cell>
          <cell r="D1044" t="str">
            <v>lot 5-6-7</v>
          </cell>
          <cell r="E1044"/>
          <cell r="F1044" t="str">
            <v>OK</v>
          </cell>
          <cell r="G1044"/>
          <cell r="H1044"/>
          <cell r="I1044" t="str">
            <v>OK</v>
          </cell>
          <cell r="J1044">
            <v>43103</v>
          </cell>
        </row>
        <row r="1045">
          <cell r="B1045">
            <v>220</v>
          </cell>
          <cell r="C1045">
            <v>43103</v>
          </cell>
          <cell r="D1045" t="str">
            <v>Complet + 925VU</v>
          </cell>
          <cell r="E1045" t="str">
            <v>OK</v>
          </cell>
          <cell r="F1045" t="str">
            <v>OK</v>
          </cell>
          <cell r="G1045"/>
          <cell r="H1045"/>
          <cell r="I1045" t="str">
            <v>OK</v>
          </cell>
          <cell r="J1045">
            <v>43108</v>
          </cell>
        </row>
        <row r="1046">
          <cell r="B1046">
            <v>250</v>
          </cell>
          <cell r="C1046">
            <v>43103</v>
          </cell>
          <cell r="D1046"/>
          <cell r="E1046" t="str">
            <v>OK</v>
          </cell>
          <cell r="F1046" t="str">
            <v>OK</v>
          </cell>
          <cell r="G1046"/>
          <cell r="H1046"/>
          <cell r="I1046" t="str">
            <v>OK</v>
          </cell>
          <cell r="J1046">
            <v>43105</v>
          </cell>
        </row>
        <row r="1047">
          <cell r="B1047">
            <v>91</v>
          </cell>
          <cell r="C1047">
            <v>43103</v>
          </cell>
          <cell r="D1047"/>
          <cell r="E1047"/>
          <cell r="F1047" t="str">
            <v>OK</v>
          </cell>
          <cell r="G1047"/>
          <cell r="H1047"/>
          <cell r="I1047" t="str">
            <v>OK</v>
          </cell>
          <cell r="J1047">
            <v>43103</v>
          </cell>
        </row>
        <row r="1048">
          <cell r="B1048">
            <v>91</v>
          </cell>
          <cell r="C1048">
            <v>43103</v>
          </cell>
          <cell r="D1048"/>
          <cell r="E1048"/>
          <cell r="F1048" t="str">
            <v>OK</v>
          </cell>
          <cell r="G1048"/>
          <cell r="H1048"/>
          <cell r="I1048" t="str">
            <v>OK</v>
          </cell>
          <cell r="J1048">
            <v>43103</v>
          </cell>
        </row>
        <row r="1049">
          <cell r="B1049">
            <v>1506</v>
          </cell>
          <cell r="C1049">
            <v>43103</v>
          </cell>
          <cell r="D1049"/>
          <cell r="E1049" t="str">
            <v>OK</v>
          </cell>
          <cell r="F1049" t="str">
            <v>OK</v>
          </cell>
          <cell r="G1049"/>
          <cell r="H1049"/>
          <cell r="I1049" t="str">
            <v>OK</v>
          </cell>
          <cell r="J1049">
            <v>43108</v>
          </cell>
        </row>
        <row r="1050">
          <cell r="B1050">
            <v>8135</v>
          </cell>
          <cell r="C1050">
            <v>43104</v>
          </cell>
          <cell r="D1050"/>
          <cell r="E1050" t="str">
            <v>OK</v>
          </cell>
          <cell r="F1050" t="str">
            <v>OK</v>
          </cell>
          <cell r="G1050"/>
          <cell r="H1050"/>
          <cell r="I1050" t="str">
            <v>OK</v>
          </cell>
          <cell r="J1050">
            <v>43108</v>
          </cell>
        </row>
        <row r="1051">
          <cell r="B1051">
            <v>8210</v>
          </cell>
          <cell r="C1051">
            <v>43104</v>
          </cell>
          <cell r="D1051"/>
          <cell r="E1051" t="str">
            <v>OK</v>
          </cell>
          <cell r="F1051" t="str">
            <v>OK</v>
          </cell>
          <cell r="G1051"/>
          <cell r="H1051"/>
          <cell r="I1051" t="str">
            <v>OK</v>
          </cell>
          <cell r="J1051">
            <v>43108</v>
          </cell>
        </row>
        <row r="1052">
          <cell r="B1052">
            <v>8084</v>
          </cell>
          <cell r="C1052">
            <v>43104</v>
          </cell>
          <cell r="D1052"/>
          <cell r="E1052" t="str">
            <v>OK</v>
          </cell>
          <cell r="F1052" t="str">
            <v>OK</v>
          </cell>
          <cell r="G1052"/>
          <cell r="H1052"/>
          <cell r="I1052" t="str">
            <v>OK</v>
          </cell>
          <cell r="J1052">
            <v>43108</v>
          </cell>
        </row>
        <row r="1053">
          <cell r="B1053">
            <v>7871</v>
          </cell>
          <cell r="C1053">
            <v>43104</v>
          </cell>
          <cell r="D1053"/>
          <cell r="E1053" t="str">
            <v>OK</v>
          </cell>
          <cell r="F1053" t="str">
            <v>OK</v>
          </cell>
          <cell r="G1053"/>
          <cell r="H1053"/>
          <cell r="I1053" t="str">
            <v>OK</v>
          </cell>
          <cell r="J1053">
            <v>43108</v>
          </cell>
        </row>
        <row r="1054">
          <cell r="B1054">
            <v>8073</v>
          </cell>
          <cell r="C1054">
            <v>43104</v>
          </cell>
          <cell r="D1054"/>
          <cell r="E1054" t="str">
            <v>OK</v>
          </cell>
          <cell r="F1054" t="str">
            <v>OK</v>
          </cell>
          <cell r="G1054"/>
          <cell r="H1054"/>
          <cell r="I1054" t="str">
            <v>OK</v>
          </cell>
          <cell r="J1054">
            <v>43108</v>
          </cell>
        </row>
        <row r="1055">
          <cell r="B1055">
            <v>8205</v>
          </cell>
          <cell r="C1055">
            <v>43104</v>
          </cell>
          <cell r="D1055"/>
          <cell r="E1055" t="str">
            <v>OK</v>
          </cell>
          <cell r="F1055" t="str">
            <v>OK</v>
          </cell>
          <cell r="G1055"/>
          <cell r="H1055"/>
          <cell r="I1055" t="str">
            <v>OK</v>
          </cell>
          <cell r="J1055">
            <v>43108</v>
          </cell>
        </row>
        <row r="1056">
          <cell r="B1056">
            <v>8210</v>
          </cell>
          <cell r="C1056">
            <v>43104</v>
          </cell>
          <cell r="D1056"/>
          <cell r="E1056" t="str">
            <v>OK</v>
          </cell>
          <cell r="F1056" t="str">
            <v>OK</v>
          </cell>
          <cell r="G1056"/>
          <cell r="H1056"/>
          <cell r="I1056" t="str">
            <v>OK</v>
          </cell>
          <cell r="J1056">
            <v>43109</v>
          </cell>
        </row>
        <row r="1057">
          <cell r="B1057">
            <v>8208</v>
          </cell>
          <cell r="C1057">
            <v>43104</v>
          </cell>
          <cell r="D1057"/>
          <cell r="E1057" t="str">
            <v>OK</v>
          </cell>
          <cell r="F1057" t="str">
            <v>OK</v>
          </cell>
          <cell r="G1057"/>
          <cell r="H1057"/>
          <cell r="I1057" t="str">
            <v>OK</v>
          </cell>
          <cell r="J1057">
            <v>43109</v>
          </cell>
        </row>
        <row r="1058">
          <cell r="B1058">
            <v>8241</v>
          </cell>
          <cell r="C1058">
            <v>43104</v>
          </cell>
          <cell r="D1058"/>
          <cell r="E1058" t="str">
            <v>OK</v>
          </cell>
          <cell r="F1058" t="str">
            <v>OK</v>
          </cell>
          <cell r="G1058"/>
          <cell r="H1058"/>
          <cell r="I1058" t="str">
            <v>OK</v>
          </cell>
          <cell r="J1058">
            <v>43109</v>
          </cell>
        </row>
        <row r="1059">
          <cell r="B1059">
            <v>8198</v>
          </cell>
          <cell r="C1059">
            <v>43104</v>
          </cell>
          <cell r="D1059"/>
          <cell r="E1059" t="str">
            <v>OK</v>
          </cell>
          <cell r="F1059" t="str">
            <v>OK</v>
          </cell>
          <cell r="G1059"/>
          <cell r="H1059"/>
          <cell r="I1059" t="str">
            <v>OK</v>
          </cell>
          <cell r="J1059">
            <v>43110</v>
          </cell>
        </row>
        <row r="1060">
          <cell r="B1060">
            <v>8213</v>
          </cell>
          <cell r="C1060">
            <v>43104</v>
          </cell>
          <cell r="D1060"/>
          <cell r="E1060" t="str">
            <v>OK</v>
          </cell>
          <cell r="F1060" t="str">
            <v>OK</v>
          </cell>
          <cell r="G1060"/>
          <cell r="H1060"/>
          <cell r="I1060" t="str">
            <v>OK</v>
          </cell>
          <cell r="J1060">
            <v>43110</v>
          </cell>
        </row>
        <row r="1061">
          <cell r="B1061">
            <v>8215</v>
          </cell>
          <cell r="C1061">
            <v>43104</v>
          </cell>
          <cell r="D1061"/>
          <cell r="E1061" t="str">
            <v>OK</v>
          </cell>
          <cell r="F1061" t="str">
            <v>OK</v>
          </cell>
          <cell r="G1061"/>
          <cell r="H1061"/>
          <cell r="I1061" t="str">
            <v>OK</v>
          </cell>
          <cell r="J1061">
            <v>43112</v>
          </cell>
        </row>
        <row r="1062">
          <cell r="B1062">
            <v>233</v>
          </cell>
          <cell r="C1062">
            <v>43104</v>
          </cell>
          <cell r="D1062" t="str">
            <v>911-917</v>
          </cell>
          <cell r="E1062" t="str">
            <v>OK</v>
          </cell>
          <cell r="F1062" t="str">
            <v>OK</v>
          </cell>
          <cell r="G1062"/>
          <cell r="H1062"/>
          <cell r="I1062" t="str">
            <v>OK</v>
          </cell>
          <cell r="J1062">
            <v>43108</v>
          </cell>
        </row>
        <row r="1063">
          <cell r="B1063">
            <v>226</v>
          </cell>
          <cell r="C1063">
            <v>43104</v>
          </cell>
          <cell r="D1063">
            <v>925</v>
          </cell>
          <cell r="E1063" t="str">
            <v>OK</v>
          </cell>
          <cell r="F1063" t="str">
            <v>OK</v>
          </cell>
          <cell r="G1063"/>
          <cell r="H1063"/>
          <cell r="I1063" t="str">
            <v>OK</v>
          </cell>
          <cell r="J1063">
            <v>43109</v>
          </cell>
        </row>
        <row r="1064">
          <cell r="B1064">
            <v>226</v>
          </cell>
          <cell r="C1064">
            <v>43104</v>
          </cell>
          <cell r="D1064" t="str">
            <v>lot4</v>
          </cell>
          <cell r="E1064" t="str">
            <v>OK</v>
          </cell>
          <cell r="F1064" t="str">
            <v>OK</v>
          </cell>
          <cell r="G1064"/>
          <cell r="H1064"/>
          <cell r="I1064" t="str">
            <v>OK</v>
          </cell>
          <cell r="J1064">
            <v>43109</v>
          </cell>
        </row>
        <row r="1065">
          <cell r="B1065">
            <v>221</v>
          </cell>
          <cell r="C1065">
            <v>43104</v>
          </cell>
          <cell r="D1065" t="str">
            <v>612-614</v>
          </cell>
          <cell r="E1065" t="str">
            <v>OK</v>
          </cell>
          <cell r="F1065" t="str">
            <v>OK</v>
          </cell>
          <cell r="G1065"/>
          <cell r="H1065"/>
          <cell r="I1065" t="str">
            <v>OK</v>
          </cell>
          <cell r="J1065">
            <v>43108</v>
          </cell>
        </row>
        <row r="1066">
          <cell r="B1066">
            <v>203</v>
          </cell>
          <cell r="C1066">
            <v>43104</v>
          </cell>
          <cell r="D1066" t="str">
            <v>517-518-536-611VU3</v>
          </cell>
          <cell r="E1066" t="str">
            <v>OK</v>
          </cell>
          <cell r="F1066" t="str">
            <v>OK</v>
          </cell>
          <cell r="G1066"/>
          <cell r="H1066"/>
          <cell r="I1066" t="str">
            <v>OK</v>
          </cell>
          <cell r="J1066">
            <v>43108</v>
          </cell>
        </row>
        <row r="1067">
          <cell r="B1067">
            <v>249</v>
          </cell>
          <cell r="C1067">
            <v>43104</v>
          </cell>
          <cell r="D1067"/>
          <cell r="E1067" t="str">
            <v>OK</v>
          </cell>
          <cell r="F1067" t="str">
            <v>OK</v>
          </cell>
          <cell r="G1067"/>
          <cell r="H1067"/>
          <cell r="I1067" t="str">
            <v>OK</v>
          </cell>
          <cell r="J1067">
            <v>43109</v>
          </cell>
        </row>
        <row r="1068">
          <cell r="B1068">
            <v>217</v>
          </cell>
          <cell r="C1068">
            <v>43104</v>
          </cell>
          <cell r="D1068"/>
          <cell r="E1068" t="str">
            <v>OK</v>
          </cell>
          <cell r="F1068" t="str">
            <v>OK</v>
          </cell>
          <cell r="G1068"/>
          <cell r="H1068"/>
          <cell r="I1068" t="str">
            <v>OK</v>
          </cell>
          <cell r="J1068">
            <v>43109</v>
          </cell>
        </row>
        <row r="1069">
          <cell r="B1069">
            <v>1499</v>
          </cell>
          <cell r="C1069">
            <v>43104</v>
          </cell>
          <cell r="D1069"/>
          <cell r="E1069" t="str">
            <v>OK</v>
          </cell>
          <cell r="F1069" t="str">
            <v>OK</v>
          </cell>
          <cell r="G1069"/>
          <cell r="H1069"/>
          <cell r="I1069" t="str">
            <v>OK</v>
          </cell>
          <cell r="J1069">
            <v>43110</v>
          </cell>
        </row>
        <row r="1070">
          <cell r="B1070" t="str">
            <v>LCTW36370</v>
          </cell>
          <cell r="C1070">
            <v>43104</v>
          </cell>
          <cell r="D1070" t="str">
            <v>22VU</v>
          </cell>
          <cell r="E1070"/>
          <cell r="F1070" t="str">
            <v>OK</v>
          </cell>
          <cell r="G1070"/>
          <cell r="H1070"/>
          <cell r="I1070" t="str">
            <v>OK</v>
          </cell>
          <cell r="J1070">
            <v>43108</v>
          </cell>
        </row>
        <row r="1071">
          <cell r="B1071" t="str">
            <v>LCTW36525</v>
          </cell>
          <cell r="C1071">
            <v>43104</v>
          </cell>
          <cell r="D1071" t="str">
            <v>22VU</v>
          </cell>
          <cell r="E1071"/>
          <cell r="F1071" t="str">
            <v>OK</v>
          </cell>
          <cell r="G1071"/>
          <cell r="H1071"/>
          <cell r="I1071" t="str">
            <v>OK</v>
          </cell>
          <cell r="J1071">
            <v>43108</v>
          </cell>
        </row>
        <row r="1072">
          <cell r="B1072">
            <v>7980</v>
          </cell>
          <cell r="C1072">
            <v>43105</v>
          </cell>
          <cell r="D1072"/>
          <cell r="E1072" t="str">
            <v>OK</v>
          </cell>
          <cell r="F1072" t="str">
            <v>OK</v>
          </cell>
          <cell r="G1072"/>
          <cell r="H1072"/>
          <cell r="I1072" t="str">
            <v>OK</v>
          </cell>
          <cell r="J1072">
            <v>43108</v>
          </cell>
        </row>
        <row r="1073">
          <cell r="B1073">
            <v>8206</v>
          </cell>
          <cell r="C1073">
            <v>43105</v>
          </cell>
          <cell r="D1073"/>
          <cell r="E1073" t="str">
            <v>OK</v>
          </cell>
          <cell r="F1073" t="str">
            <v>OK</v>
          </cell>
          <cell r="G1073"/>
          <cell r="H1073"/>
          <cell r="I1073" t="str">
            <v>OK</v>
          </cell>
          <cell r="J1073">
            <v>43109</v>
          </cell>
        </row>
        <row r="1074">
          <cell r="B1074">
            <v>8213</v>
          </cell>
          <cell r="C1074">
            <v>43105</v>
          </cell>
          <cell r="D1074"/>
          <cell r="E1074" t="str">
            <v>OK</v>
          </cell>
          <cell r="F1074" t="str">
            <v>OK</v>
          </cell>
          <cell r="G1074"/>
          <cell r="H1074"/>
          <cell r="I1074" t="str">
            <v>OK</v>
          </cell>
          <cell r="J1074">
            <v>43109</v>
          </cell>
        </row>
        <row r="1075">
          <cell r="B1075">
            <v>8222</v>
          </cell>
          <cell r="C1075">
            <v>43105</v>
          </cell>
          <cell r="D1075"/>
          <cell r="E1075" t="str">
            <v>OK</v>
          </cell>
          <cell r="F1075" t="str">
            <v>OK</v>
          </cell>
          <cell r="G1075"/>
          <cell r="H1075"/>
          <cell r="I1075" t="str">
            <v>OK</v>
          </cell>
          <cell r="J1075">
            <v>43109</v>
          </cell>
        </row>
        <row r="1076">
          <cell r="B1076">
            <v>8233</v>
          </cell>
          <cell r="C1076">
            <v>43105</v>
          </cell>
          <cell r="D1076"/>
          <cell r="E1076" t="str">
            <v>OK</v>
          </cell>
          <cell r="F1076" t="str">
            <v>OK</v>
          </cell>
          <cell r="G1076"/>
          <cell r="H1076"/>
          <cell r="I1076" t="str">
            <v>OK</v>
          </cell>
          <cell r="J1076">
            <v>43109</v>
          </cell>
        </row>
        <row r="1077">
          <cell r="B1077">
            <v>8204</v>
          </cell>
          <cell r="C1077">
            <v>43105</v>
          </cell>
          <cell r="D1077"/>
          <cell r="E1077" t="str">
            <v>OK</v>
          </cell>
          <cell r="F1077" t="str">
            <v>OK</v>
          </cell>
          <cell r="G1077"/>
          <cell r="H1077"/>
          <cell r="I1077" t="str">
            <v>OK</v>
          </cell>
          <cell r="J1077">
            <v>43110</v>
          </cell>
        </row>
        <row r="1078">
          <cell r="B1078">
            <v>8201</v>
          </cell>
          <cell r="C1078">
            <v>43105</v>
          </cell>
          <cell r="D1078"/>
          <cell r="E1078" t="str">
            <v>OK</v>
          </cell>
          <cell r="F1078" t="str">
            <v>OK</v>
          </cell>
          <cell r="G1078"/>
          <cell r="H1078"/>
          <cell r="I1078" t="str">
            <v>OK</v>
          </cell>
          <cell r="J1078">
            <v>43111</v>
          </cell>
        </row>
        <row r="1079">
          <cell r="B1079">
            <v>8217</v>
          </cell>
          <cell r="C1079">
            <v>43105</v>
          </cell>
          <cell r="D1079"/>
          <cell r="E1079" t="str">
            <v>OK</v>
          </cell>
          <cell r="F1079" t="str">
            <v>OK</v>
          </cell>
          <cell r="G1079"/>
          <cell r="H1079"/>
          <cell r="I1079" t="str">
            <v>OK</v>
          </cell>
          <cell r="J1079">
            <v>43111</v>
          </cell>
        </row>
        <row r="1080">
          <cell r="B1080">
            <v>218</v>
          </cell>
          <cell r="C1080">
            <v>43105</v>
          </cell>
          <cell r="D1080"/>
          <cell r="E1080" t="str">
            <v>OK</v>
          </cell>
          <cell r="F1080" t="str">
            <v>OK</v>
          </cell>
          <cell r="G1080"/>
          <cell r="H1080"/>
          <cell r="I1080" t="str">
            <v>OK</v>
          </cell>
          <cell r="J1080">
            <v>43109</v>
          </cell>
        </row>
        <row r="1081">
          <cell r="B1081">
            <v>1507</v>
          </cell>
          <cell r="C1081">
            <v>43105</v>
          </cell>
          <cell r="D1081"/>
          <cell r="E1081" t="str">
            <v>OK</v>
          </cell>
          <cell r="F1081" t="str">
            <v>OK</v>
          </cell>
          <cell r="G1081"/>
          <cell r="H1081"/>
          <cell r="I1081" t="str">
            <v>OK</v>
          </cell>
          <cell r="J1081">
            <v>43110</v>
          </cell>
        </row>
        <row r="1082">
          <cell r="B1082">
            <v>1521</v>
          </cell>
          <cell r="C1082">
            <v>43105</v>
          </cell>
          <cell r="D1082"/>
          <cell r="E1082" t="str">
            <v>OK</v>
          </cell>
          <cell r="F1082" t="str">
            <v>OK</v>
          </cell>
          <cell r="G1082"/>
          <cell r="H1082"/>
          <cell r="I1082" t="str">
            <v>OK</v>
          </cell>
          <cell r="J1082">
            <v>43105</v>
          </cell>
        </row>
        <row r="1083">
          <cell r="B1083">
            <v>1522</v>
          </cell>
          <cell r="C1083">
            <v>43105</v>
          </cell>
          <cell r="D1083"/>
          <cell r="E1083" t="str">
            <v>OK</v>
          </cell>
          <cell r="F1083" t="str">
            <v>OK</v>
          </cell>
          <cell r="G1083"/>
          <cell r="H1083"/>
          <cell r="I1083" t="str">
            <v>OK</v>
          </cell>
          <cell r="J1083">
            <v>43105</v>
          </cell>
        </row>
        <row r="1084">
          <cell r="B1084">
            <v>8199</v>
          </cell>
          <cell r="C1084">
            <v>43105</v>
          </cell>
          <cell r="D1084" t="str">
            <v>54VU</v>
          </cell>
          <cell r="E1084"/>
          <cell r="F1084" t="str">
            <v>OK</v>
          </cell>
          <cell r="G1084"/>
          <cell r="H1084"/>
          <cell r="I1084" t="str">
            <v>OK</v>
          </cell>
          <cell r="J1084">
            <v>43105</v>
          </cell>
        </row>
        <row r="1085">
          <cell r="B1085">
            <v>8199</v>
          </cell>
          <cell r="C1085">
            <v>43105</v>
          </cell>
          <cell r="D1085" t="str">
            <v>301VU</v>
          </cell>
          <cell r="E1085" t="str">
            <v>OK</v>
          </cell>
          <cell r="F1085" t="str">
            <v>OK</v>
          </cell>
          <cell r="G1085"/>
          <cell r="H1085"/>
          <cell r="I1085" t="str">
            <v>OK</v>
          </cell>
          <cell r="J1085">
            <v>43105</v>
          </cell>
        </row>
        <row r="1086">
          <cell r="B1086">
            <v>8111</v>
          </cell>
          <cell r="C1086">
            <v>43108</v>
          </cell>
          <cell r="D1086"/>
          <cell r="E1086" t="str">
            <v>OK</v>
          </cell>
          <cell r="F1086" t="str">
            <v>OK</v>
          </cell>
          <cell r="G1086"/>
          <cell r="H1086"/>
          <cell r="I1086" t="str">
            <v>OK</v>
          </cell>
          <cell r="J1086">
            <v>43110</v>
          </cell>
        </row>
        <row r="1087">
          <cell r="B1087">
            <v>8212</v>
          </cell>
          <cell r="C1087">
            <v>43108</v>
          </cell>
          <cell r="D1087"/>
          <cell r="E1087" t="str">
            <v>OK</v>
          </cell>
          <cell r="F1087" t="str">
            <v>OK</v>
          </cell>
          <cell r="G1087"/>
          <cell r="H1087"/>
          <cell r="I1087" t="str">
            <v>OK</v>
          </cell>
          <cell r="J1087">
            <v>43111</v>
          </cell>
        </row>
        <row r="1088">
          <cell r="B1088">
            <v>8219</v>
          </cell>
          <cell r="C1088">
            <v>43108</v>
          </cell>
          <cell r="D1088"/>
          <cell r="E1088" t="str">
            <v>OK</v>
          </cell>
          <cell r="F1088" t="str">
            <v>OK</v>
          </cell>
          <cell r="G1088"/>
          <cell r="H1088"/>
          <cell r="I1088" t="str">
            <v>OK</v>
          </cell>
          <cell r="J1088">
            <v>43110</v>
          </cell>
        </row>
        <row r="1089">
          <cell r="B1089">
            <v>8209</v>
          </cell>
          <cell r="C1089">
            <v>43108</v>
          </cell>
          <cell r="D1089"/>
          <cell r="E1089" t="str">
            <v>OK</v>
          </cell>
          <cell r="F1089" t="str">
            <v>OK</v>
          </cell>
          <cell r="G1089"/>
          <cell r="H1089"/>
          <cell r="I1089" t="str">
            <v>OK</v>
          </cell>
          <cell r="J1089">
            <v>43112</v>
          </cell>
        </row>
        <row r="1090">
          <cell r="B1090">
            <v>227</v>
          </cell>
          <cell r="C1090">
            <v>43108</v>
          </cell>
          <cell r="D1090" t="str">
            <v>911-917</v>
          </cell>
          <cell r="E1090" t="str">
            <v>OK</v>
          </cell>
          <cell r="F1090" t="str">
            <v>OK</v>
          </cell>
          <cell r="G1090"/>
          <cell r="H1090"/>
          <cell r="I1090" t="str">
            <v>OK</v>
          </cell>
          <cell r="J1090">
            <v>43110</v>
          </cell>
        </row>
        <row r="1091">
          <cell r="B1091">
            <v>226</v>
          </cell>
          <cell r="C1091">
            <v>43108</v>
          </cell>
          <cell r="D1091" t="str">
            <v>lot 5-6-7</v>
          </cell>
          <cell r="E1091" t="str">
            <v>OK</v>
          </cell>
          <cell r="F1091" t="str">
            <v>OK</v>
          </cell>
          <cell r="G1091"/>
          <cell r="H1091"/>
          <cell r="I1091" t="str">
            <v>OK</v>
          </cell>
          <cell r="J1091">
            <v>43109</v>
          </cell>
        </row>
        <row r="1092">
          <cell r="B1092">
            <v>233</v>
          </cell>
          <cell r="C1092">
            <v>43108</v>
          </cell>
          <cell r="D1092" t="str">
            <v>Complet + 925VU sauf 265VU prélevé</v>
          </cell>
          <cell r="E1092" t="str">
            <v>OK</v>
          </cell>
          <cell r="F1092" t="str">
            <v>OK</v>
          </cell>
          <cell r="G1092"/>
          <cell r="H1092"/>
          <cell r="I1092" t="str">
            <v>OK</v>
          </cell>
          <cell r="J1092">
            <v>43110</v>
          </cell>
        </row>
        <row r="1093">
          <cell r="B1093">
            <v>255</v>
          </cell>
          <cell r="C1093">
            <v>43108</v>
          </cell>
          <cell r="D1093"/>
          <cell r="E1093" t="str">
            <v>OK</v>
          </cell>
          <cell r="F1093" t="str">
            <v>OK</v>
          </cell>
          <cell r="G1093"/>
          <cell r="H1093"/>
          <cell r="I1093" t="str">
            <v>OK</v>
          </cell>
          <cell r="J1093">
            <v>43110</v>
          </cell>
        </row>
        <row r="1094">
          <cell r="B1094">
            <v>8155</v>
          </cell>
          <cell r="C1094">
            <v>43109</v>
          </cell>
          <cell r="D1094"/>
          <cell r="E1094" t="str">
            <v>OK</v>
          </cell>
          <cell r="F1094" t="str">
            <v>OK</v>
          </cell>
          <cell r="G1094"/>
          <cell r="H1094"/>
          <cell r="I1094" t="str">
            <v>OK</v>
          </cell>
          <cell r="J1094">
            <v>43111</v>
          </cell>
        </row>
        <row r="1095">
          <cell r="B1095">
            <v>8202</v>
          </cell>
          <cell r="C1095">
            <v>43109</v>
          </cell>
          <cell r="D1095"/>
          <cell r="E1095" t="str">
            <v>OK</v>
          </cell>
          <cell r="F1095" t="str">
            <v>OK</v>
          </cell>
          <cell r="G1095"/>
          <cell r="H1095"/>
          <cell r="I1095" t="str">
            <v>OK</v>
          </cell>
          <cell r="J1095">
            <v>43111</v>
          </cell>
        </row>
        <row r="1096">
          <cell r="B1096">
            <v>8077</v>
          </cell>
          <cell r="C1096">
            <v>43109</v>
          </cell>
          <cell r="D1096"/>
          <cell r="E1096" t="str">
            <v>OK</v>
          </cell>
          <cell r="F1096" t="str">
            <v>OK</v>
          </cell>
          <cell r="G1096"/>
          <cell r="H1096"/>
          <cell r="I1096" t="str">
            <v>OK</v>
          </cell>
          <cell r="J1096">
            <v>43111</v>
          </cell>
        </row>
        <row r="1097">
          <cell r="B1097">
            <v>8226</v>
          </cell>
          <cell r="C1097">
            <v>43109</v>
          </cell>
          <cell r="D1097"/>
          <cell r="E1097" t="str">
            <v>OK</v>
          </cell>
          <cell r="F1097" t="str">
            <v>OK</v>
          </cell>
          <cell r="G1097"/>
          <cell r="H1097"/>
          <cell r="I1097" t="str">
            <v>OK</v>
          </cell>
          <cell r="J1097">
            <v>43112</v>
          </cell>
        </row>
        <row r="1098">
          <cell r="B1098">
            <v>8223</v>
          </cell>
          <cell r="C1098">
            <v>43109</v>
          </cell>
          <cell r="D1098"/>
          <cell r="E1098" t="str">
            <v>OK</v>
          </cell>
          <cell r="F1098" t="str">
            <v>OK</v>
          </cell>
          <cell r="G1098"/>
          <cell r="H1098"/>
          <cell r="I1098" t="str">
            <v>OK</v>
          </cell>
          <cell r="J1098">
            <v>43115</v>
          </cell>
        </row>
        <row r="1099">
          <cell r="B1099">
            <v>1508</v>
          </cell>
          <cell r="C1099">
            <v>43109</v>
          </cell>
          <cell r="D1099"/>
          <cell r="E1099" t="str">
            <v>OK</v>
          </cell>
          <cell r="F1099" t="str">
            <v>OK</v>
          </cell>
          <cell r="G1099"/>
          <cell r="H1099"/>
          <cell r="I1099" t="str">
            <v>OK</v>
          </cell>
          <cell r="J1099">
            <v>43110</v>
          </cell>
        </row>
        <row r="1100">
          <cell r="B1100">
            <v>8124</v>
          </cell>
          <cell r="C1100">
            <v>43109</v>
          </cell>
          <cell r="D1100" t="str">
            <v>111VU</v>
          </cell>
          <cell r="E1100"/>
          <cell r="F1100" t="str">
            <v>OK</v>
          </cell>
          <cell r="G1100"/>
          <cell r="H1100"/>
          <cell r="I1100" t="str">
            <v>OK</v>
          </cell>
          <cell r="J1100">
            <v>43112</v>
          </cell>
        </row>
        <row r="1101">
          <cell r="B1101">
            <v>8096</v>
          </cell>
          <cell r="C1101">
            <v>43110</v>
          </cell>
          <cell r="D1101"/>
          <cell r="E1101" t="str">
            <v>OK</v>
          </cell>
          <cell r="F1101" t="str">
            <v>OK</v>
          </cell>
          <cell r="G1101"/>
          <cell r="H1101"/>
          <cell r="I1101" t="str">
            <v>OK</v>
          </cell>
          <cell r="J1101">
            <v>43111</v>
          </cell>
        </row>
        <row r="1102">
          <cell r="B1102">
            <v>8215</v>
          </cell>
          <cell r="C1102">
            <v>43110</v>
          </cell>
          <cell r="D1102"/>
          <cell r="E1102" t="str">
            <v>OK</v>
          </cell>
          <cell r="F1102" t="str">
            <v>OK</v>
          </cell>
          <cell r="G1102"/>
          <cell r="H1102"/>
          <cell r="I1102" t="str">
            <v>OK</v>
          </cell>
          <cell r="J1102">
            <v>43111</v>
          </cell>
        </row>
        <row r="1103">
          <cell r="B1103">
            <v>8224</v>
          </cell>
          <cell r="C1103">
            <v>43110</v>
          </cell>
          <cell r="D1103"/>
          <cell r="E1103" t="str">
            <v>OK</v>
          </cell>
          <cell r="F1103" t="str">
            <v>OK</v>
          </cell>
          <cell r="G1103"/>
          <cell r="H1103"/>
          <cell r="I1103" t="str">
            <v>OK</v>
          </cell>
          <cell r="J1103">
            <v>43112</v>
          </cell>
        </row>
        <row r="1104">
          <cell r="B1104">
            <v>8214</v>
          </cell>
          <cell r="C1104">
            <v>43110</v>
          </cell>
          <cell r="D1104"/>
          <cell r="E1104" t="str">
            <v>OK</v>
          </cell>
          <cell r="F1104" t="str">
            <v>OK</v>
          </cell>
          <cell r="G1104"/>
          <cell r="H1104"/>
          <cell r="I1104" t="str">
            <v>OK</v>
          </cell>
          <cell r="J1104">
            <v>43112</v>
          </cell>
        </row>
        <row r="1105">
          <cell r="B1105">
            <v>8211</v>
          </cell>
          <cell r="C1105">
            <v>43110</v>
          </cell>
          <cell r="D1105"/>
          <cell r="E1105" t="str">
            <v>OK</v>
          </cell>
          <cell r="F1105" t="str">
            <v>OK</v>
          </cell>
          <cell r="G1105"/>
          <cell r="H1105"/>
          <cell r="I1105" t="str">
            <v>OK</v>
          </cell>
          <cell r="J1105">
            <v>43115</v>
          </cell>
        </row>
        <row r="1106">
          <cell r="B1106">
            <v>219</v>
          </cell>
          <cell r="C1106">
            <v>43110</v>
          </cell>
          <cell r="D1106" t="str">
            <v>612-614</v>
          </cell>
          <cell r="E1106" t="str">
            <v>OK</v>
          </cell>
          <cell r="F1106" t="str">
            <v>OK</v>
          </cell>
          <cell r="G1106"/>
          <cell r="H1106"/>
          <cell r="I1106" t="str">
            <v>OK</v>
          </cell>
          <cell r="J1106">
            <v>43111</v>
          </cell>
        </row>
        <row r="1107">
          <cell r="B1107">
            <v>246</v>
          </cell>
          <cell r="C1107">
            <v>43110</v>
          </cell>
          <cell r="D1107"/>
          <cell r="E1107" t="str">
            <v>OK</v>
          </cell>
          <cell r="F1107" t="str">
            <v>OK</v>
          </cell>
          <cell r="G1107"/>
          <cell r="H1107"/>
          <cell r="I1107" t="str">
            <v>OK</v>
          </cell>
          <cell r="J1107">
            <v>43111</v>
          </cell>
        </row>
        <row r="1108">
          <cell r="B1108">
            <v>224</v>
          </cell>
          <cell r="C1108">
            <v>43110</v>
          </cell>
          <cell r="D1108"/>
          <cell r="E1108" t="str">
            <v>OK</v>
          </cell>
          <cell r="F1108" t="str">
            <v>OK</v>
          </cell>
          <cell r="G1108"/>
          <cell r="H1108"/>
          <cell r="I1108" t="str">
            <v>OK</v>
          </cell>
          <cell r="J1108">
            <v>43111</v>
          </cell>
        </row>
        <row r="1109">
          <cell r="B1109">
            <v>212</v>
          </cell>
          <cell r="C1109">
            <v>43110</v>
          </cell>
          <cell r="D1109" t="str">
            <v>311VU</v>
          </cell>
          <cell r="E1109"/>
          <cell r="F1109" t="str">
            <v>OK</v>
          </cell>
          <cell r="G1109"/>
          <cell r="H1109"/>
          <cell r="I1109" t="str">
            <v>OK</v>
          </cell>
          <cell r="J1109">
            <v>43112</v>
          </cell>
        </row>
        <row r="1110">
          <cell r="B1110">
            <v>8219</v>
          </cell>
          <cell r="C1110">
            <v>43111</v>
          </cell>
          <cell r="D1110"/>
          <cell r="E1110" t="str">
            <v>OK</v>
          </cell>
          <cell r="F1110" t="str">
            <v>OK</v>
          </cell>
          <cell r="G1110"/>
          <cell r="H1110"/>
          <cell r="I1110" t="str">
            <v>OK</v>
          </cell>
          <cell r="J1110">
            <v>43112</v>
          </cell>
        </row>
        <row r="1111">
          <cell r="B1111">
            <v>8169</v>
          </cell>
          <cell r="C1111">
            <v>43111</v>
          </cell>
          <cell r="D1111"/>
          <cell r="E1111" t="str">
            <v>OK</v>
          </cell>
          <cell r="F1111" t="str">
            <v>OK</v>
          </cell>
          <cell r="G1111"/>
          <cell r="H1111"/>
          <cell r="I1111" t="str">
            <v>OK</v>
          </cell>
          <cell r="J1111">
            <v>43112</v>
          </cell>
        </row>
        <row r="1112">
          <cell r="B1112">
            <v>8227</v>
          </cell>
          <cell r="C1112">
            <v>43111</v>
          </cell>
          <cell r="D1112"/>
          <cell r="E1112" t="str">
            <v>OK</v>
          </cell>
          <cell r="F1112" t="str">
            <v>OK</v>
          </cell>
          <cell r="G1112"/>
          <cell r="H1112"/>
          <cell r="I1112" t="str">
            <v>OK</v>
          </cell>
          <cell r="J1112">
            <v>43115</v>
          </cell>
        </row>
        <row r="1113">
          <cell r="B1113">
            <v>8229</v>
          </cell>
          <cell r="C1113">
            <v>43111</v>
          </cell>
          <cell r="D1113"/>
          <cell r="E1113" t="str">
            <v>OK</v>
          </cell>
          <cell r="F1113" t="str">
            <v>OK</v>
          </cell>
          <cell r="G1113"/>
          <cell r="H1113"/>
          <cell r="I1113" t="str">
            <v>OK</v>
          </cell>
          <cell r="J1113">
            <v>43115</v>
          </cell>
        </row>
        <row r="1114">
          <cell r="B1114">
            <v>228</v>
          </cell>
          <cell r="C1114">
            <v>43111</v>
          </cell>
          <cell r="D1114"/>
          <cell r="E1114" t="str">
            <v>OK</v>
          </cell>
          <cell r="F1114" t="str">
            <v>OK</v>
          </cell>
          <cell r="G1114"/>
          <cell r="H1114"/>
          <cell r="I1114" t="str">
            <v>OK</v>
          </cell>
          <cell r="J1114">
            <v>43111</v>
          </cell>
        </row>
        <row r="1115">
          <cell r="B1115">
            <v>227</v>
          </cell>
          <cell r="C1115">
            <v>43111</v>
          </cell>
          <cell r="D1115" t="str">
            <v>Complet + 925VU</v>
          </cell>
          <cell r="E1115" t="str">
            <v>OK</v>
          </cell>
          <cell r="F1115" t="str">
            <v>OK</v>
          </cell>
          <cell r="G1115"/>
          <cell r="H1115"/>
          <cell r="I1115" t="str">
            <v>OK</v>
          </cell>
          <cell r="J1115">
            <v>43111</v>
          </cell>
        </row>
        <row r="1116">
          <cell r="B1116">
            <v>8251</v>
          </cell>
          <cell r="C1116">
            <v>43112</v>
          </cell>
          <cell r="D1116"/>
          <cell r="E1116" t="str">
            <v>OK</v>
          </cell>
          <cell r="F1116" t="str">
            <v>OK</v>
          </cell>
          <cell r="G1116"/>
          <cell r="H1116"/>
          <cell r="I1116" t="str">
            <v>OK</v>
          </cell>
          <cell r="J1116">
            <v>43115</v>
          </cell>
        </row>
        <row r="1117">
          <cell r="B1117">
            <v>8235</v>
          </cell>
          <cell r="C1117">
            <v>43112</v>
          </cell>
          <cell r="D1117"/>
          <cell r="E1117" t="str">
            <v>OK</v>
          </cell>
          <cell r="F1117" t="str">
            <v>OK</v>
          </cell>
          <cell r="G1117"/>
          <cell r="H1117"/>
          <cell r="I1117" t="str">
            <v>OK</v>
          </cell>
          <cell r="J1117">
            <v>43115</v>
          </cell>
        </row>
        <row r="1118">
          <cell r="B1118">
            <v>8223</v>
          </cell>
          <cell r="C1118">
            <v>43112</v>
          </cell>
          <cell r="D1118"/>
          <cell r="E1118" t="str">
            <v>OK</v>
          </cell>
          <cell r="F1118" t="str">
            <v>OK</v>
          </cell>
          <cell r="G1118"/>
          <cell r="H1118"/>
          <cell r="I1118" t="str">
            <v>OK</v>
          </cell>
          <cell r="J1118">
            <v>43115</v>
          </cell>
        </row>
        <row r="1119">
          <cell r="B1119">
            <v>8232</v>
          </cell>
          <cell r="C1119">
            <v>43112</v>
          </cell>
          <cell r="D1119"/>
          <cell r="E1119" t="str">
            <v>OK</v>
          </cell>
          <cell r="F1119" t="str">
            <v>OK</v>
          </cell>
          <cell r="G1119"/>
          <cell r="H1119"/>
          <cell r="I1119" t="str">
            <v>OK</v>
          </cell>
          <cell r="J1119">
            <v>43115</v>
          </cell>
        </row>
        <row r="1120">
          <cell r="B1120">
            <v>8222</v>
          </cell>
          <cell r="C1120">
            <v>43112</v>
          </cell>
          <cell r="D1120"/>
          <cell r="E1120" t="str">
            <v>OK</v>
          </cell>
          <cell r="F1120" t="str">
            <v>OK</v>
          </cell>
          <cell r="G1120"/>
          <cell r="H1120"/>
          <cell r="I1120" t="str">
            <v>OK</v>
          </cell>
          <cell r="J1120">
            <v>43116</v>
          </cell>
        </row>
        <row r="1121">
          <cell r="B1121">
            <v>8230</v>
          </cell>
          <cell r="C1121">
            <v>43112</v>
          </cell>
          <cell r="D1121"/>
          <cell r="E1121" t="str">
            <v>OK</v>
          </cell>
          <cell r="F1121" t="str">
            <v>OK</v>
          </cell>
          <cell r="G1121"/>
          <cell r="H1121"/>
          <cell r="I1121" t="str">
            <v>OK</v>
          </cell>
          <cell r="J1121">
            <v>43116</v>
          </cell>
        </row>
        <row r="1122">
          <cell r="B1122">
            <v>232</v>
          </cell>
          <cell r="C1122">
            <v>43112</v>
          </cell>
          <cell r="D1122"/>
          <cell r="E1122" t="str">
            <v>OK</v>
          </cell>
          <cell r="F1122" t="str">
            <v>OK</v>
          </cell>
          <cell r="G1122"/>
          <cell r="H1122"/>
          <cell r="I1122" t="str">
            <v>OK</v>
          </cell>
          <cell r="J1122">
            <v>43115</v>
          </cell>
        </row>
        <row r="1123">
          <cell r="B1123">
            <v>220</v>
          </cell>
          <cell r="C1123">
            <v>43112</v>
          </cell>
          <cell r="D1123"/>
          <cell r="E1123" t="str">
            <v>OK</v>
          </cell>
          <cell r="F1123" t="str">
            <v>OK</v>
          </cell>
          <cell r="G1123"/>
          <cell r="H1123"/>
          <cell r="I1123" t="str">
            <v>OK</v>
          </cell>
          <cell r="J1123">
            <v>43115</v>
          </cell>
        </row>
        <row r="1124">
          <cell r="B1124">
            <v>1509</v>
          </cell>
          <cell r="C1124">
            <v>43112</v>
          </cell>
          <cell r="D1124"/>
          <cell r="E1124" t="str">
            <v>Rossi depuis le 12/01</v>
          </cell>
          <cell r="F1124" t="str">
            <v>OK</v>
          </cell>
          <cell r="G1124"/>
          <cell r="H1124"/>
          <cell r="I1124" t="str">
            <v>OK</v>
          </cell>
          <cell r="J1124">
            <v>43112</v>
          </cell>
        </row>
        <row r="1125">
          <cell r="B1125">
            <v>1500</v>
          </cell>
          <cell r="C1125">
            <v>43112</v>
          </cell>
          <cell r="D1125"/>
          <cell r="E1125" t="str">
            <v>OK</v>
          </cell>
          <cell r="F1125" t="str">
            <v>OK</v>
          </cell>
          <cell r="G1125"/>
          <cell r="H1125"/>
          <cell r="I1125" t="str">
            <v>OK</v>
          </cell>
          <cell r="J1125">
            <v>43112</v>
          </cell>
        </row>
        <row r="1126">
          <cell r="B1126">
            <v>8217</v>
          </cell>
          <cell r="C1126">
            <v>43115</v>
          </cell>
          <cell r="D1126"/>
          <cell r="E1126" t="str">
            <v>OK</v>
          </cell>
          <cell r="F1126" t="str">
            <v>OK</v>
          </cell>
          <cell r="G1126"/>
          <cell r="H1126"/>
          <cell r="I1126" t="str">
            <v>OK</v>
          </cell>
          <cell r="J1126">
            <v>43116</v>
          </cell>
        </row>
        <row r="1127">
          <cell r="B1127">
            <v>8154</v>
          </cell>
          <cell r="C1127">
            <v>43115</v>
          </cell>
          <cell r="D1127"/>
          <cell r="E1127" t="str">
            <v>OK</v>
          </cell>
          <cell r="F1127" t="str">
            <v>OK</v>
          </cell>
          <cell r="G1127"/>
          <cell r="H1127"/>
          <cell r="I1127" t="str">
            <v>OK</v>
          </cell>
          <cell r="J1127">
            <v>43118</v>
          </cell>
        </row>
        <row r="1128">
          <cell r="B1128">
            <v>8257</v>
          </cell>
          <cell r="C1128">
            <v>43115</v>
          </cell>
          <cell r="D1128"/>
          <cell r="E1128" t="str">
            <v>OK</v>
          </cell>
          <cell r="F1128" t="str">
            <v>OK</v>
          </cell>
          <cell r="G1128"/>
          <cell r="H1128"/>
          <cell r="I1128" t="str">
            <v>OK</v>
          </cell>
          <cell r="J1128">
            <v>43116</v>
          </cell>
        </row>
        <row r="1129">
          <cell r="B1129">
            <v>8218</v>
          </cell>
          <cell r="C1129">
            <v>43115</v>
          </cell>
          <cell r="D1129"/>
          <cell r="E1129" t="str">
            <v>OK</v>
          </cell>
          <cell r="F1129" t="str">
            <v>OK</v>
          </cell>
          <cell r="G1129"/>
          <cell r="H1129"/>
          <cell r="I1129" t="str">
            <v>OK</v>
          </cell>
          <cell r="J1129">
            <v>43116</v>
          </cell>
        </row>
        <row r="1130">
          <cell r="B1130">
            <v>8266</v>
          </cell>
          <cell r="C1130">
            <v>43115</v>
          </cell>
          <cell r="D1130"/>
          <cell r="E1130" t="str">
            <v>OK</v>
          </cell>
          <cell r="F1130" t="str">
            <v>OK</v>
          </cell>
          <cell r="G1130"/>
          <cell r="H1130"/>
          <cell r="I1130" t="str">
            <v>OK</v>
          </cell>
          <cell r="J1130">
            <v>43116</v>
          </cell>
        </row>
        <row r="1131">
          <cell r="B1131">
            <v>8221</v>
          </cell>
          <cell r="C1131">
            <v>43115</v>
          </cell>
          <cell r="D1131"/>
          <cell r="E1131" t="str">
            <v>OK</v>
          </cell>
          <cell r="F1131" t="str">
            <v>OK</v>
          </cell>
          <cell r="G1131"/>
          <cell r="H1131"/>
          <cell r="I1131" t="str">
            <v>OK</v>
          </cell>
          <cell r="J1131">
            <v>43117</v>
          </cell>
        </row>
        <row r="1132">
          <cell r="B1132">
            <v>231</v>
          </cell>
          <cell r="C1132">
            <v>43115</v>
          </cell>
          <cell r="D1132" t="str">
            <v>911-917</v>
          </cell>
          <cell r="E1132" t="str">
            <v>OK</v>
          </cell>
          <cell r="F1132" t="str">
            <v>OK</v>
          </cell>
          <cell r="G1132"/>
          <cell r="H1132"/>
          <cell r="I1132" t="str">
            <v>OK</v>
          </cell>
          <cell r="J1132">
            <v>43116</v>
          </cell>
        </row>
        <row r="1133">
          <cell r="B1133">
            <v>228</v>
          </cell>
          <cell r="C1133">
            <v>43115</v>
          </cell>
          <cell r="D1133" t="str">
            <v>Complet + 925VU</v>
          </cell>
          <cell r="E1133" t="str">
            <v>OK</v>
          </cell>
          <cell r="F1133" t="str">
            <v>OK</v>
          </cell>
          <cell r="G1133"/>
          <cell r="H1133"/>
          <cell r="I1133" t="str">
            <v>OK</v>
          </cell>
          <cell r="J1133">
            <v>43116</v>
          </cell>
        </row>
        <row r="1134">
          <cell r="B1134">
            <v>204</v>
          </cell>
          <cell r="C1134">
            <v>43115</v>
          </cell>
          <cell r="D1134" t="str">
            <v>517-518-536-611VU3</v>
          </cell>
          <cell r="E1134" t="str">
            <v>OK</v>
          </cell>
          <cell r="F1134" t="str">
            <v>OK</v>
          </cell>
          <cell r="G1134"/>
          <cell r="H1134"/>
          <cell r="I1134" t="str">
            <v>OK</v>
          </cell>
          <cell r="J1134">
            <v>43115</v>
          </cell>
        </row>
        <row r="1135">
          <cell r="B1135">
            <v>215</v>
          </cell>
          <cell r="C1135">
            <v>43115</v>
          </cell>
          <cell r="D1135" t="str">
            <v>612-614</v>
          </cell>
          <cell r="E1135" t="str">
            <v>OK</v>
          </cell>
          <cell r="F1135" t="str">
            <v>OK</v>
          </cell>
          <cell r="G1135"/>
          <cell r="H1135"/>
          <cell r="I1135" t="str">
            <v>OK</v>
          </cell>
          <cell r="J1135">
            <v>43116</v>
          </cell>
        </row>
        <row r="1136">
          <cell r="B1136">
            <v>1523</v>
          </cell>
          <cell r="C1136">
            <v>43115</v>
          </cell>
          <cell r="D1136"/>
          <cell r="E1136" t="str">
            <v>OK</v>
          </cell>
          <cell r="F1136" t="str">
            <v>OK</v>
          </cell>
          <cell r="G1136"/>
          <cell r="H1136"/>
          <cell r="I1136" t="str">
            <v>OK</v>
          </cell>
          <cell r="J1136">
            <v>43115</v>
          </cell>
        </row>
        <row r="1137">
          <cell r="B1137">
            <v>8056</v>
          </cell>
          <cell r="C1137">
            <v>43115</v>
          </cell>
          <cell r="D1137" t="str">
            <v>17VU</v>
          </cell>
          <cell r="E1137" t="str">
            <v>OK</v>
          </cell>
          <cell r="F1137" t="str">
            <v>OK</v>
          </cell>
          <cell r="G1137"/>
          <cell r="H1137"/>
          <cell r="I1137" t="str">
            <v>OK</v>
          </cell>
          <cell r="J1137">
            <v>43125</v>
          </cell>
        </row>
        <row r="1138">
          <cell r="B1138">
            <v>8227</v>
          </cell>
          <cell r="C1138">
            <v>43116</v>
          </cell>
          <cell r="D1138"/>
          <cell r="E1138" t="str">
            <v>OK</v>
          </cell>
          <cell r="F1138" t="str">
            <v>OK</v>
          </cell>
          <cell r="G1138"/>
          <cell r="H1138"/>
          <cell r="I1138" t="str">
            <v>OK</v>
          </cell>
          <cell r="J1138">
            <v>43116</v>
          </cell>
        </row>
        <row r="1139">
          <cell r="B1139">
            <v>8225</v>
          </cell>
          <cell r="C1139">
            <v>43116</v>
          </cell>
          <cell r="D1139"/>
          <cell r="E1139" t="str">
            <v>OK</v>
          </cell>
          <cell r="F1139" t="str">
            <v>OK</v>
          </cell>
          <cell r="G1139"/>
          <cell r="H1139"/>
          <cell r="I1139" t="str">
            <v>OK</v>
          </cell>
          <cell r="J1139">
            <v>43117</v>
          </cell>
        </row>
        <row r="1140">
          <cell r="B1140">
            <v>8236</v>
          </cell>
          <cell r="C1140">
            <v>43116</v>
          </cell>
          <cell r="D1140"/>
          <cell r="E1140" t="str">
            <v>OK</v>
          </cell>
          <cell r="F1140" t="str">
            <v>OK</v>
          </cell>
          <cell r="G1140"/>
          <cell r="H1140"/>
          <cell r="I1140" t="str">
            <v>OK</v>
          </cell>
          <cell r="J1140">
            <v>43117</v>
          </cell>
        </row>
        <row r="1141">
          <cell r="B1141">
            <v>8228</v>
          </cell>
          <cell r="C1141">
            <v>43116</v>
          </cell>
          <cell r="D1141" t="str">
            <v>Para 21VU</v>
          </cell>
          <cell r="E1141" t="str">
            <v>OK</v>
          </cell>
          <cell r="F1141" t="str">
            <v>OK</v>
          </cell>
          <cell r="G1141"/>
          <cell r="H1141"/>
          <cell r="I1141" t="str">
            <v>OK</v>
          </cell>
          <cell r="J1141">
            <v>43117</v>
          </cell>
        </row>
        <row r="1142">
          <cell r="B1142">
            <v>247</v>
          </cell>
          <cell r="C1142">
            <v>43116</v>
          </cell>
          <cell r="D1142"/>
          <cell r="E1142" t="str">
            <v>OK</v>
          </cell>
          <cell r="F1142" t="str">
            <v>OK</v>
          </cell>
          <cell r="G1142"/>
          <cell r="H1142"/>
          <cell r="I1142" t="str">
            <v>OK</v>
          </cell>
          <cell r="J1142">
            <v>43116</v>
          </cell>
        </row>
        <row r="1143">
          <cell r="B1143">
            <v>8078</v>
          </cell>
          <cell r="C1143">
            <v>43116</v>
          </cell>
          <cell r="D1143" t="str">
            <v>401VU</v>
          </cell>
          <cell r="E1143" t="str">
            <v>OK</v>
          </cell>
          <cell r="F1143" t="str">
            <v>OK</v>
          </cell>
          <cell r="G1143"/>
          <cell r="H1143"/>
          <cell r="I1143" t="str">
            <v>OK</v>
          </cell>
          <cell r="J1143">
            <v>43116</v>
          </cell>
        </row>
        <row r="1144">
          <cell r="B1144">
            <v>8056</v>
          </cell>
          <cell r="C1144">
            <v>43116</v>
          </cell>
          <cell r="D1144" t="str">
            <v>15VU</v>
          </cell>
          <cell r="E1144" t="str">
            <v>OK</v>
          </cell>
          <cell r="F1144" t="str">
            <v>OK</v>
          </cell>
          <cell r="G1144"/>
          <cell r="H1144"/>
          <cell r="I1144" t="str">
            <v>OK</v>
          </cell>
          <cell r="J1144">
            <v>43125</v>
          </cell>
        </row>
        <row r="1145">
          <cell r="B1145">
            <v>8229</v>
          </cell>
          <cell r="C1145">
            <v>43117</v>
          </cell>
          <cell r="D1145"/>
          <cell r="E1145" t="str">
            <v>OK</v>
          </cell>
          <cell r="F1145" t="str">
            <v>OK</v>
          </cell>
          <cell r="G1145"/>
          <cell r="H1145"/>
          <cell r="I1145" t="str">
            <v>OK</v>
          </cell>
          <cell r="J1145">
            <v>43117</v>
          </cell>
        </row>
        <row r="1146">
          <cell r="B1146">
            <v>8230</v>
          </cell>
          <cell r="C1146">
            <v>43117</v>
          </cell>
          <cell r="D1146"/>
          <cell r="E1146" t="str">
            <v>OK</v>
          </cell>
          <cell r="F1146" t="str">
            <v>OK</v>
          </cell>
          <cell r="G1146"/>
          <cell r="H1146"/>
          <cell r="I1146" t="str">
            <v>OK</v>
          </cell>
          <cell r="J1146">
            <v>43118</v>
          </cell>
        </row>
        <row r="1147">
          <cell r="B1147">
            <v>8239</v>
          </cell>
          <cell r="C1147">
            <v>43117</v>
          </cell>
          <cell r="D1147"/>
          <cell r="E1147" t="str">
            <v>OK</v>
          </cell>
          <cell r="F1147" t="str">
            <v>OK</v>
          </cell>
          <cell r="G1147"/>
          <cell r="H1147"/>
          <cell r="I1147" t="str">
            <v>OK</v>
          </cell>
          <cell r="J1147">
            <v>43117</v>
          </cell>
        </row>
        <row r="1148">
          <cell r="B1148">
            <v>8237</v>
          </cell>
          <cell r="C1148">
            <v>43117</v>
          </cell>
          <cell r="D1148"/>
          <cell r="E1148" t="str">
            <v>OK</v>
          </cell>
          <cell r="F1148" t="str">
            <v>OK</v>
          </cell>
          <cell r="G1148"/>
          <cell r="H1148"/>
          <cell r="I1148" t="str">
            <v>OK</v>
          </cell>
          <cell r="J1148">
            <v>43118</v>
          </cell>
        </row>
        <row r="1149">
          <cell r="B1149">
            <v>8251</v>
          </cell>
          <cell r="C1149">
            <v>43117</v>
          </cell>
          <cell r="D1149"/>
          <cell r="E1149" t="str">
            <v>OK</v>
          </cell>
          <cell r="F1149" t="str">
            <v>OK</v>
          </cell>
          <cell r="G1149"/>
          <cell r="H1149"/>
          <cell r="I1149" t="str">
            <v>OK</v>
          </cell>
          <cell r="J1149">
            <v>43118</v>
          </cell>
        </row>
        <row r="1150">
          <cell r="B1150">
            <v>217</v>
          </cell>
          <cell r="C1150">
            <v>43117</v>
          </cell>
          <cell r="D1150" t="str">
            <v>612-613-614</v>
          </cell>
          <cell r="E1150" t="str">
            <v>OK</v>
          </cell>
          <cell r="F1150" t="str">
            <v>OK</v>
          </cell>
          <cell r="G1150"/>
          <cell r="H1150"/>
          <cell r="I1150" t="str">
            <v>OK</v>
          </cell>
          <cell r="J1150">
            <v>43117</v>
          </cell>
        </row>
        <row r="1151">
          <cell r="B1151">
            <v>226</v>
          </cell>
          <cell r="C1151">
            <v>43117</v>
          </cell>
          <cell r="D1151"/>
          <cell r="E1151" t="str">
            <v>OK</v>
          </cell>
          <cell r="F1151" t="str">
            <v>OK</v>
          </cell>
          <cell r="G1151"/>
          <cell r="H1151"/>
          <cell r="I1151" t="str">
            <v>OK</v>
          </cell>
          <cell r="J1151">
            <v>43117</v>
          </cell>
        </row>
        <row r="1152">
          <cell r="B1152">
            <v>1404</v>
          </cell>
          <cell r="C1152">
            <v>43117</v>
          </cell>
          <cell r="D1152"/>
          <cell r="E1152" t="str">
            <v>OK</v>
          </cell>
          <cell r="F1152" t="str">
            <v>OK</v>
          </cell>
          <cell r="G1152"/>
          <cell r="H1152"/>
          <cell r="I1152" t="str">
            <v>OK</v>
          </cell>
          <cell r="J1152">
            <v>43117</v>
          </cell>
        </row>
        <row r="1153">
          <cell r="B1153">
            <v>211</v>
          </cell>
          <cell r="C1153">
            <v>43117</v>
          </cell>
          <cell r="D1153" t="str">
            <v>925VU</v>
          </cell>
          <cell r="E1153" t="str">
            <v>OK</v>
          </cell>
          <cell r="F1153" t="str">
            <v>OK</v>
          </cell>
          <cell r="G1153"/>
          <cell r="H1153"/>
          <cell r="I1153" t="str">
            <v>OK</v>
          </cell>
          <cell r="J1153">
            <v>43117</v>
          </cell>
        </row>
        <row r="1154">
          <cell r="B1154">
            <v>8155</v>
          </cell>
          <cell r="C1154">
            <v>43117</v>
          </cell>
          <cell r="D1154" t="str">
            <v>21VU</v>
          </cell>
          <cell r="E1154" t="str">
            <v>OK</v>
          </cell>
          <cell r="F1154" t="str">
            <v>OK</v>
          </cell>
          <cell r="G1154"/>
          <cell r="H1154"/>
          <cell r="I1154" t="str">
            <v>OK</v>
          </cell>
          <cell r="J1154">
            <v>43117</v>
          </cell>
        </row>
        <row r="1155">
          <cell r="B1155">
            <v>8086</v>
          </cell>
          <cell r="C1155">
            <v>43118</v>
          </cell>
          <cell r="D1155"/>
          <cell r="E1155" t="str">
            <v>OK</v>
          </cell>
          <cell r="F1155" t="str">
            <v>OK</v>
          </cell>
          <cell r="G1155"/>
          <cell r="H1155"/>
          <cell r="I1155" t="str">
            <v>OK</v>
          </cell>
          <cell r="J1155">
            <v>43118</v>
          </cell>
        </row>
        <row r="1156">
          <cell r="B1156">
            <v>8119</v>
          </cell>
          <cell r="C1156">
            <v>43118</v>
          </cell>
          <cell r="D1156"/>
          <cell r="E1156" t="str">
            <v>OK</v>
          </cell>
          <cell r="F1156" t="str">
            <v>OK</v>
          </cell>
          <cell r="G1156"/>
          <cell r="H1156"/>
          <cell r="I1156" t="str">
            <v>OK</v>
          </cell>
          <cell r="J1156">
            <v>43118</v>
          </cell>
        </row>
        <row r="1157">
          <cell r="B1157">
            <v>8232</v>
          </cell>
          <cell r="C1157">
            <v>43118</v>
          </cell>
          <cell r="D1157"/>
          <cell r="E1157" t="str">
            <v>OK</v>
          </cell>
          <cell r="F1157" t="str">
            <v>OK</v>
          </cell>
          <cell r="G1157"/>
          <cell r="H1157"/>
          <cell r="I1157" t="str">
            <v>OK</v>
          </cell>
          <cell r="J1157">
            <v>43119</v>
          </cell>
        </row>
        <row r="1158">
          <cell r="B1158">
            <v>8234</v>
          </cell>
          <cell r="C1158">
            <v>43118</v>
          </cell>
          <cell r="D1158"/>
          <cell r="E1158" t="str">
            <v>OK</v>
          </cell>
          <cell r="F1158" t="str">
            <v>OK</v>
          </cell>
          <cell r="G1158"/>
          <cell r="H1158"/>
          <cell r="I1158" t="str">
            <v>OK</v>
          </cell>
          <cell r="J1158">
            <v>43118</v>
          </cell>
        </row>
        <row r="1159">
          <cell r="B1159">
            <v>8288</v>
          </cell>
          <cell r="C1159">
            <v>43118</v>
          </cell>
          <cell r="D1159"/>
          <cell r="E1159" t="str">
            <v>OK</v>
          </cell>
          <cell r="F1159" t="str">
            <v>OK</v>
          </cell>
          <cell r="G1159"/>
          <cell r="H1159"/>
          <cell r="I1159" t="str">
            <v>OK</v>
          </cell>
          <cell r="J1159">
            <v>43118</v>
          </cell>
        </row>
        <row r="1160">
          <cell r="B1160">
            <v>237</v>
          </cell>
          <cell r="C1160">
            <v>43118</v>
          </cell>
          <cell r="D1160" t="str">
            <v>911-917VU</v>
          </cell>
          <cell r="E1160" t="str">
            <v>OK</v>
          </cell>
          <cell r="F1160" t="str">
            <v>OK</v>
          </cell>
          <cell r="G1160"/>
          <cell r="H1160"/>
          <cell r="I1160" t="str">
            <v>OK</v>
          </cell>
          <cell r="J1160">
            <v>43118</v>
          </cell>
        </row>
        <row r="1161">
          <cell r="B1161">
            <v>231</v>
          </cell>
          <cell r="C1161">
            <v>43118</v>
          </cell>
          <cell r="D1161" t="str">
            <v>complet + 925VU</v>
          </cell>
          <cell r="E1161" t="str">
            <v>OK</v>
          </cell>
          <cell r="F1161" t="str">
            <v>OK</v>
          </cell>
          <cell r="G1161"/>
          <cell r="H1161"/>
          <cell r="I1161" t="str">
            <v>OK</v>
          </cell>
          <cell r="J1161">
            <v>43118</v>
          </cell>
        </row>
        <row r="1162">
          <cell r="B1162">
            <v>248</v>
          </cell>
          <cell r="C1162">
            <v>43118</v>
          </cell>
          <cell r="D1162"/>
          <cell r="E1162" t="str">
            <v>OK</v>
          </cell>
          <cell r="F1162" t="str">
            <v>OK</v>
          </cell>
          <cell r="G1162"/>
          <cell r="H1162"/>
          <cell r="I1162" t="str">
            <v>OK</v>
          </cell>
          <cell r="J1162">
            <v>43118</v>
          </cell>
        </row>
        <row r="1163">
          <cell r="B1163">
            <v>8266</v>
          </cell>
          <cell r="C1163">
            <v>43119</v>
          </cell>
          <cell r="D1163"/>
          <cell r="E1163" t="str">
            <v>OK</v>
          </cell>
          <cell r="F1163" t="str">
            <v>OK</v>
          </cell>
          <cell r="G1163"/>
          <cell r="H1163"/>
          <cell r="I1163" t="str">
            <v>OK</v>
          </cell>
          <cell r="J1163">
            <v>43119</v>
          </cell>
        </row>
        <row r="1164">
          <cell r="B1164">
            <v>8248</v>
          </cell>
          <cell r="C1164">
            <v>43119</v>
          </cell>
          <cell r="D1164"/>
          <cell r="E1164" t="str">
            <v>OK</v>
          </cell>
          <cell r="F1164" t="str">
            <v>OK</v>
          </cell>
          <cell r="G1164"/>
          <cell r="H1164"/>
          <cell r="I1164" t="str">
            <v>OK</v>
          </cell>
          <cell r="J1164">
            <v>43119</v>
          </cell>
        </row>
        <row r="1165">
          <cell r="B1165">
            <v>8237</v>
          </cell>
          <cell r="C1165">
            <v>43119</v>
          </cell>
          <cell r="D1165"/>
          <cell r="E1165" t="str">
            <v>OK</v>
          </cell>
          <cell r="F1165" t="str">
            <v>OK</v>
          </cell>
          <cell r="G1165"/>
          <cell r="H1165"/>
          <cell r="I1165" t="str">
            <v>OK</v>
          </cell>
          <cell r="J1165">
            <v>43119</v>
          </cell>
        </row>
        <row r="1166">
          <cell r="B1166">
            <v>8236</v>
          </cell>
          <cell r="C1166">
            <v>43119</v>
          </cell>
          <cell r="D1166"/>
          <cell r="E1166" t="str">
            <v>OK</v>
          </cell>
          <cell r="F1166" t="str">
            <v>OK</v>
          </cell>
          <cell r="G1166"/>
          <cell r="H1166"/>
          <cell r="I1166" t="str">
            <v>OK</v>
          </cell>
          <cell r="J1166">
            <v>43119</v>
          </cell>
        </row>
        <row r="1167">
          <cell r="B1167">
            <v>8105</v>
          </cell>
          <cell r="C1167">
            <v>43119</v>
          </cell>
          <cell r="D1167"/>
          <cell r="E1167" t="str">
            <v>OK</v>
          </cell>
          <cell r="F1167" t="str">
            <v>OK</v>
          </cell>
          <cell r="G1167"/>
          <cell r="H1167"/>
          <cell r="I1167" t="str">
            <v>OK</v>
          </cell>
          <cell r="J1167">
            <v>43119</v>
          </cell>
        </row>
        <row r="1168">
          <cell r="B1168">
            <v>8231</v>
          </cell>
          <cell r="C1168">
            <v>43119</v>
          </cell>
          <cell r="D1168"/>
          <cell r="E1168" t="str">
            <v>OK</v>
          </cell>
          <cell r="F1168" t="str">
            <v>OK</v>
          </cell>
          <cell r="G1168"/>
          <cell r="H1168"/>
          <cell r="I1168" t="str">
            <v>OK</v>
          </cell>
          <cell r="J1168">
            <v>43119</v>
          </cell>
        </row>
        <row r="1169">
          <cell r="B1169">
            <v>8242</v>
          </cell>
          <cell r="C1169">
            <v>43119</v>
          </cell>
          <cell r="D1169"/>
          <cell r="E1169" t="str">
            <v>OK</v>
          </cell>
          <cell r="F1169" t="str">
            <v>OK</v>
          </cell>
          <cell r="G1169"/>
          <cell r="H1169"/>
          <cell r="I1169" t="str">
            <v>OK</v>
          </cell>
          <cell r="J1169">
            <v>43119</v>
          </cell>
        </row>
        <row r="1170">
          <cell r="B1170">
            <v>8235</v>
          </cell>
          <cell r="C1170">
            <v>43119</v>
          </cell>
          <cell r="D1170"/>
          <cell r="E1170" t="str">
            <v>OK</v>
          </cell>
          <cell r="F1170" t="str">
            <v>OK</v>
          </cell>
          <cell r="G1170"/>
          <cell r="H1170"/>
          <cell r="I1170" t="str">
            <v>OK</v>
          </cell>
          <cell r="J1170">
            <v>43119</v>
          </cell>
        </row>
        <row r="1171">
          <cell r="B1171">
            <v>218</v>
          </cell>
          <cell r="C1171">
            <v>43119</v>
          </cell>
          <cell r="D1171" t="str">
            <v>612-613-614VU</v>
          </cell>
          <cell r="E1171" t="str">
            <v>OK</v>
          </cell>
          <cell r="F1171" t="str">
            <v>OK</v>
          </cell>
          <cell r="G1171"/>
          <cell r="H1171"/>
          <cell r="I1171" t="str">
            <v>OK</v>
          </cell>
          <cell r="J1171">
            <v>43119</v>
          </cell>
        </row>
        <row r="1172">
          <cell r="B1172">
            <v>216</v>
          </cell>
          <cell r="C1172">
            <v>43119</v>
          </cell>
          <cell r="D1172" t="str">
            <v>517-518-536-611VU3</v>
          </cell>
          <cell r="E1172" t="str">
            <v>OK</v>
          </cell>
          <cell r="F1172" t="str">
            <v>OK</v>
          </cell>
          <cell r="G1172"/>
          <cell r="H1172"/>
          <cell r="I1172" t="str">
            <v>OK</v>
          </cell>
          <cell r="J1172">
            <v>43119</v>
          </cell>
        </row>
        <row r="1173">
          <cell r="B1173">
            <v>233</v>
          </cell>
          <cell r="C1173">
            <v>43119</v>
          </cell>
          <cell r="D1173"/>
          <cell r="E1173" t="str">
            <v>OK</v>
          </cell>
          <cell r="F1173" t="str">
            <v>OK</v>
          </cell>
          <cell r="G1173"/>
          <cell r="H1173"/>
          <cell r="I1173" t="str">
            <v>OK</v>
          </cell>
          <cell r="J1173">
            <v>43119</v>
          </cell>
        </row>
        <row r="1174">
          <cell r="B1174">
            <v>8226</v>
          </cell>
          <cell r="C1174">
            <v>43122</v>
          </cell>
          <cell r="D1174"/>
          <cell r="E1174" t="str">
            <v>OK</v>
          </cell>
          <cell r="F1174" t="str">
            <v>OK</v>
          </cell>
          <cell r="G1174"/>
          <cell r="H1174"/>
          <cell r="I1174" t="str">
            <v>OK</v>
          </cell>
          <cell r="J1174">
            <v>43122</v>
          </cell>
        </row>
        <row r="1175">
          <cell r="B1175">
            <v>8124</v>
          </cell>
          <cell r="C1175">
            <v>43122</v>
          </cell>
          <cell r="D1175"/>
          <cell r="E1175" t="str">
            <v>OK</v>
          </cell>
          <cell r="F1175" t="str">
            <v>OK</v>
          </cell>
          <cell r="G1175"/>
          <cell r="H1175"/>
          <cell r="I1175" t="str">
            <v>OK</v>
          </cell>
          <cell r="J1175">
            <v>43122</v>
          </cell>
        </row>
        <row r="1176">
          <cell r="B1176">
            <v>8238</v>
          </cell>
          <cell r="C1176">
            <v>43122</v>
          </cell>
          <cell r="D1176"/>
          <cell r="E1176" t="str">
            <v>OK</v>
          </cell>
          <cell r="F1176" t="str">
            <v>OK</v>
          </cell>
          <cell r="G1176"/>
          <cell r="H1176"/>
          <cell r="I1176" t="str">
            <v>OK</v>
          </cell>
          <cell r="J1176">
            <v>43122</v>
          </cell>
        </row>
        <row r="1177">
          <cell r="B1177">
            <v>8245</v>
          </cell>
          <cell r="C1177">
            <v>43122</v>
          </cell>
          <cell r="D1177"/>
          <cell r="E1177" t="str">
            <v>OK</v>
          </cell>
          <cell r="F1177" t="str">
            <v>OK</v>
          </cell>
          <cell r="G1177"/>
          <cell r="H1177"/>
          <cell r="I1177" t="str">
            <v>OK</v>
          </cell>
          <cell r="J1177">
            <v>43122</v>
          </cell>
        </row>
        <row r="1178">
          <cell r="B1178">
            <v>8243</v>
          </cell>
          <cell r="C1178">
            <v>43122</v>
          </cell>
          <cell r="D1178"/>
          <cell r="E1178" t="str">
            <v>OK</v>
          </cell>
          <cell r="F1178" t="str">
            <v>OK</v>
          </cell>
          <cell r="G1178"/>
          <cell r="H1178"/>
          <cell r="I1178" t="str">
            <v>OK</v>
          </cell>
          <cell r="J1178">
            <v>43122</v>
          </cell>
        </row>
        <row r="1179">
          <cell r="B1179">
            <v>234</v>
          </cell>
          <cell r="C1179">
            <v>43122</v>
          </cell>
          <cell r="D1179" t="str">
            <v>911-917VU</v>
          </cell>
          <cell r="E1179" t="str">
            <v>OK</v>
          </cell>
          <cell r="F1179" t="str">
            <v>OK</v>
          </cell>
          <cell r="G1179"/>
          <cell r="H1179"/>
          <cell r="I1179" t="str">
            <v>OK</v>
          </cell>
          <cell r="J1179">
            <v>43122</v>
          </cell>
        </row>
        <row r="1180">
          <cell r="B1180">
            <v>237</v>
          </cell>
          <cell r="C1180">
            <v>43122</v>
          </cell>
          <cell r="D1180" t="str">
            <v>complet + 925VU</v>
          </cell>
          <cell r="E1180" t="str">
            <v>OK</v>
          </cell>
          <cell r="F1180" t="str">
            <v>OK</v>
          </cell>
          <cell r="G1180"/>
          <cell r="H1180"/>
          <cell r="I1180" t="str">
            <v>OK</v>
          </cell>
          <cell r="J1180">
            <v>43122</v>
          </cell>
        </row>
        <row r="1181">
          <cell r="B1181">
            <v>251</v>
          </cell>
          <cell r="C1181">
            <v>43122</v>
          </cell>
          <cell r="D1181"/>
          <cell r="E1181" t="str">
            <v>OK</v>
          </cell>
          <cell r="F1181" t="str">
            <v>OK</v>
          </cell>
          <cell r="G1181"/>
          <cell r="H1181"/>
          <cell r="I1181" t="str">
            <v>OK</v>
          </cell>
          <cell r="J1181">
            <v>43122</v>
          </cell>
        </row>
        <row r="1182">
          <cell r="B1182">
            <v>92</v>
          </cell>
          <cell r="C1182">
            <v>43122</v>
          </cell>
          <cell r="D1182"/>
          <cell r="E1182" t="str">
            <v>OK</v>
          </cell>
          <cell r="F1182" t="str">
            <v>OK</v>
          </cell>
          <cell r="G1182"/>
          <cell r="H1182"/>
          <cell r="I1182" t="str">
            <v>OK</v>
          </cell>
          <cell r="J1182">
            <v>43122</v>
          </cell>
        </row>
        <row r="1183">
          <cell r="B1183">
            <v>92</v>
          </cell>
          <cell r="C1183">
            <v>43122</v>
          </cell>
          <cell r="D1183" t="str">
            <v>para sur le 49VU</v>
          </cell>
          <cell r="E1183" t="str">
            <v>OK</v>
          </cell>
          <cell r="F1183" t="str">
            <v>OK</v>
          </cell>
          <cell r="G1183"/>
          <cell r="H1183"/>
          <cell r="I1183" t="str">
            <v>OK</v>
          </cell>
          <cell r="J1183">
            <v>43126</v>
          </cell>
        </row>
        <row r="1184">
          <cell r="B1184">
            <v>90</v>
          </cell>
          <cell r="C1184">
            <v>43122</v>
          </cell>
          <cell r="D1184"/>
          <cell r="E1184" t="str">
            <v>OK</v>
          </cell>
          <cell r="F1184" t="str">
            <v>OK</v>
          </cell>
          <cell r="G1184"/>
          <cell r="H1184"/>
          <cell r="I1184" t="str">
            <v>OK</v>
          </cell>
          <cell r="J1184">
            <v>43123</v>
          </cell>
        </row>
        <row r="1185">
          <cell r="B1185">
            <v>1510</v>
          </cell>
          <cell r="C1185">
            <v>43122</v>
          </cell>
          <cell r="D1185"/>
          <cell r="E1185" t="str">
            <v>OK</v>
          </cell>
          <cell r="F1185" t="str">
            <v>OK</v>
          </cell>
          <cell r="G1185"/>
          <cell r="H1185"/>
          <cell r="I1185" t="str">
            <v>OK</v>
          </cell>
          <cell r="J1185">
            <v>43122</v>
          </cell>
        </row>
        <row r="1186">
          <cell r="B1186">
            <v>1524</v>
          </cell>
          <cell r="C1186">
            <v>43122</v>
          </cell>
          <cell r="D1186"/>
          <cell r="E1186"/>
          <cell r="F1186" t="str">
            <v>OK</v>
          </cell>
          <cell r="G1186"/>
          <cell r="H1186"/>
          <cell r="I1186" t="str">
            <v>OK</v>
          </cell>
          <cell r="J1186">
            <v>43122</v>
          </cell>
        </row>
        <row r="1187">
          <cell r="B1187">
            <v>1525</v>
          </cell>
          <cell r="C1187">
            <v>43122</v>
          </cell>
          <cell r="D1187"/>
          <cell r="E1187"/>
          <cell r="F1187" t="str">
            <v>OK</v>
          </cell>
          <cell r="G1187"/>
          <cell r="H1187"/>
          <cell r="I1187" t="str">
            <v>OK</v>
          </cell>
          <cell r="J1187">
            <v>43122</v>
          </cell>
        </row>
        <row r="1188">
          <cell r="B1188">
            <v>233</v>
          </cell>
          <cell r="C1188">
            <v>43122</v>
          </cell>
          <cell r="D1188" t="str">
            <v>265VU</v>
          </cell>
          <cell r="E1188" t="str">
            <v>OK</v>
          </cell>
          <cell r="F1188" t="str">
            <v>OK</v>
          </cell>
          <cell r="G1188"/>
          <cell r="H1188"/>
          <cell r="I1188" t="str">
            <v>OK</v>
          </cell>
          <cell r="J1188">
            <v>43122</v>
          </cell>
        </row>
        <row r="1189">
          <cell r="B1189">
            <v>8183</v>
          </cell>
          <cell r="C1189">
            <v>43123</v>
          </cell>
          <cell r="D1189"/>
          <cell r="E1189" t="str">
            <v>OK</v>
          </cell>
          <cell r="F1189" t="str">
            <v>OK</v>
          </cell>
          <cell r="G1189"/>
          <cell r="H1189"/>
          <cell r="I1189" t="str">
            <v>OK</v>
          </cell>
          <cell r="J1189">
            <v>43123</v>
          </cell>
        </row>
        <row r="1190">
          <cell r="B1190">
            <v>8240</v>
          </cell>
          <cell r="C1190">
            <v>43123</v>
          </cell>
          <cell r="D1190"/>
          <cell r="E1190" t="str">
            <v>OK</v>
          </cell>
          <cell r="F1190" t="str">
            <v>OK</v>
          </cell>
          <cell r="G1190"/>
          <cell r="H1190"/>
          <cell r="I1190" t="str">
            <v>OK</v>
          </cell>
          <cell r="J1190">
            <v>43123</v>
          </cell>
        </row>
        <row r="1191">
          <cell r="B1191">
            <v>8246</v>
          </cell>
          <cell r="C1191">
            <v>43123</v>
          </cell>
          <cell r="D1191"/>
          <cell r="E1191" t="str">
            <v>OK</v>
          </cell>
          <cell r="F1191" t="str">
            <v>OK</v>
          </cell>
          <cell r="G1191"/>
          <cell r="H1191"/>
          <cell r="I1191" t="str">
            <v>OK</v>
          </cell>
          <cell r="J1191">
            <v>43123</v>
          </cell>
        </row>
        <row r="1192">
          <cell r="B1192">
            <v>8249</v>
          </cell>
          <cell r="C1192">
            <v>43123</v>
          </cell>
          <cell r="D1192"/>
          <cell r="E1192" t="str">
            <v>OK</v>
          </cell>
          <cell r="F1192" t="str">
            <v>OK</v>
          </cell>
          <cell r="G1192"/>
          <cell r="H1192"/>
          <cell r="I1192" t="str">
            <v>OK</v>
          </cell>
          <cell r="J1192">
            <v>43123</v>
          </cell>
        </row>
        <row r="1193">
          <cell r="B1193" t="str">
            <v>LCTW18616</v>
          </cell>
          <cell r="C1193">
            <v>43123</v>
          </cell>
          <cell r="D1193" t="str">
            <v>116VU (QTE3)</v>
          </cell>
          <cell r="E1193"/>
          <cell r="F1193" t="str">
            <v>OK</v>
          </cell>
          <cell r="G1193"/>
          <cell r="H1193"/>
          <cell r="I1193" t="str">
            <v>OK</v>
          </cell>
          <cell r="J1193">
            <v>43124</v>
          </cell>
        </row>
        <row r="1194">
          <cell r="B1194">
            <v>8099</v>
          </cell>
          <cell r="C1194">
            <v>43124</v>
          </cell>
          <cell r="D1194"/>
          <cell r="E1194"/>
          <cell r="F1194" t="str">
            <v>OK</v>
          </cell>
          <cell r="G1194"/>
          <cell r="H1194"/>
          <cell r="I1194" t="str">
            <v>OK</v>
          </cell>
          <cell r="J1194">
            <v>43124</v>
          </cell>
        </row>
        <row r="1195">
          <cell r="B1195">
            <v>8239</v>
          </cell>
          <cell r="C1195">
            <v>43124</v>
          </cell>
          <cell r="D1195"/>
          <cell r="E1195"/>
          <cell r="F1195" t="str">
            <v>OK</v>
          </cell>
          <cell r="G1195"/>
          <cell r="H1195"/>
          <cell r="I1195" t="str">
            <v>OK</v>
          </cell>
          <cell r="J1195">
            <v>43124</v>
          </cell>
        </row>
        <row r="1196">
          <cell r="B1196">
            <v>8264</v>
          </cell>
          <cell r="C1196">
            <v>43124</v>
          </cell>
          <cell r="D1196"/>
          <cell r="E1196"/>
          <cell r="F1196" t="str">
            <v>OK</v>
          </cell>
          <cell r="G1196"/>
          <cell r="H1196"/>
          <cell r="I1196" t="str">
            <v>OK</v>
          </cell>
          <cell r="J1196">
            <v>43124</v>
          </cell>
        </row>
        <row r="1197">
          <cell r="B1197">
            <v>8245</v>
          </cell>
          <cell r="C1197">
            <v>43124</v>
          </cell>
          <cell r="D1197"/>
          <cell r="E1197"/>
          <cell r="F1197" t="str">
            <v>OK</v>
          </cell>
          <cell r="G1197"/>
          <cell r="H1197"/>
          <cell r="I1197" t="str">
            <v>OK</v>
          </cell>
          <cell r="J1197">
            <v>43124</v>
          </cell>
        </row>
        <row r="1198">
          <cell r="B1198">
            <v>8130</v>
          </cell>
          <cell r="C1198">
            <v>43124</v>
          </cell>
          <cell r="D1198"/>
          <cell r="E1198"/>
          <cell r="F1198" t="str">
            <v>OK</v>
          </cell>
          <cell r="G1198"/>
          <cell r="H1198"/>
          <cell r="I1198" t="str">
            <v>OK</v>
          </cell>
          <cell r="J1198">
            <v>43124</v>
          </cell>
        </row>
        <row r="1199">
          <cell r="B1199">
            <v>8116</v>
          </cell>
          <cell r="C1199">
            <v>43124</v>
          </cell>
          <cell r="D1199"/>
          <cell r="E1199"/>
          <cell r="F1199" t="str">
            <v>OK</v>
          </cell>
          <cell r="G1199"/>
          <cell r="H1199"/>
          <cell r="I1199" t="str">
            <v>OK</v>
          </cell>
          <cell r="J1199">
            <v>43124</v>
          </cell>
        </row>
        <row r="1200">
          <cell r="B1200">
            <v>8244</v>
          </cell>
          <cell r="C1200">
            <v>43124</v>
          </cell>
          <cell r="D1200"/>
          <cell r="E1200"/>
          <cell r="F1200" t="str">
            <v>OK</v>
          </cell>
          <cell r="G1200"/>
          <cell r="H1200"/>
          <cell r="I1200" t="str">
            <v>OK</v>
          </cell>
          <cell r="J1200">
            <v>43124</v>
          </cell>
        </row>
        <row r="1201">
          <cell r="B1201">
            <v>8250</v>
          </cell>
          <cell r="C1201">
            <v>43124</v>
          </cell>
          <cell r="D1201"/>
          <cell r="E1201"/>
          <cell r="F1201" t="str">
            <v>OK</v>
          </cell>
          <cell r="G1201"/>
          <cell r="H1201"/>
          <cell r="I1201" t="str">
            <v>OK</v>
          </cell>
          <cell r="J1201">
            <v>43124</v>
          </cell>
        </row>
        <row r="1202">
          <cell r="B1202">
            <v>8248</v>
          </cell>
          <cell r="C1202">
            <v>43124</v>
          </cell>
          <cell r="D1202"/>
          <cell r="E1202"/>
          <cell r="F1202" t="str">
            <v>OK</v>
          </cell>
          <cell r="G1202"/>
          <cell r="H1202"/>
          <cell r="I1202" t="str">
            <v>OK</v>
          </cell>
          <cell r="J1202">
            <v>43124</v>
          </cell>
        </row>
        <row r="1203">
          <cell r="B1203">
            <v>229</v>
          </cell>
          <cell r="C1203">
            <v>43124</v>
          </cell>
          <cell r="D1203" t="str">
            <v>911-917VU</v>
          </cell>
          <cell r="E1203"/>
          <cell r="F1203" t="str">
            <v>OK</v>
          </cell>
          <cell r="G1203"/>
          <cell r="H1203"/>
          <cell r="I1203" t="str">
            <v>OK</v>
          </cell>
          <cell r="J1203">
            <v>43124</v>
          </cell>
        </row>
        <row r="1204">
          <cell r="B1204">
            <v>234</v>
          </cell>
          <cell r="C1204">
            <v>43124</v>
          </cell>
          <cell r="D1204" t="str">
            <v>complet + 925VU</v>
          </cell>
          <cell r="E1204"/>
          <cell r="F1204" t="str">
            <v>OK</v>
          </cell>
          <cell r="G1204"/>
          <cell r="H1204"/>
          <cell r="I1204" t="str">
            <v>OK</v>
          </cell>
          <cell r="J1204">
            <v>43124</v>
          </cell>
        </row>
        <row r="1205">
          <cell r="B1205">
            <v>224</v>
          </cell>
          <cell r="C1205">
            <v>43124</v>
          </cell>
          <cell r="D1205" t="str">
            <v>612-613-614VU</v>
          </cell>
          <cell r="E1205"/>
          <cell r="F1205" t="str">
            <v>OK</v>
          </cell>
          <cell r="G1205"/>
          <cell r="H1205"/>
          <cell r="I1205" t="str">
            <v>OK</v>
          </cell>
          <cell r="J1205">
            <v>43124</v>
          </cell>
        </row>
        <row r="1206">
          <cell r="B1206">
            <v>252</v>
          </cell>
          <cell r="C1206">
            <v>43124</v>
          </cell>
          <cell r="D1206"/>
          <cell r="E1206"/>
          <cell r="F1206" t="str">
            <v>OK</v>
          </cell>
          <cell r="G1206"/>
          <cell r="H1206"/>
          <cell r="I1206" t="str">
            <v>OK</v>
          </cell>
          <cell r="J1206">
            <v>43124</v>
          </cell>
        </row>
        <row r="1207">
          <cell r="B1207">
            <v>227</v>
          </cell>
          <cell r="C1207">
            <v>43124</v>
          </cell>
          <cell r="D1207"/>
          <cell r="E1207"/>
          <cell r="F1207" t="str">
            <v>OK</v>
          </cell>
          <cell r="G1207"/>
          <cell r="H1207"/>
          <cell r="I1207" t="str">
            <v>OK</v>
          </cell>
          <cell r="J1207">
            <v>43124</v>
          </cell>
        </row>
        <row r="1208">
          <cell r="B1208">
            <v>8254</v>
          </cell>
          <cell r="C1208">
            <v>43125</v>
          </cell>
          <cell r="D1208"/>
          <cell r="E1208" t="str">
            <v>OK</v>
          </cell>
          <cell r="F1208" t="str">
            <v>OK</v>
          </cell>
          <cell r="G1208"/>
          <cell r="H1208"/>
          <cell r="I1208" t="str">
            <v>OK</v>
          </cell>
          <cell r="J1208">
            <v>43125</v>
          </cell>
        </row>
        <row r="1209">
          <cell r="B1209">
            <v>8249</v>
          </cell>
          <cell r="C1209">
            <v>43125</v>
          </cell>
          <cell r="D1209"/>
          <cell r="E1209" t="str">
            <v>OK</v>
          </cell>
          <cell r="F1209" t="str">
            <v>OK</v>
          </cell>
          <cell r="G1209"/>
          <cell r="H1209"/>
          <cell r="I1209" t="str">
            <v>OK</v>
          </cell>
          <cell r="J1209">
            <v>43125</v>
          </cell>
        </row>
        <row r="1210">
          <cell r="B1210">
            <v>8247</v>
          </cell>
          <cell r="C1210">
            <v>43125</v>
          </cell>
          <cell r="D1210"/>
          <cell r="E1210" t="str">
            <v>OK</v>
          </cell>
          <cell r="F1210" t="str">
            <v>OK</v>
          </cell>
          <cell r="G1210"/>
          <cell r="H1210"/>
          <cell r="I1210" t="str">
            <v>OK</v>
          </cell>
          <cell r="J1210">
            <v>43125</v>
          </cell>
        </row>
        <row r="1211">
          <cell r="B1211">
            <v>8254</v>
          </cell>
          <cell r="C1211">
            <v>43125</v>
          </cell>
          <cell r="D1211"/>
          <cell r="E1211" t="str">
            <v>OK</v>
          </cell>
          <cell r="F1211" t="str">
            <v>OK</v>
          </cell>
          <cell r="G1211"/>
          <cell r="H1211"/>
          <cell r="I1211" t="str">
            <v>OK</v>
          </cell>
          <cell r="J1211">
            <v>43125</v>
          </cell>
        </row>
        <row r="1212">
          <cell r="B1212">
            <v>8253</v>
          </cell>
          <cell r="C1212">
            <v>43125</v>
          </cell>
          <cell r="D1212"/>
          <cell r="E1212" t="str">
            <v>OK</v>
          </cell>
          <cell r="F1212" t="str">
            <v>OK</v>
          </cell>
          <cell r="G1212"/>
          <cell r="H1212"/>
          <cell r="I1212" t="str">
            <v>OK</v>
          </cell>
          <cell r="J1212">
            <v>43125</v>
          </cell>
        </row>
        <row r="1213">
          <cell r="B1213">
            <v>205</v>
          </cell>
          <cell r="C1213">
            <v>43125</v>
          </cell>
          <cell r="D1213" t="str">
            <v>517-518-536-611VU3</v>
          </cell>
          <cell r="E1213" t="str">
            <v>OK</v>
          </cell>
          <cell r="F1213" t="str">
            <v>OK</v>
          </cell>
          <cell r="G1213"/>
          <cell r="H1213"/>
          <cell r="I1213" t="str">
            <v>OK</v>
          </cell>
          <cell r="J1213">
            <v>43125</v>
          </cell>
        </row>
        <row r="1214">
          <cell r="B1214">
            <v>208</v>
          </cell>
          <cell r="C1214">
            <v>43125</v>
          </cell>
          <cell r="D1214" t="str">
            <v>517-518-536-611VU3</v>
          </cell>
          <cell r="E1214" t="str">
            <v>OK</v>
          </cell>
          <cell r="F1214" t="str">
            <v>OK</v>
          </cell>
          <cell r="G1214"/>
          <cell r="H1214"/>
          <cell r="I1214" t="str">
            <v>OK</v>
          </cell>
          <cell r="J1214">
            <v>43125</v>
          </cell>
        </row>
        <row r="1215">
          <cell r="B1215">
            <v>1511</v>
          </cell>
          <cell r="C1215">
            <v>43125</v>
          </cell>
          <cell r="D1215"/>
          <cell r="E1215" t="str">
            <v>OK</v>
          </cell>
          <cell r="F1215" t="str">
            <v>OK</v>
          </cell>
          <cell r="G1215"/>
          <cell r="H1215"/>
          <cell r="I1215" t="str">
            <v>OK</v>
          </cell>
          <cell r="J1215">
            <v>43133</v>
          </cell>
        </row>
        <row r="1216">
          <cell r="B1216">
            <v>8279</v>
          </cell>
          <cell r="C1216">
            <v>43126</v>
          </cell>
          <cell r="D1216"/>
          <cell r="E1216" t="str">
            <v>OK</v>
          </cell>
          <cell r="F1216" t="str">
            <v>OK</v>
          </cell>
          <cell r="G1216"/>
          <cell r="H1216"/>
          <cell r="I1216" t="str">
            <v>OK</v>
          </cell>
          <cell r="J1216">
            <v>43126</v>
          </cell>
        </row>
        <row r="1217">
          <cell r="B1217">
            <v>8102</v>
          </cell>
          <cell r="C1217">
            <v>43126</v>
          </cell>
          <cell r="D1217"/>
          <cell r="E1217" t="str">
            <v>OK</v>
          </cell>
          <cell r="F1217" t="str">
            <v>OK</v>
          </cell>
          <cell r="G1217"/>
          <cell r="H1217"/>
          <cell r="I1217" t="str">
            <v>OK</v>
          </cell>
          <cell r="J1217">
            <v>43126</v>
          </cell>
        </row>
        <row r="1218">
          <cell r="B1218">
            <v>8252</v>
          </cell>
          <cell r="C1218">
            <v>43126</v>
          </cell>
          <cell r="D1218"/>
          <cell r="E1218" t="str">
            <v>OK</v>
          </cell>
          <cell r="F1218" t="str">
            <v>OK</v>
          </cell>
          <cell r="G1218"/>
          <cell r="H1218"/>
          <cell r="I1218" t="str">
            <v>OK</v>
          </cell>
          <cell r="J1218">
            <v>43126</v>
          </cell>
        </row>
        <row r="1219">
          <cell r="B1219">
            <v>8279</v>
          </cell>
          <cell r="C1219">
            <v>43126</v>
          </cell>
          <cell r="D1219"/>
          <cell r="E1219" t="str">
            <v>OK</v>
          </cell>
          <cell r="F1219" t="str">
            <v>OK</v>
          </cell>
          <cell r="G1219"/>
          <cell r="H1219"/>
          <cell r="I1219" t="str">
            <v>OK</v>
          </cell>
          <cell r="J1219">
            <v>43126</v>
          </cell>
        </row>
        <row r="1220">
          <cell r="B1220">
            <v>8258</v>
          </cell>
          <cell r="C1220">
            <v>43126</v>
          </cell>
          <cell r="D1220"/>
          <cell r="E1220" t="str">
            <v>OK</v>
          </cell>
          <cell r="F1220" t="str">
            <v>OK</v>
          </cell>
          <cell r="G1220"/>
          <cell r="H1220"/>
          <cell r="I1220" t="str">
            <v>OK</v>
          </cell>
          <cell r="J1220">
            <v>43126</v>
          </cell>
        </row>
        <row r="1221">
          <cell r="B1221">
            <v>220</v>
          </cell>
          <cell r="C1221">
            <v>43126</v>
          </cell>
          <cell r="D1221" t="str">
            <v>612-613-614</v>
          </cell>
          <cell r="E1221" t="str">
            <v>OK</v>
          </cell>
          <cell r="F1221" t="str">
            <v>OK</v>
          </cell>
          <cell r="G1221"/>
          <cell r="H1221"/>
          <cell r="I1221" t="str">
            <v>OK</v>
          </cell>
          <cell r="J1221">
            <v>43126</v>
          </cell>
        </row>
        <row r="1222">
          <cell r="B1222">
            <v>238</v>
          </cell>
          <cell r="C1222">
            <v>43126</v>
          </cell>
          <cell r="D1222"/>
          <cell r="E1222" t="str">
            <v>OK</v>
          </cell>
          <cell r="F1222" t="str">
            <v>OK</v>
          </cell>
          <cell r="G1222"/>
          <cell r="H1222"/>
          <cell r="I1222" t="str">
            <v>OK</v>
          </cell>
          <cell r="J1222">
            <v>43126</v>
          </cell>
        </row>
        <row r="1223">
          <cell r="B1223">
            <v>228</v>
          </cell>
          <cell r="C1223">
            <v>43126</v>
          </cell>
          <cell r="D1223"/>
          <cell r="E1223" t="str">
            <v>OK</v>
          </cell>
          <cell r="F1223" t="str">
            <v>OK</v>
          </cell>
          <cell r="G1223"/>
          <cell r="H1223"/>
          <cell r="I1223" t="str">
            <v>OK</v>
          </cell>
          <cell r="J1223">
            <v>43126</v>
          </cell>
        </row>
        <row r="1224">
          <cell r="B1224">
            <v>1526</v>
          </cell>
          <cell r="C1224">
            <v>43126</v>
          </cell>
          <cell r="D1224"/>
          <cell r="E1224"/>
          <cell r="F1224" t="str">
            <v>OK</v>
          </cell>
          <cell r="G1224"/>
          <cell r="H1224"/>
          <cell r="I1224" t="str">
            <v>OK</v>
          </cell>
          <cell r="J1224">
            <v>43129</v>
          </cell>
        </row>
        <row r="1225">
          <cell r="B1225" t="str">
            <v>LCTR61067</v>
          </cell>
          <cell r="C1225">
            <v>43126</v>
          </cell>
          <cell r="D1225" t="str">
            <v>117VU QTE8</v>
          </cell>
          <cell r="E1225"/>
          <cell r="F1225" t="str">
            <v>OK</v>
          </cell>
          <cell r="G1225"/>
          <cell r="H1225"/>
          <cell r="I1225" t="str">
            <v>OK</v>
          </cell>
          <cell r="J1225">
            <v>43126</v>
          </cell>
        </row>
        <row r="1226">
          <cell r="B1226" t="str">
            <v>LCTV03447</v>
          </cell>
          <cell r="C1226">
            <v>43126</v>
          </cell>
          <cell r="D1226" t="str">
            <v>117VU QTE1</v>
          </cell>
          <cell r="E1226"/>
          <cell r="F1226" t="str">
            <v>OK</v>
          </cell>
          <cell r="G1226"/>
          <cell r="H1226"/>
          <cell r="I1226" t="str">
            <v>OK</v>
          </cell>
          <cell r="J1226">
            <v>43126</v>
          </cell>
        </row>
        <row r="1227">
          <cell r="B1227" t="str">
            <v>LCTV03445</v>
          </cell>
          <cell r="C1227">
            <v>43126</v>
          </cell>
          <cell r="D1227" t="str">
            <v>117VU QTE1</v>
          </cell>
          <cell r="E1227"/>
          <cell r="F1227" t="str">
            <v>OK</v>
          </cell>
          <cell r="G1227"/>
          <cell r="H1227"/>
          <cell r="I1227" t="str">
            <v>OK</v>
          </cell>
          <cell r="J1227">
            <v>43126</v>
          </cell>
        </row>
        <row r="1228">
          <cell r="B1228" t="str">
            <v>LCTV03441</v>
          </cell>
          <cell r="C1228">
            <v>43126</v>
          </cell>
          <cell r="D1228" t="str">
            <v>117VU QTE1</v>
          </cell>
          <cell r="E1228"/>
          <cell r="F1228" t="str">
            <v>OK</v>
          </cell>
          <cell r="G1228"/>
          <cell r="H1228"/>
          <cell r="I1228" t="str">
            <v>OK</v>
          </cell>
          <cell r="J1228">
            <v>43126</v>
          </cell>
        </row>
        <row r="1229">
          <cell r="B1229">
            <v>8262</v>
          </cell>
          <cell r="C1229">
            <v>43129</v>
          </cell>
          <cell r="D1229"/>
          <cell r="E1229"/>
          <cell r="F1229" t="str">
            <v>OK</v>
          </cell>
          <cell r="G1229"/>
          <cell r="H1229"/>
          <cell r="I1229" t="str">
            <v>OK</v>
          </cell>
          <cell r="J1229">
            <v>43129</v>
          </cell>
        </row>
        <row r="1230">
          <cell r="B1230">
            <v>8250</v>
          </cell>
          <cell r="C1230">
            <v>43129</v>
          </cell>
          <cell r="D1230"/>
          <cell r="E1230"/>
          <cell r="F1230" t="str">
            <v>OK</v>
          </cell>
          <cell r="G1230"/>
          <cell r="H1230"/>
          <cell r="I1230" t="str">
            <v>OK</v>
          </cell>
          <cell r="J1230">
            <v>43129</v>
          </cell>
        </row>
        <row r="1231">
          <cell r="B1231">
            <v>8216</v>
          </cell>
          <cell r="C1231">
            <v>43129</v>
          </cell>
          <cell r="D1231"/>
          <cell r="E1231"/>
          <cell r="F1231" t="str">
            <v>OK</v>
          </cell>
          <cell r="G1231"/>
          <cell r="H1231"/>
          <cell r="I1231" t="str">
            <v>OK</v>
          </cell>
          <cell r="J1231">
            <v>43129</v>
          </cell>
        </row>
        <row r="1232">
          <cell r="B1232">
            <v>8263</v>
          </cell>
          <cell r="C1232">
            <v>43129</v>
          </cell>
          <cell r="D1232"/>
          <cell r="E1232"/>
          <cell r="F1232" t="str">
            <v>OK</v>
          </cell>
          <cell r="G1232"/>
          <cell r="H1232"/>
          <cell r="I1232" t="str">
            <v>OK</v>
          </cell>
          <cell r="J1232">
            <v>43129</v>
          </cell>
        </row>
        <row r="1233">
          <cell r="B1233">
            <v>8255</v>
          </cell>
          <cell r="C1233">
            <v>43129</v>
          </cell>
          <cell r="D1233"/>
          <cell r="E1233"/>
          <cell r="F1233" t="str">
            <v>OK</v>
          </cell>
          <cell r="G1233"/>
          <cell r="H1233"/>
          <cell r="I1233" t="str">
            <v>OK</v>
          </cell>
          <cell r="J1233">
            <v>43129</v>
          </cell>
        </row>
        <row r="1234">
          <cell r="B1234">
            <v>235</v>
          </cell>
          <cell r="C1234">
            <v>43129</v>
          </cell>
          <cell r="D1234" t="str">
            <v>911-917VU</v>
          </cell>
          <cell r="E1234"/>
          <cell r="F1234" t="str">
            <v>OK</v>
          </cell>
          <cell r="G1234"/>
          <cell r="H1234"/>
          <cell r="I1234" t="str">
            <v>OK</v>
          </cell>
          <cell r="J1234">
            <v>43129</v>
          </cell>
        </row>
        <row r="1235">
          <cell r="B1235">
            <v>229</v>
          </cell>
          <cell r="C1235">
            <v>43129</v>
          </cell>
          <cell r="D1235" t="str">
            <v>COMPLET + 925VU</v>
          </cell>
          <cell r="E1235"/>
          <cell r="F1235" t="str">
            <v>OK</v>
          </cell>
          <cell r="G1235"/>
          <cell r="H1235"/>
          <cell r="I1235" t="str">
            <v>OK</v>
          </cell>
          <cell r="J1235">
            <v>43129</v>
          </cell>
        </row>
        <row r="1236">
          <cell r="B1236">
            <v>209</v>
          </cell>
          <cell r="C1236">
            <v>43129</v>
          </cell>
          <cell r="D1236" t="str">
            <v>517-518-536-611VU3</v>
          </cell>
          <cell r="E1236"/>
          <cell r="F1236" t="str">
            <v>OK</v>
          </cell>
          <cell r="G1236"/>
          <cell r="H1236"/>
          <cell r="I1236" t="str">
            <v>OK</v>
          </cell>
          <cell r="J1236">
            <v>43129</v>
          </cell>
        </row>
        <row r="1237">
          <cell r="B1237">
            <v>1512</v>
          </cell>
          <cell r="C1237">
            <v>43129</v>
          </cell>
          <cell r="D1237"/>
          <cell r="E1237"/>
          <cell r="F1237" t="str">
            <v>OK</v>
          </cell>
          <cell r="G1237"/>
          <cell r="H1237"/>
          <cell r="I1237" t="str">
            <v>OK</v>
          </cell>
          <cell r="J1237">
            <v>43129</v>
          </cell>
        </row>
        <row r="1238">
          <cell r="B1238">
            <v>7921</v>
          </cell>
          <cell r="C1238">
            <v>43129</v>
          </cell>
          <cell r="D1238" t="str">
            <v>16VU</v>
          </cell>
          <cell r="E1238"/>
          <cell r="F1238" t="str">
            <v>OK</v>
          </cell>
          <cell r="G1238"/>
          <cell r="H1238"/>
          <cell r="I1238" t="str">
            <v>OK</v>
          </cell>
          <cell r="J1238">
            <v>43133</v>
          </cell>
        </row>
        <row r="1239">
          <cell r="B1239">
            <v>8246</v>
          </cell>
          <cell r="C1239">
            <v>43130</v>
          </cell>
          <cell r="D1239"/>
          <cell r="E1239"/>
          <cell r="F1239" t="str">
            <v>OK</v>
          </cell>
          <cell r="G1239"/>
          <cell r="H1239"/>
          <cell r="I1239" t="str">
            <v>OK</v>
          </cell>
          <cell r="J1239">
            <v>43130</v>
          </cell>
        </row>
        <row r="1240">
          <cell r="B1240">
            <v>8216</v>
          </cell>
          <cell r="C1240">
            <v>43130</v>
          </cell>
          <cell r="D1240"/>
          <cell r="E1240"/>
          <cell r="F1240" t="str">
            <v>OK</v>
          </cell>
          <cell r="G1240"/>
          <cell r="H1240"/>
          <cell r="I1240" t="str">
            <v>OK</v>
          </cell>
          <cell r="J1240">
            <v>43130</v>
          </cell>
        </row>
        <row r="1241">
          <cell r="B1241">
            <v>8127</v>
          </cell>
          <cell r="C1241">
            <v>43130</v>
          </cell>
          <cell r="D1241"/>
          <cell r="E1241"/>
          <cell r="F1241" t="str">
            <v>OK</v>
          </cell>
          <cell r="G1241"/>
          <cell r="H1241"/>
          <cell r="I1241" t="str">
            <v>OK</v>
          </cell>
          <cell r="J1241">
            <v>43130</v>
          </cell>
        </row>
        <row r="1242">
          <cell r="B1242">
            <v>8256</v>
          </cell>
          <cell r="C1242">
            <v>43130</v>
          </cell>
          <cell r="D1242"/>
          <cell r="E1242"/>
          <cell r="F1242" t="str">
            <v>OK</v>
          </cell>
          <cell r="G1242"/>
          <cell r="H1242"/>
          <cell r="I1242" t="str">
            <v>OK</v>
          </cell>
          <cell r="J1242">
            <v>43130</v>
          </cell>
        </row>
        <row r="1243">
          <cell r="B1243">
            <v>8293</v>
          </cell>
          <cell r="C1243">
            <v>43130</v>
          </cell>
          <cell r="D1243"/>
          <cell r="E1243"/>
          <cell r="F1243" t="str">
            <v>OK</v>
          </cell>
          <cell r="G1243"/>
          <cell r="H1243"/>
          <cell r="I1243" t="str">
            <v>OK</v>
          </cell>
          <cell r="J1243">
            <v>43130</v>
          </cell>
        </row>
        <row r="1244">
          <cell r="B1244">
            <v>8133</v>
          </cell>
          <cell r="C1244">
            <v>43131</v>
          </cell>
          <cell r="D1244"/>
          <cell r="E1244"/>
          <cell r="F1244" t="str">
            <v>OK</v>
          </cell>
          <cell r="G1244"/>
          <cell r="H1244"/>
          <cell r="I1244" t="str">
            <v>OK</v>
          </cell>
          <cell r="J1244">
            <v>43131</v>
          </cell>
        </row>
        <row r="1245">
          <cell r="B1245">
            <v>8255</v>
          </cell>
          <cell r="C1245">
            <v>43131</v>
          </cell>
          <cell r="D1245"/>
          <cell r="E1245"/>
          <cell r="F1245" t="str">
            <v>OK</v>
          </cell>
          <cell r="G1245"/>
          <cell r="H1245"/>
          <cell r="I1245" t="str">
            <v>OK</v>
          </cell>
          <cell r="J1245">
            <v>43131</v>
          </cell>
        </row>
        <row r="1246">
          <cell r="B1246">
            <v>8259</v>
          </cell>
          <cell r="C1246">
            <v>43131</v>
          </cell>
          <cell r="D1246"/>
          <cell r="E1246"/>
          <cell r="F1246" t="str">
            <v>OK</v>
          </cell>
          <cell r="G1246"/>
          <cell r="H1246"/>
          <cell r="I1246" t="str">
            <v>OK</v>
          </cell>
          <cell r="J1246">
            <v>43131</v>
          </cell>
        </row>
        <row r="1247">
          <cell r="B1247">
            <v>8262</v>
          </cell>
          <cell r="C1247">
            <v>43131</v>
          </cell>
          <cell r="D1247"/>
          <cell r="E1247"/>
          <cell r="F1247" t="str">
            <v>OK</v>
          </cell>
          <cell r="G1247"/>
          <cell r="H1247"/>
          <cell r="I1247" t="str">
            <v>OK</v>
          </cell>
          <cell r="J1247">
            <v>43131</v>
          </cell>
        </row>
        <row r="1248">
          <cell r="B1248">
            <v>8260</v>
          </cell>
          <cell r="C1248">
            <v>43131</v>
          </cell>
          <cell r="D1248"/>
          <cell r="E1248"/>
          <cell r="F1248" t="str">
            <v>OK</v>
          </cell>
          <cell r="G1248"/>
          <cell r="H1248"/>
          <cell r="I1248" t="str">
            <v>OK</v>
          </cell>
          <cell r="J1248">
            <v>43131</v>
          </cell>
        </row>
        <row r="1249">
          <cell r="B1249">
            <v>223</v>
          </cell>
          <cell r="C1249">
            <v>43131</v>
          </cell>
          <cell r="D1249" t="str">
            <v>911-917VU</v>
          </cell>
          <cell r="E1249"/>
          <cell r="F1249" t="str">
            <v>OK</v>
          </cell>
          <cell r="G1249"/>
          <cell r="H1249"/>
          <cell r="I1249" t="str">
            <v>OK</v>
          </cell>
          <cell r="J1249">
            <v>43131</v>
          </cell>
        </row>
        <row r="1250">
          <cell r="B1250">
            <v>235</v>
          </cell>
          <cell r="C1250">
            <v>43131</v>
          </cell>
          <cell r="D1250" t="str">
            <v>COMPLET + 925VU</v>
          </cell>
          <cell r="E1250"/>
          <cell r="F1250" t="str">
            <v>OK</v>
          </cell>
          <cell r="G1250"/>
          <cell r="H1250"/>
          <cell r="I1250" t="str">
            <v>OK</v>
          </cell>
          <cell r="J1250">
            <v>43131</v>
          </cell>
        </row>
        <row r="1251">
          <cell r="B1251">
            <v>226</v>
          </cell>
          <cell r="C1251">
            <v>43131</v>
          </cell>
          <cell r="D1251" t="str">
            <v>612-614</v>
          </cell>
          <cell r="E1251"/>
          <cell r="F1251" t="str">
            <v>OK</v>
          </cell>
          <cell r="G1251"/>
          <cell r="H1251"/>
          <cell r="I1251" t="str">
            <v>OK</v>
          </cell>
          <cell r="J1251">
            <v>43131</v>
          </cell>
        </row>
        <row r="1252">
          <cell r="B1252">
            <v>231</v>
          </cell>
          <cell r="C1252">
            <v>43131</v>
          </cell>
          <cell r="D1252"/>
          <cell r="E1252"/>
          <cell r="F1252" t="str">
            <v>OK</v>
          </cell>
          <cell r="G1252"/>
          <cell r="H1252"/>
          <cell r="I1252" t="str">
            <v>OK</v>
          </cell>
          <cell r="J1252">
            <v>43131</v>
          </cell>
        </row>
        <row r="1253">
          <cell r="B1253">
            <v>8195</v>
          </cell>
          <cell r="C1253">
            <v>43132</v>
          </cell>
          <cell r="D1253"/>
          <cell r="E1253"/>
          <cell r="F1253" t="str">
            <v>OK</v>
          </cell>
          <cell r="G1253"/>
          <cell r="H1253"/>
          <cell r="I1253" t="str">
            <v>OK</v>
          </cell>
          <cell r="J1253">
            <v>43132</v>
          </cell>
        </row>
        <row r="1254">
          <cell r="B1254">
            <v>8287</v>
          </cell>
          <cell r="C1254">
            <v>43132</v>
          </cell>
          <cell r="D1254"/>
          <cell r="E1254"/>
          <cell r="F1254" t="str">
            <v>OK</v>
          </cell>
          <cell r="G1254"/>
          <cell r="H1254"/>
          <cell r="I1254" t="str">
            <v>OK</v>
          </cell>
          <cell r="J1254">
            <v>43133</v>
          </cell>
        </row>
        <row r="1255">
          <cell r="B1255">
            <v>8253</v>
          </cell>
          <cell r="C1255">
            <v>43132</v>
          </cell>
          <cell r="D1255"/>
          <cell r="E1255"/>
          <cell r="F1255" t="str">
            <v>OK</v>
          </cell>
          <cell r="G1255"/>
          <cell r="H1255"/>
          <cell r="I1255" t="str">
            <v>OK</v>
          </cell>
          <cell r="J1255">
            <v>43133</v>
          </cell>
        </row>
        <row r="1256">
          <cell r="B1256">
            <v>8293</v>
          </cell>
          <cell r="C1256">
            <v>43132</v>
          </cell>
          <cell r="D1256"/>
          <cell r="E1256" t="str">
            <v>attente mécahers (62VU)</v>
          </cell>
          <cell r="F1256" t="str">
            <v>OK</v>
          </cell>
          <cell r="G1256"/>
          <cell r="H1256"/>
          <cell r="I1256" t="str">
            <v>OK</v>
          </cell>
          <cell r="J1256">
            <v>43136</v>
          </cell>
        </row>
        <row r="1257">
          <cell r="B1257">
            <v>8268</v>
          </cell>
          <cell r="C1257">
            <v>43132</v>
          </cell>
          <cell r="D1257"/>
          <cell r="E1257"/>
          <cell r="F1257" t="str">
            <v>OK</v>
          </cell>
          <cell r="G1257"/>
          <cell r="H1257"/>
          <cell r="I1257" t="str">
            <v>OK</v>
          </cell>
          <cell r="J1257">
            <v>43132</v>
          </cell>
        </row>
        <row r="1258">
          <cell r="B1258">
            <v>8261</v>
          </cell>
          <cell r="C1258">
            <v>43132</v>
          </cell>
          <cell r="D1258"/>
          <cell r="E1258"/>
          <cell r="F1258" t="str">
            <v>OK</v>
          </cell>
          <cell r="G1258"/>
          <cell r="H1258"/>
          <cell r="I1258" t="str">
            <v>OK</v>
          </cell>
          <cell r="J1258">
            <v>43132</v>
          </cell>
        </row>
        <row r="1259">
          <cell r="B1259">
            <v>8271</v>
          </cell>
          <cell r="C1259">
            <v>43132</v>
          </cell>
          <cell r="D1259"/>
          <cell r="E1259"/>
          <cell r="F1259" t="str">
            <v>OK</v>
          </cell>
          <cell r="G1259"/>
          <cell r="H1259"/>
          <cell r="I1259" t="str">
            <v>OK</v>
          </cell>
          <cell r="J1259">
            <v>43132</v>
          </cell>
        </row>
        <row r="1260">
          <cell r="B1260">
            <v>8269</v>
          </cell>
          <cell r="C1260">
            <v>43132</v>
          </cell>
          <cell r="D1260"/>
          <cell r="E1260"/>
          <cell r="F1260" t="str">
            <v>OK</v>
          </cell>
          <cell r="G1260"/>
          <cell r="H1260"/>
          <cell r="I1260" t="str">
            <v>OK</v>
          </cell>
          <cell r="J1260">
            <v>43132</v>
          </cell>
        </row>
        <row r="1261">
          <cell r="B1261">
            <v>1513</v>
          </cell>
          <cell r="C1261">
            <v>43132</v>
          </cell>
          <cell r="D1261"/>
          <cell r="E1261"/>
          <cell r="F1261" t="str">
            <v>OK</v>
          </cell>
          <cell r="G1261"/>
          <cell r="H1261"/>
          <cell r="I1261" t="str">
            <v>OK</v>
          </cell>
          <cell r="J1261">
            <v>43132</v>
          </cell>
        </row>
        <row r="1262">
          <cell r="B1262">
            <v>8132</v>
          </cell>
          <cell r="C1262">
            <v>43133</v>
          </cell>
          <cell r="D1262"/>
          <cell r="E1262"/>
          <cell r="F1262" t="str">
            <v>OK</v>
          </cell>
          <cell r="G1262"/>
          <cell r="H1262"/>
          <cell r="I1262" t="str">
            <v>OK</v>
          </cell>
          <cell r="J1262">
            <v>43133</v>
          </cell>
        </row>
        <row r="1263">
          <cell r="B1263">
            <v>8263</v>
          </cell>
          <cell r="C1263">
            <v>43133</v>
          </cell>
          <cell r="D1263"/>
          <cell r="E1263"/>
          <cell r="F1263" t="str">
            <v>OK</v>
          </cell>
          <cell r="G1263"/>
          <cell r="H1263"/>
          <cell r="I1263" t="str">
            <v>OK</v>
          </cell>
          <cell r="J1263">
            <v>43133</v>
          </cell>
        </row>
        <row r="1264">
          <cell r="B1264">
            <v>8274</v>
          </cell>
          <cell r="C1264">
            <v>43133</v>
          </cell>
          <cell r="D1264"/>
          <cell r="E1264"/>
          <cell r="F1264" t="str">
            <v>OK</v>
          </cell>
          <cell r="G1264"/>
          <cell r="H1264"/>
          <cell r="I1264" t="str">
            <v>OK</v>
          </cell>
          <cell r="J1264">
            <v>43133</v>
          </cell>
        </row>
        <row r="1265">
          <cell r="B1265">
            <v>8270</v>
          </cell>
          <cell r="C1265">
            <v>43133</v>
          </cell>
          <cell r="D1265"/>
          <cell r="E1265"/>
          <cell r="F1265" t="str">
            <v>OK</v>
          </cell>
          <cell r="G1265"/>
          <cell r="H1265"/>
          <cell r="I1265" t="str">
            <v>OK</v>
          </cell>
          <cell r="J1265">
            <v>43133</v>
          </cell>
        </row>
        <row r="1266">
          <cell r="B1266">
            <v>8265</v>
          </cell>
          <cell r="C1266">
            <v>43133</v>
          </cell>
          <cell r="D1266"/>
          <cell r="E1266" t="str">
            <v>attente Mécahers (54-25-30VU)</v>
          </cell>
          <cell r="F1266" t="str">
            <v>OK</v>
          </cell>
          <cell r="G1266"/>
          <cell r="H1266"/>
          <cell r="I1266" t="str">
            <v>OK</v>
          </cell>
          <cell r="J1266">
            <v>43136</v>
          </cell>
        </row>
        <row r="1267">
          <cell r="B1267">
            <v>236</v>
          </cell>
          <cell r="C1267">
            <v>43133</v>
          </cell>
          <cell r="D1267" t="str">
            <v>911-917VU</v>
          </cell>
          <cell r="E1267"/>
          <cell r="F1267" t="str">
            <v>OK</v>
          </cell>
          <cell r="G1267"/>
          <cell r="H1267"/>
          <cell r="I1267" t="str">
            <v>OK</v>
          </cell>
          <cell r="J1267">
            <v>43133</v>
          </cell>
        </row>
        <row r="1268">
          <cell r="B1268">
            <v>223</v>
          </cell>
          <cell r="C1268">
            <v>43133</v>
          </cell>
          <cell r="D1268" t="str">
            <v>COMPLET + 925VU</v>
          </cell>
          <cell r="E1268"/>
          <cell r="F1268" t="str">
            <v>OK</v>
          </cell>
          <cell r="G1268"/>
          <cell r="H1268"/>
          <cell r="I1268" t="str">
            <v>OK</v>
          </cell>
          <cell r="J1268">
            <v>43133</v>
          </cell>
        </row>
        <row r="1269">
          <cell r="B1269">
            <v>212</v>
          </cell>
          <cell r="C1269">
            <v>43133</v>
          </cell>
          <cell r="D1269" t="str">
            <v>517-518-536-611VU3</v>
          </cell>
          <cell r="E1269"/>
          <cell r="F1269" t="str">
            <v>OK</v>
          </cell>
          <cell r="G1269"/>
          <cell r="H1269"/>
          <cell r="I1269" t="str">
            <v>OK</v>
          </cell>
          <cell r="J1269">
            <v>43133</v>
          </cell>
        </row>
        <row r="1270">
          <cell r="B1270">
            <v>233</v>
          </cell>
          <cell r="C1270">
            <v>43133</v>
          </cell>
          <cell r="D1270" t="str">
            <v>612-614</v>
          </cell>
          <cell r="E1270"/>
          <cell r="F1270" t="str">
            <v>OK</v>
          </cell>
          <cell r="G1270"/>
          <cell r="H1270"/>
          <cell r="I1270" t="str">
            <v>OK</v>
          </cell>
          <cell r="J1270">
            <v>43133</v>
          </cell>
        </row>
        <row r="1271">
          <cell r="B1271">
            <v>210</v>
          </cell>
          <cell r="C1271">
            <v>43133</v>
          </cell>
          <cell r="D1271" t="str">
            <v>517-518-536-611VU3</v>
          </cell>
          <cell r="E1271"/>
          <cell r="F1271" t="str">
            <v>OK</v>
          </cell>
          <cell r="G1271"/>
          <cell r="H1271"/>
          <cell r="I1271" t="str">
            <v>OK</v>
          </cell>
          <cell r="J1271">
            <v>43133</v>
          </cell>
        </row>
        <row r="1272">
          <cell r="B1272">
            <v>237</v>
          </cell>
          <cell r="C1272">
            <v>43133</v>
          </cell>
          <cell r="D1272"/>
          <cell r="E1272"/>
          <cell r="F1272" t="str">
            <v>OK</v>
          </cell>
          <cell r="G1272"/>
          <cell r="H1272"/>
          <cell r="I1272" t="str">
            <v>OK</v>
          </cell>
          <cell r="J1272">
            <v>43133</v>
          </cell>
        </row>
        <row r="1273">
          <cell r="B1273">
            <v>1511</v>
          </cell>
          <cell r="C1273">
            <v>43133</v>
          </cell>
          <cell r="D1273"/>
          <cell r="E1273"/>
          <cell r="F1273" t="str">
            <v>OK</v>
          </cell>
          <cell r="G1273"/>
          <cell r="H1273"/>
          <cell r="I1273" t="str">
            <v>OK</v>
          </cell>
          <cell r="J1273">
            <v>43133</v>
          </cell>
        </row>
        <row r="1274">
          <cell r="B1274">
            <v>8301</v>
          </cell>
          <cell r="C1274">
            <v>43136</v>
          </cell>
          <cell r="D1274"/>
          <cell r="E1274"/>
          <cell r="F1274" t="str">
            <v>OK</v>
          </cell>
          <cell r="G1274"/>
          <cell r="H1274"/>
          <cell r="I1274" t="str">
            <v>OK</v>
          </cell>
          <cell r="J1274">
            <v>43136</v>
          </cell>
        </row>
        <row r="1275">
          <cell r="B1275">
            <v>8267</v>
          </cell>
          <cell r="C1275">
            <v>43136</v>
          </cell>
          <cell r="D1275"/>
          <cell r="E1275"/>
          <cell r="F1275" t="str">
            <v>OK</v>
          </cell>
          <cell r="G1275"/>
          <cell r="H1275"/>
          <cell r="I1275" t="str">
            <v>OK</v>
          </cell>
          <cell r="J1275">
            <v>43136</v>
          </cell>
        </row>
        <row r="1276">
          <cell r="B1276">
            <v>8277</v>
          </cell>
          <cell r="C1276">
            <v>43136</v>
          </cell>
          <cell r="D1276"/>
          <cell r="E1276"/>
          <cell r="F1276" t="str">
            <v>OK</v>
          </cell>
          <cell r="G1276"/>
          <cell r="H1276"/>
          <cell r="I1276" t="str">
            <v>OK</v>
          </cell>
          <cell r="J1276">
            <v>43136</v>
          </cell>
        </row>
        <row r="1277">
          <cell r="B1277">
            <v>8273</v>
          </cell>
          <cell r="C1277">
            <v>43136</v>
          </cell>
          <cell r="D1277"/>
          <cell r="E1277"/>
          <cell r="F1277" t="str">
            <v>OK</v>
          </cell>
          <cell r="G1277"/>
          <cell r="H1277"/>
          <cell r="I1277" t="str">
            <v>OK</v>
          </cell>
          <cell r="J1277">
            <v>43136</v>
          </cell>
        </row>
        <row r="1278">
          <cell r="B1278">
            <v>256</v>
          </cell>
          <cell r="C1278">
            <v>43136</v>
          </cell>
          <cell r="D1278"/>
          <cell r="E1278"/>
          <cell r="F1278" t="str">
            <v>OK</v>
          </cell>
          <cell r="G1278"/>
          <cell r="H1278"/>
          <cell r="I1278" t="str">
            <v>OK</v>
          </cell>
          <cell r="J1278">
            <v>43136</v>
          </cell>
        </row>
        <row r="1279">
          <cell r="B1279">
            <v>1527</v>
          </cell>
          <cell r="C1279">
            <v>43136</v>
          </cell>
          <cell r="D1279"/>
          <cell r="E1279"/>
          <cell r="F1279" t="str">
            <v>OK</v>
          </cell>
          <cell r="G1279"/>
          <cell r="H1279"/>
          <cell r="I1279" t="str">
            <v>OK</v>
          </cell>
          <cell r="J1279">
            <v>43136</v>
          </cell>
        </row>
        <row r="1280">
          <cell r="B1280">
            <v>8228</v>
          </cell>
          <cell r="C1280">
            <v>43136</v>
          </cell>
          <cell r="D1280" t="str">
            <v>21VU</v>
          </cell>
          <cell r="E1280"/>
          <cell r="F1280" t="str">
            <v>OK</v>
          </cell>
          <cell r="G1280"/>
          <cell r="H1280"/>
          <cell r="I1280" t="str">
            <v>OK</v>
          </cell>
          <cell r="J1280">
            <v>43136</v>
          </cell>
        </row>
        <row r="1281">
          <cell r="B1281">
            <v>8258</v>
          </cell>
          <cell r="C1281">
            <v>43137</v>
          </cell>
          <cell r="D1281"/>
          <cell r="E1281"/>
          <cell r="F1281" t="str">
            <v>OK</v>
          </cell>
          <cell r="G1281"/>
          <cell r="H1281"/>
          <cell r="I1281" t="str">
            <v>OK</v>
          </cell>
          <cell r="J1281">
            <v>43137</v>
          </cell>
        </row>
        <row r="1282">
          <cell r="B1282">
            <v>8162</v>
          </cell>
          <cell r="C1282">
            <v>43137</v>
          </cell>
          <cell r="D1282"/>
          <cell r="E1282"/>
          <cell r="F1282" t="str">
            <v>OK</v>
          </cell>
          <cell r="G1282"/>
          <cell r="H1282"/>
          <cell r="I1282" t="str">
            <v>OK</v>
          </cell>
          <cell r="J1282">
            <v>43137</v>
          </cell>
        </row>
        <row r="1283">
          <cell r="B1283">
            <v>8278</v>
          </cell>
          <cell r="C1283">
            <v>43137</v>
          </cell>
          <cell r="D1283"/>
          <cell r="E1283"/>
          <cell r="F1283" t="str">
            <v>OK</v>
          </cell>
          <cell r="G1283"/>
          <cell r="H1283"/>
          <cell r="I1283" t="str">
            <v>OK</v>
          </cell>
          <cell r="J1283">
            <v>43137</v>
          </cell>
        </row>
        <row r="1284">
          <cell r="B1284">
            <v>8283</v>
          </cell>
          <cell r="C1284">
            <v>43137</v>
          </cell>
          <cell r="D1284"/>
          <cell r="E1284"/>
          <cell r="F1284" t="str">
            <v>OK</v>
          </cell>
          <cell r="G1284"/>
          <cell r="H1284"/>
          <cell r="I1284" t="str">
            <v>OK</v>
          </cell>
          <cell r="J1284">
            <v>43137</v>
          </cell>
        </row>
        <row r="1285">
          <cell r="B1285">
            <v>8281</v>
          </cell>
          <cell r="C1285">
            <v>43137</v>
          </cell>
          <cell r="D1285"/>
          <cell r="E1285"/>
          <cell r="F1285" t="str">
            <v>OK</v>
          </cell>
          <cell r="G1285"/>
          <cell r="H1285"/>
          <cell r="I1285" t="str">
            <v>OK</v>
          </cell>
          <cell r="J1285">
            <v>43137</v>
          </cell>
        </row>
        <row r="1286">
          <cell r="B1286">
            <v>239</v>
          </cell>
          <cell r="C1286">
            <v>43137</v>
          </cell>
          <cell r="D1286" t="str">
            <v>911-917VU</v>
          </cell>
          <cell r="E1286"/>
          <cell r="F1286" t="str">
            <v>OK</v>
          </cell>
          <cell r="G1286"/>
          <cell r="H1286"/>
          <cell r="I1286" t="str">
            <v>OK</v>
          </cell>
          <cell r="J1286">
            <v>43137</v>
          </cell>
        </row>
        <row r="1287">
          <cell r="B1287">
            <v>236</v>
          </cell>
          <cell r="C1287">
            <v>43137</v>
          </cell>
          <cell r="D1287" t="str">
            <v>complet + 925VU</v>
          </cell>
          <cell r="E1287"/>
          <cell r="F1287" t="str">
            <v>OK</v>
          </cell>
          <cell r="G1287"/>
          <cell r="H1287"/>
          <cell r="I1287" t="str">
            <v>OK</v>
          </cell>
          <cell r="J1287">
            <v>43137</v>
          </cell>
        </row>
        <row r="1288">
          <cell r="B1288">
            <v>1514</v>
          </cell>
          <cell r="C1288">
            <v>43137</v>
          </cell>
          <cell r="D1288"/>
          <cell r="E1288"/>
          <cell r="F1288" t="str">
            <v>OK</v>
          </cell>
          <cell r="G1288"/>
          <cell r="H1288"/>
          <cell r="I1288" t="str">
            <v>OK</v>
          </cell>
          <cell r="J1288">
            <v>43137</v>
          </cell>
        </row>
        <row r="1289">
          <cell r="B1289" t="str">
            <v>LCTW36373</v>
          </cell>
          <cell r="C1289">
            <v>43137</v>
          </cell>
          <cell r="D1289" t="str">
            <v>116VU QTE10</v>
          </cell>
          <cell r="E1289"/>
          <cell r="F1289" t="str">
            <v>OK</v>
          </cell>
          <cell r="G1289"/>
          <cell r="H1289"/>
          <cell r="I1289" t="str">
            <v>OK</v>
          </cell>
          <cell r="J1289">
            <v>43137</v>
          </cell>
        </row>
        <row r="1290">
          <cell r="B1290">
            <v>8269</v>
          </cell>
          <cell r="C1290">
            <v>43138</v>
          </cell>
          <cell r="D1290"/>
          <cell r="E1290"/>
          <cell r="F1290" t="str">
            <v>OK</v>
          </cell>
          <cell r="G1290"/>
          <cell r="H1290"/>
          <cell r="I1290" t="str">
            <v>OK</v>
          </cell>
          <cell r="J1290">
            <v>43138</v>
          </cell>
        </row>
        <row r="1291">
          <cell r="B1291">
            <v>8108</v>
          </cell>
          <cell r="C1291">
            <v>43138</v>
          </cell>
          <cell r="D1291"/>
          <cell r="E1291"/>
          <cell r="F1291" t="str">
            <v>OK</v>
          </cell>
          <cell r="G1291"/>
          <cell r="H1291"/>
          <cell r="I1291" t="str">
            <v>OK</v>
          </cell>
          <cell r="J1291">
            <v>43138</v>
          </cell>
        </row>
        <row r="1292">
          <cell r="B1292">
            <v>8272</v>
          </cell>
          <cell r="C1292">
            <v>43138</v>
          </cell>
          <cell r="D1292"/>
          <cell r="E1292"/>
          <cell r="F1292" t="str">
            <v>OK</v>
          </cell>
          <cell r="G1292"/>
          <cell r="H1292"/>
          <cell r="I1292" t="str">
            <v>OK</v>
          </cell>
          <cell r="J1292">
            <v>43138</v>
          </cell>
        </row>
        <row r="1293">
          <cell r="B1293">
            <v>8312</v>
          </cell>
          <cell r="C1293">
            <v>43138</v>
          </cell>
          <cell r="D1293" t="str">
            <v>Para 130VU-22vu</v>
          </cell>
          <cell r="E1293"/>
          <cell r="F1293" t="str">
            <v>OK</v>
          </cell>
          <cell r="G1293"/>
          <cell r="H1293"/>
          <cell r="I1293" t="str">
            <v>OK</v>
          </cell>
          <cell r="J1293">
            <v>43138</v>
          </cell>
        </row>
        <row r="1294">
          <cell r="B1294">
            <v>8287</v>
          </cell>
          <cell r="C1294">
            <v>43138</v>
          </cell>
          <cell r="D1294" t="str">
            <v>Para 51VU</v>
          </cell>
          <cell r="E1294"/>
          <cell r="F1294" t="str">
            <v>OK</v>
          </cell>
          <cell r="G1294"/>
          <cell r="H1294"/>
          <cell r="I1294" t="str">
            <v>OK</v>
          </cell>
          <cell r="J1294">
            <v>43138</v>
          </cell>
        </row>
        <row r="1295">
          <cell r="B1295">
            <v>227</v>
          </cell>
          <cell r="C1295">
            <v>43138</v>
          </cell>
          <cell r="D1295" t="str">
            <v>612-614VU</v>
          </cell>
          <cell r="E1295"/>
          <cell r="F1295" t="str">
            <v>OK</v>
          </cell>
          <cell r="G1295"/>
          <cell r="H1295"/>
          <cell r="I1295" t="str">
            <v>OK</v>
          </cell>
          <cell r="J1295">
            <v>43138</v>
          </cell>
        </row>
        <row r="1296">
          <cell r="B1296">
            <v>254</v>
          </cell>
          <cell r="C1296">
            <v>43138</v>
          </cell>
          <cell r="D1296"/>
          <cell r="E1296"/>
          <cell r="F1296" t="str">
            <v>OK</v>
          </cell>
          <cell r="G1296"/>
          <cell r="H1296"/>
          <cell r="I1296" t="str">
            <v>OK</v>
          </cell>
          <cell r="J1296">
            <v>43138</v>
          </cell>
        </row>
        <row r="1297">
          <cell r="B1297">
            <v>8271</v>
          </cell>
          <cell r="C1297">
            <v>43139</v>
          </cell>
          <cell r="D1297"/>
          <cell r="E1297"/>
          <cell r="F1297" t="str">
            <v>OK</v>
          </cell>
          <cell r="G1297"/>
          <cell r="H1297"/>
          <cell r="I1297" t="str">
            <v>OK</v>
          </cell>
          <cell r="J1297">
            <v>43139</v>
          </cell>
        </row>
        <row r="1298">
          <cell r="B1298">
            <v>8257</v>
          </cell>
          <cell r="C1298">
            <v>43139</v>
          </cell>
          <cell r="D1298"/>
          <cell r="E1298"/>
          <cell r="F1298" t="str">
            <v>OK</v>
          </cell>
          <cell r="G1298"/>
          <cell r="H1298"/>
          <cell r="I1298" t="str">
            <v>OK</v>
          </cell>
          <cell r="J1298">
            <v>43139</v>
          </cell>
        </row>
        <row r="1299">
          <cell r="B1299">
            <v>8138</v>
          </cell>
          <cell r="C1299">
            <v>43139</v>
          </cell>
          <cell r="D1299"/>
          <cell r="E1299"/>
          <cell r="F1299" t="str">
            <v>OK</v>
          </cell>
          <cell r="G1299"/>
          <cell r="H1299"/>
          <cell r="I1299" t="str">
            <v>OK</v>
          </cell>
          <cell r="J1299">
            <v>43139</v>
          </cell>
        </row>
        <row r="1300">
          <cell r="B1300">
            <v>8275</v>
          </cell>
          <cell r="C1300">
            <v>43139</v>
          </cell>
          <cell r="D1300"/>
          <cell r="E1300"/>
          <cell r="F1300" t="str">
            <v>OK</v>
          </cell>
          <cell r="G1300"/>
          <cell r="H1300"/>
          <cell r="I1300" t="str">
            <v>OK</v>
          </cell>
          <cell r="J1300">
            <v>43139</v>
          </cell>
        </row>
        <row r="1301">
          <cell r="B1301">
            <v>8289</v>
          </cell>
          <cell r="C1301">
            <v>43139</v>
          </cell>
          <cell r="D1301"/>
          <cell r="E1301"/>
          <cell r="F1301" t="str">
            <v>OK</v>
          </cell>
          <cell r="G1301"/>
          <cell r="H1301"/>
          <cell r="I1301" t="str">
            <v>OK</v>
          </cell>
          <cell r="J1301">
            <v>43139</v>
          </cell>
        </row>
        <row r="1302">
          <cell r="B1302">
            <v>8276</v>
          </cell>
          <cell r="C1302">
            <v>43139</v>
          </cell>
          <cell r="D1302"/>
          <cell r="E1302"/>
          <cell r="F1302" t="str">
            <v>OK</v>
          </cell>
          <cell r="G1302"/>
          <cell r="H1302"/>
          <cell r="I1302" t="str">
            <v>OK</v>
          </cell>
          <cell r="J1302">
            <v>43139</v>
          </cell>
        </row>
        <row r="1303">
          <cell r="B1303">
            <v>234</v>
          </cell>
          <cell r="C1303">
            <v>43139</v>
          </cell>
          <cell r="D1303"/>
          <cell r="E1303"/>
          <cell r="F1303" t="str">
            <v>OK</v>
          </cell>
          <cell r="G1303"/>
          <cell r="H1303"/>
          <cell r="I1303" t="str">
            <v>OK</v>
          </cell>
          <cell r="J1303">
            <v>43139</v>
          </cell>
        </row>
        <row r="1304">
          <cell r="B1304">
            <v>8306</v>
          </cell>
          <cell r="C1304">
            <v>43140</v>
          </cell>
          <cell r="D1304"/>
          <cell r="E1304"/>
          <cell r="F1304" t="str">
            <v>OK</v>
          </cell>
          <cell r="G1304"/>
          <cell r="H1304"/>
          <cell r="I1304" t="str">
            <v>OK</v>
          </cell>
          <cell r="J1304">
            <v>43140</v>
          </cell>
        </row>
        <row r="1305">
          <cell r="B1305">
            <v>8273</v>
          </cell>
          <cell r="C1305">
            <v>43140</v>
          </cell>
          <cell r="D1305"/>
          <cell r="E1305"/>
          <cell r="F1305" t="str">
            <v>OK</v>
          </cell>
          <cell r="G1305"/>
          <cell r="H1305"/>
          <cell r="I1305" t="str">
            <v>OK</v>
          </cell>
          <cell r="J1305">
            <v>43140</v>
          </cell>
        </row>
        <row r="1306">
          <cell r="B1306">
            <v>8149</v>
          </cell>
          <cell r="C1306">
            <v>43140</v>
          </cell>
          <cell r="D1306"/>
          <cell r="E1306"/>
          <cell r="F1306" t="str">
            <v>OK</v>
          </cell>
          <cell r="G1306"/>
          <cell r="H1306"/>
          <cell r="I1306" t="str">
            <v>OK</v>
          </cell>
          <cell r="J1306">
            <v>43143</v>
          </cell>
        </row>
        <row r="1307">
          <cell r="B1307">
            <v>8284</v>
          </cell>
          <cell r="C1307">
            <v>43140</v>
          </cell>
          <cell r="D1307"/>
          <cell r="E1307"/>
          <cell r="F1307" t="str">
            <v>OK</v>
          </cell>
          <cell r="G1307"/>
          <cell r="H1307"/>
          <cell r="I1307" t="str">
            <v>OK</v>
          </cell>
          <cell r="J1307">
            <v>43140</v>
          </cell>
        </row>
        <row r="1308">
          <cell r="B1308">
            <v>8292</v>
          </cell>
          <cell r="C1308">
            <v>43140</v>
          </cell>
          <cell r="D1308"/>
          <cell r="E1308"/>
          <cell r="F1308" t="str">
            <v>OK</v>
          </cell>
          <cell r="G1308"/>
          <cell r="H1308"/>
          <cell r="I1308" t="str">
            <v>OK</v>
          </cell>
          <cell r="J1308">
            <v>43140</v>
          </cell>
        </row>
        <row r="1309">
          <cell r="B1309">
            <v>8291</v>
          </cell>
          <cell r="C1309">
            <v>43140</v>
          </cell>
          <cell r="D1309"/>
          <cell r="E1309"/>
          <cell r="F1309" t="str">
            <v>OK</v>
          </cell>
          <cell r="G1309"/>
          <cell r="H1309"/>
          <cell r="I1309" t="str">
            <v>OK</v>
          </cell>
          <cell r="J1309">
            <v>43140</v>
          </cell>
        </row>
        <row r="1310">
          <cell r="B1310">
            <v>239</v>
          </cell>
          <cell r="C1310">
            <v>43140</v>
          </cell>
          <cell r="D1310" t="str">
            <v>complet + 925VU</v>
          </cell>
          <cell r="E1310"/>
          <cell r="F1310" t="str">
            <v>OK</v>
          </cell>
          <cell r="G1310"/>
          <cell r="H1310"/>
          <cell r="I1310" t="str">
            <v>OK</v>
          </cell>
          <cell r="J1310">
            <v>43140</v>
          </cell>
        </row>
        <row r="1311">
          <cell r="B1311">
            <v>91</v>
          </cell>
          <cell r="C1311">
            <v>43140</v>
          </cell>
          <cell r="D1311"/>
          <cell r="E1311"/>
          <cell r="F1311" t="str">
            <v>OK</v>
          </cell>
          <cell r="G1311"/>
          <cell r="H1311"/>
          <cell r="I1311" t="str">
            <v>OK</v>
          </cell>
          <cell r="J1311">
            <v>43140</v>
          </cell>
        </row>
        <row r="1312">
          <cell r="B1312">
            <v>8287</v>
          </cell>
          <cell r="C1312">
            <v>43140</v>
          </cell>
          <cell r="D1312" t="str">
            <v>51VU</v>
          </cell>
          <cell r="E1312"/>
          <cell r="F1312" t="str">
            <v>OK</v>
          </cell>
          <cell r="G1312"/>
          <cell r="H1312"/>
          <cell r="I1312" t="str">
            <v>OK</v>
          </cell>
          <cell r="J1312">
            <v>43140</v>
          </cell>
        </row>
        <row r="1313">
          <cell r="B1313">
            <v>8270</v>
          </cell>
          <cell r="C1313">
            <v>43143</v>
          </cell>
          <cell r="D1313"/>
          <cell r="E1313"/>
          <cell r="F1313" t="str">
            <v>OK</v>
          </cell>
          <cell r="G1313"/>
          <cell r="H1313"/>
          <cell r="I1313" t="str">
            <v>OK</v>
          </cell>
          <cell r="J1313">
            <v>43143</v>
          </cell>
        </row>
        <row r="1314">
          <cell r="B1314">
            <v>8260</v>
          </cell>
          <cell r="C1314">
            <v>43143</v>
          </cell>
          <cell r="D1314"/>
          <cell r="E1314"/>
          <cell r="F1314" t="str">
            <v>OK</v>
          </cell>
          <cell r="G1314"/>
          <cell r="H1314"/>
          <cell r="I1314" t="str">
            <v>OK</v>
          </cell>
          <cell r="J1314">
            <v>43143</v>
          </cell>
        </row>
        <row r="1315">
          <cell r="B1315">
            <v>8146</v>
          </cell>
          <cell r="C1315">
            <v>43143</v>
          </cell>
          <cell r="D1315"/>
          <cell r="E1315"/>
          <cell r="F1315" t="str">
            <v>OK</v>
          </cell>
          <cell r="G1315"/>
          <cell r="H1315"/>
          <cell r="I1315" t="str">
            <v>OK</v>
          </cell>
          <cell r="J1315">
            <v>43143</v>
          </cell>
        </row>
        <row r="1316">
          <cell r="B1316">
            <v>8280</v>
          </cell>
          <cell r="C1316">
            <v>43143</v>
          </cell>
          <cell r="D1316"/>
          <cell r="E1316"/>
          <cell r="F1316" t="str">
            <v>OK</v>
          </cell>
          <cell r="G1316"/>
          <cell r="H1316"/>
          <cell r="I1316" t="str">
            <v>OK</v>
          </cell>
          <cell r="J1316">
            <v>43143</v>
          </cell>
        </row>
        <row r="1317">
          <cell r="B1317">
            <v>8316</v>
          </cell>
          <cell r="C1317">
            <v>43143</v>
          </cell>
          <cell r="D1317"/>
          <cell r="E1317"/>
          <cell r="F1317" t="str">
            <v>OK</v>
          </cell>
          <cell r="G1317"/>
          <cell r="H1317"/>
          <cell r="I1317" t="str">
            <v>OK</v>
          </cell>
          <cell r="J1317">
            <v>43143</v>
          </cell>
        </row>
        <row r="1318">
          <cell r="B1318">
            <v>8306</v>
          </cell>
          <cell r="C1318">
            <v>43143</v>
          </cell>
          <cell r="D1318"/>
          <cell r="E1318"/>
          <cell r="F1318" t="str">
            <v>OK</v>
          </cell>
          <cell r="G1318"/>
          <cell r="H1318"/>
          <cell r="I1318" t="str">
            <v>OK</v>
          </cell>
          <cell r="J1318">
            <v>43143</v>
          </cell>
        </row>
        <row r="1319">
          <cell r="B1319">
            <v>228</v>
          </cell>
          <cell r="C1319">
            <v>43143</v>
          </cell>
          <cell r="D1319" t="str">
            <v>612-614vVU</v>
          </cell>
          <cell r="E1319"/>
          <cell r="F1319" t="str">
            <v>OK</v>
          </cell>
          <cell r="G1319"/>
          <cell r="H1319"/>
          <cell r="I1319" t="str">
            <v>OK</v>
          </cell>
          <cell r="J1319">
            <v>43143</v>
          </cell>
        </row>
        <row r="1320">
          <cell r="B1320">
            <v>264</v>
          </cell>
          <cell r="C1320">
            <v>43143</v>
          </cell>
          <cell r="D1320"/>
          <cell r="E1320"/>
          <cell r="F1320" t="str">
            <v>OK</v>
          </cell>
          <cell r="G1320"/>
          <cell r="H1320"/>
          <cell r="I1320" t="str">
            <v>OK</v>
          </cell>
          <cell r="J1320">
            <v>43143</v>
          </cell>
        </row>
        <row r="1321">
          <cell r="B1321">
            <v>229</v>
          </cell>
          <cell r="C1321">
            <v>43143</v>
          </cell>
          <cell r="D1321"/>
          <cell r="E1321"/>
          <cell r="F1321" t="str">
            <v>OK</v>
          </cell>
          <cell r="G1321"/>
          <cell r="H1321"/>
          <cell r="I1321" t="str">
            <v>OK</v>
          </cell>
          <cell r="J1321">
            <v>43143</v>
          </cell>
        </row>
        <row r="1322">
          <cell r="B1322">
            <v>1515</v>
          </cell>
          <cell r="C1322">
            <v>43143</v>
          </cell>
          <cell r="D1322"/>
          <cell r="E1322"/>
          <cell r="F1322" t="str">
            <v>OK</v>
          </cell>
          <cell r="G1322"/>
          <cell r="H1322"/>
          <cell r="I1322" t="str">
            <v>OK</v>
          </cell>
          <cell r="J1322">
            <v>43143</v>
          </cell>
        </row>
        <row r="1323">
          <cell r="B1323">
            <v>1528</v>
          </cell>
          <cell r="C1323">
            <v>43143</v>
          </cell>
          <cell r="D1323"/>
          <cell r="E1323"/>
          <cell r="F1323" t="str">
            <v>OK</v>
          </cell>
          <cell r="G1323"/>
          <cell r="H1323"/>
          <cell r="I1323" t="str">
            <v>OK</v>
          </cell>
          <cell r="J1323">
            <v>43143</v>
          </cell>
        </row>
        <row r="1324">
          <cell r="B1324">
            <v>8312</v>
          </cell>
          <cell r="C1324">
            <v>43143</v>
          </cell>
          <cell r="D1324" t="str">
            <v>130VU</v>
          </cell>
          <cell r="E1324"/>
          <cell r="F1324" t="str">
            <v>OK</v>
          </cell>
          <cell r="G1324"/>
          <cell r="H1324"/>
          <cell r="I1324" t="str">
            <v>OK</v>
          </cell>
          <cell r="J1324">
            <v>43143</v>
          </cell>
        </row>
        <row r="1325">
          <cell r="B1325">
            <v>8312</v>
          </cell>
          <cell r="C1325">
            <v>43143</v>
          </cell>
          <cell r="D1325" t="str">
            <v>22VU</v>
          </cell>
          <cell r="E1325"/>
          <cell r="F1325" t="str">
            <v>OK</v>
          </cell>
          <cell r="G1325"/>
          <cell r="H1325"/>
          <cell r="I1325" t="str">
            <v>OK</v>
          </cell>
          <cell r="J1325">
            <v>43143</v>
          </cell>
        </row>
        <row r="1326">
          <cell r="B1326">
            <v>8243</v>
          </cell>
          <cell r="C1326">
            <v>43144</v>
          </cell>
          <cell r="D1326"/>
          <cell r="E1326"/>
          <cell r="F1326" t="str">
            <v>OK</v>
          </cell>
          <cell r="G1326"/>
          <cell r="H1326"/>
          <cell r="I1326" t="str">
            <v>OK</v>
          </cell>
          <cell r="J1326">
            <v>43144</v>
          </cell>
        </row>
        <row r="1327">
          <cell r="B1327">
            <v>8158</v>
          </cell>
          <cell r="C1327">
            <v>43144</v>
          </cell>
          <cell r="D1327"/>
          <cell r="E1327"/>
          <cell r="F1327" t="str">
            <v>OK</v>
          </cell>
          <cell r="G1327"/>
          <cell r="H1327"/>
          <cell r="I1327" t="str">
            <v>OK</v>
          </cell>
          <cell r="J1327">
            <v>43144</v>
          </cell>
        </row>
        <row r="1328">
          <cell r="B1328">
            <v>8295</v>
          </cell>
          <cell r="C1328">
            <v>43144</v>
          </cell>
          <cell r="D1328"/>
          <cell r="E1328"/>
          <cell r="F1328" t="str">
            <v>OK</v>
          </cell>
          <cell r="G1328"/>
          <cell r="H1328"/>
          <cell r="I1328" t="str">
            <v>OK</v>
          </cell>
          <cell r="J1328">
            <v>43144</v>
          </cell>
        </row>
        <row r="1329">
          <cell r="B1329">
            <v>8301</v>
          </cell>
          <cell r="C1329">
            <v>43144</v>
          </cell>
          <cell r="D1329"/>
          <cell r="E1329"/>
          <cell r="F1329" t="str">
            <v>OK</v>
          </cell>
          <cell r="G1329"/>
          <cell r="H1329"/>
          <cell r="I1329" t="str">
            <v>OK</v>
          </cell>
          <cell r="J1329">
            <v>43144</v>
          </cell>
        </row>
        <row r="1330">
          <cell r="B1330">
            <v>8298</v>
          </cell>
          <cell r="C1330">
            <v>43144</v>
          </cell>
          <cell r="D1330"/>
          <cell r="E1330"/>
          <cell r="F1330" t="str">
            <v>OK</v>
          </cell>
          <cell r="G1330"/>
          <cell r="H1330"/>
          <cell r="I1330" t="str">
            <v>OK</v>
          </cell>
          <cell r="J1330">
            <v>43144</v>
          </cell>
        </row>
        <row r="1331">
          <cell r="B1331">
            <v>240</v>
          </cell>
          <cell r="C1331">
            <v>43144</v>
          </cell>
          <cell r="D1331"/>
          <cell r="E1331"/>
          <cell r="F1331" t="str">
            <v>OK</v>
          </cell>
          <cell r="G1331"/>
          <cell r="H1331"/>
          <cell r="I1331" t="str">
            <v>OK</v>
          </cell>
          <cell r="J1331">
            <v>43144</v>
          </cell>
        </row>
        <row r="1332">
          <cell r="B1332">
            <v>8241</v>
          </cell>
          <cell r="C1332">
            <v>43145</v>
          </cell>
          <cell r="D1332"/>
          <cell r="E1332"/>
          <cell r="F1332" t="str">
            <v>OK</v>
          </cell>
          <cell r="G1332"/>
          <cell r="H1332"/>
          <cell r="I1332" t="str">
            <v>OK</v>
          </cell>
          <cell r="J1332">
            <v>43145</v>
          </cell>
        </row>
        <row r="1333">
          <cell r="B1333">
            <v>8224</v>
          </cell>
          <cell r="C1333">
            <v>43145</v>
          </cell>
          <cell r="D1333"/>
          <cell r="E1333"/>
          <cell r="F1333" t="str">
            <v>OK</v>
          </cell>
          <cell r="G1333"/>
          <cell r="H1333"/>
          <cell r="I1333" t="str">
            <v>OK</v>
          </cell>
          <cell r="J1333">
            <v>43145</v>
          </cell>
        </row>
        <row r="1334">
          <cell r="B1334">
            <v>8165</v>
          </cell>
          <cell r="C1334">
            <v>43145</v>
          </cell>
          <cell r="D1334"/>
          <cell r="E1334"/>
          <cell r="F1334" t="str">
            <v>OK</v>
          </cell>
          <cell r="G1334"/>
          <cell r="H1334"/>
          <cell r="I1334" t="str">
            <v>OK</v>
          </cell>
          <cell r="J1334">
            <v>43145</v>
          </cell>
        </row>
        <row r="1335">
          <cell r="B1335">
            <v>8282</v>
          </cell>
          <cell r="C1335">
            <v>43145</v>
          </cell>
          <cell r="D1335"/>
          <cell r="E1335"/>
          <cell r="F1335" t="str">
            <v>OK</v>
          </cell>
          <cell r="G1335"/>
          <cell r="H1335"/>
          <cell r="I1335" t="str">
            <v>OK</v>
          </cell>
          <cell r="J1335">
            <v>43145</v>
          </cell>
        </row>
        <row r="1336">
          <cell r="B1336">
            <v>8296</v>
          </cell>
          <cell r="C1336">
            <v>43145</v>
          </cell>
          <cell r="D1336"/>
          <cell r="E1336"/>
          <cell r="F1336" t="str">
            <v>OK</v>
          </cell>
          <cell r="G1336"/>
          <cell r="H1336"/>
          <cell r="I1336" t="str">
            <v>OK</v>
          </cell>
          <cell r="J1336">
            <v>43145</v>
          </cell>
        </row>
        <row r="1337">
          <cell r="B1337">
            <v>8285</v>
          </cell>
          <cell r="C1337">
            <v>43145</v>
          </cell>
          <cell r="D1337"/>
          <cell r="E1337"/>
          <cell r="F1337" t="str">
            <v>OK</v>
          </cell>
          <cell r="G1337"/>
          <cell r="H1337"/>
          <cell r="I1337" t="str">
            <v>OK</v>
          </cell>
          <cell r="J1337">
            <v>43145</v>
          </cell>
        </row>
        <row r="1338">
          <cell r="B1338">
            <v>231</v>
          </cell>
          <cell r="C1338">
            <v>43145</v>
          </cell>
          <cell r="D1338" t="str">
            <v>612-613-614VU</v>
          </cell>
          <cell r="E1338"/>
          <cell r="F1338" t="str">
            <v>OK</v>
          </cell>
          <cell r="G1338"/>
          <cell r="H1338"/>
          <cell r="I1338" t="str">
            <v>OK</v>
          </cell>
          <cell r="J1338">
            <v>43145</v>
          </cell>
        </row>
        <row r="1339">
          <cell r="B1339">
            <v>244</v>
          </cell>
          <cell r="C1339">
            <v>43145</v>
          </cell>
          <cell r="D1339"/>
          <cell r="E1339"/>
          <cell r="F1339" t="str">
            <v>OK</v>
          </cell>
          <cell r="G1339"/>
          <cell r="H1339"/>
          <cell r="I1339" t="str">
            <v>OK</v>
          </cell>
          <cell r="J1339">
            <v>43145</v>
          </cell>
        </row>
        <row r="1340">
          <cell r="B1340">
            <v>235</v>
          </cell>
          <cell r="C1340">
            <v>43145</v>
          </cell>
          <cell r="D1340"/>
          <cell r="E1340"/>
          <cell r="F1340" t="str">
            <v>OK</v>
          </cell>
          <cell r="G1340"/>
          <cell r="H1340"/>
          <cell r="I1340" t="str">
            <v>OK</v>
          </cell>
          <cell r="J1340">
            <v>43145</v>
          </cell>
        </row>
        <row r="1341">
          <cell r="B1341">
            <v>93</v>
          </cell>
          <cell r="C1341">
            <v>43145</v>
          </cell>
          <cell r="D1341"/>
          <cell r="E1341"/>
          <cell r="F1341" t="str">
            <v>OK</v>
          </cell>
          <cell r="G1341"/>
          <cell r="H1341"/>
          <cell r="I1341" t="str">
            <v>OK</v>
          </cell>
          <cell r="J1341">
            <v>43145</v>
          </cell>
        </row>
        <row r="1342">
          <cell r="B1342">
            <v>93</v>
          </cell>
          <cell r="C1342">
            <v>43145</v>
          </cell>
          <cell r="D1342"/>
          <cell r="E1342"/>
          <cell r="F1342" t="str">
            <v>OK</v>
          </cell>
          <cell r="G1342"/>
          <cell r="H1342"/>
          <cell r="I1342" t="str">
            <v>OK</v>
          </cell>
          <cell r="J1342">
            <v>43145</v>
          </cell>
        </row>
        <row r="1343">
          <cell r="B1343">
            <v>8284</v>
          </cell>
          <cell r="C1343">
            <v>43146</v>
          </cell>
          <cell r="D1343"/>
          <cell r="E1343"/>
          <cell r="F1343" t="str">
            <v>OK</v>
          </cell>
          <cell r="G1343"/>
          <cell r="H1343"/>
          <cell r="I1343" t="str">
            <v>OK</v>
          </cell>
          <cell r="J1343">
            <v>43146</v>
          </cell>
        </row>
        <row r="1344">
          <cell r="B1344">
            <v>8286</v>
          </cell>
          <cell r="C1344">
            <v>43146</v>
          </cell>
          <cell r="D1344"/>
          <cell r="E1344"/>
          <cell r="F1344" t="str">
            <v>OK</v>
          </cell>
          <cell r="G1344"/>
          <cell r="H1344"/>
          <cell r="I1344" t="str">
            <v>OK</v>
          </cell>
          <cell r="J1344">
            <v>43146</v>
          </cell>
        </row>
        <row r="1345">
          <cell r="B1345">
            <v>8299</v>
          </cell>
          <cell r="C1345">
            <v>43146</v>
          </cell>
          <cell r="D1345"/>
          <cell r="E1345"/>
          <cell r="F1345" t="str">
            <v>OK</v>
          </cell>
          <cell r="G1345"/>
          <cell r="H1345"/>
          <cell r="I1345" t="str">
            <v>OK</v>
          </cell>
          <cell r="J1345">
            <v>43146</v>
          </cell>
        </row>
        <row r="1346">
          <cell r="B1346">
            <v>245</v>
          </cell>
          <cell r="C1346">
            <v>43146</v>
          </cell>
          <cell r="D1346"/>
          <cell r="E1346"/>
          <cell r="F1346" t="str">
            <v>OK</v>
          </cell>
          <cell r="G1346"/>
          <cell r="H1346"/>
          <cell r="I1346" t="str">
            <v>OK</v>
          </cell>
          <cell r="J1346">
            <v>43146</v>
          </cell>
        </row>
        <row r="1347">
          <cell r="B1347">
            <v>240</v>
          </cell>
          <cell r="C1347">
            <v>43146</v>
          </cell>
          <cell r="D1347" t="str">
            <v>complet + 925VU</v>
          </cell>
          <cell r="E1347"/>
          <cell r="F1347" t="str">
            <v>OK</v>
          </cell>
          <cell r="G1347"/>
          <cell r="H1347"/>
          <cell r="I1347" t="str">
            <v>OK</v>
          </cell>
          <cell r="J1347">
            <v>43146</v>
          </cell>
        </row>
        <row r="1348">
          <cell r="B1348" t="str">
            <v>LCTZ48623</v>
          </cell>
          <cell r="C1348">
            <v>43146</v>
          </cell>
          <cell r="D1348" t="str">
            <v>265VU</v>
          </cell>
          <cell r="E1348"/>
          <cell r="F1348" t="str">
            <v>OK</v>
          </cell>
          <cell r="G1348"/>
          <cell r="H1348"/>
          <cell r="I1348" t="str">
            <v>OK</v>
          </cell>
          <cell r="J1348">
            <v>43146</v>
          </cell>
        </row>
        <row r="1349">
          <cell r="B1349">
            <v>8281</v>
          </cell>
          <cell r="C1349">
            <v>43147</v>
          </cell>
          <cell r="D1349"/>
          <cell r="E1349"/>
          <cell r="F1349" t="str">
            <v>OK</v>
          </cell>
          <cell r="G1349"/>
          <cell r="H1349"/>
          <cell r="I1349" t="str">
            <v>OK</v>
          </cell>
          <cell r="J1349">
            <v>43147</v>
          </cell>
        </row>
        <row r="1350">
          <cell r="B1350">
            <v>8283</v>
          </cell>
          <cell r="C1350">
            <v>43147</v>
          </cell>
          <cell r="D1350"/>
          <cell r="E1350"/>
          <cell r="F1350" t="str">
            <v>OK</v>
          </cell>
          <cell r="G1350"/>
          <cell r="H1350"/>
          <cell r="I1350" t="str">
            <v>OK</v>
          </cell>
          <cell r="J1350">
            <v>43147</v>
          </cell>
        </row>
        <row r="1351">
          <cell r="B1351">
            <v>8309</v>
          </cell>
          <cell r="C1351">
            <v>43147</v>
          </cell>
          <cell r="D1351"/>
          <cell r="E1351"/>
          <cell r="F1351" t="str">
            <v>OK</v>
          </cell>
          <cell r="G1351"/>
          <cell r="H1351"/>
          <cell r="I1351" t="str">
            <v>OK</v>
          </cell>
          <cell r="J1351">
            <v>43147</v>
          </cell>
        </row>
        <row r="1352">
          <cell r="B1352">
            <v>8316</v>
          </cell>
          <cell r="C1352">
            <v>43147</v>
          </cell>
          <cell r="D1352"/>
          <cell r="E1352"/>
          <cell r="F1352" t="str">
            <v>OK</v>
          </cell>
          <cell r="G1352"/>
          <cell r="H1352"/>
          <cell r="I1352" t="str">
            <v>OK</v>
          </cell>
          <cell r="J1352">
            <v>43147</v>
          </cell>
        </row>
        <row r="1353">
          <cell r="B1353">
            <v>8161</v>
          </cell>
          <cell r="C1353">
            <v>43147</v>
          </cell>
          <cell r="D1353"/>
          <cell r="E1353"/>
          <cell r="F1353" t="str">
            <v>OK</v>
          </cell>
          <cell r="G1353"/>
          <cell r="H1353"/>
          <cell r="I1353" t="str">
            <v>OK</v>
          </cell>
          <cell r="J1353">
            <v>43147</v>
          </cell>
        </row>
        <row r="1354">
          <cell r="B1354">
            <v>8302</v>
          </cell>
          <cell r="C1354">
            <v>43147</v>
          </cell>
          <cell r="D1354"/>
          <cell r="E1354"/>
          <cell r="F1354" t="str">
            <v>OK</v>
          </cell>
          <cell r="G1354"/>
          <cell r="H1354"/>
          <cell r="I1354" t="str">
            <v>OK</v>
          </cell>
          <cell r="J1354">
            <v>43147</v>
          </cell>
        </row>
        <row r="1355">
          <cell r="B1355">
            <v>8304</v>
          </cell>
          <cell r="C1355">
            <v>43147</v>
          </cell>
          <cell r="D1355"/>
          <cell r="E1355"/>
          <cell r="F1355" t="str">
            <v>OK</v>
          </cell>
          <cell r="G1355"/>
          <cell r="H1355"/>
          <cell r="I1355" t="str">
            <v>OK</v>
          </cell>
          <cell r="J1355">
            <v>43147</v>
          </cell>
        </row>
        <row r="1356">
          <cell r="B1356">
            <v>237</v>
          </cell>
          <cell r="C1356">
            <v>43147</v>
          </cell>
          <cell r="D1356" t="str">
            <v>612-614VU</v>
          </cell>
          <cell r="E1356"/>
          <cell r="F1356" t="str">
            <v>OK</v>
          </cell>
          <cell r="G1356"/>
          <cell r="H1356"/>
          <cell r="I1356" t="str">
            <v>OK</v>
          </cell>
          <cell r="J1356">
            <v>43147</v>
          </cell>
        </row>
        <row r="1357">
          <cell r="B1357">
            <v>257</v>
          </cell>
          <cell r="C1357">
            <v>43147</v>
          </cell>
          <cell r="D1357"/>
          <cell r="E1357"/>
          <cell r="F1357" t="str">
            <v>OK</v>
          </cell>
          <cell r="G1357"/>
          <cell r="H1357"/>
          <cell r="I1357" t="str">
            <v>OK</v>
          </cell>
          <cell r="J1357">
            <v>43147</v>
          </cell>
        </row>
        <row r="1358">
          <cell r="B1358">
            <v>223</v>
          </cell>
          <cell r="C1358">
            <v>43147</v>
          </cell>
          <cell r="D1358"/>
          <cell r="E1358"/>
          <cell r="F1358" t="str">
            <v>OK</v>
          </cell>
          <cell r="G1358"/>
          <cell r="H1358"/>
          <cell r="I1358" t="str">
            <v>OK</v>
          </cell>
          <cell r="J1358">
            <v>43147</v>
          </cell>
        </row>
        <row r="1359">
          <cell r="B1359">
            <v>1516</v>
          </cell>
          <cell r="C1359">
            <v>43147</v>
          </cell>
          <cell r="D1359"/>
          <cell r="E1359"/>
          <cell r="F1359" t="str">
            <v>OK</v>
          </cell>
          <cell r="G1359"/>
          <cell r="H1359"/>
          <cell r="I1359" t="str">
            <v>OK</v>
          </cell>
          <cell r="J1359">
            <v>43147</v>
          </cell>
        </row>
        <row r="1360">
          <cell r="B1360">
            <v>7889</v>
          </cell>
          <cell r="C1360">
            <v>43147</v>
          </cell>
          <cell r="D1360" t="str">
            <v>48VU</v>
          </cell>
          <cell r="E1360"/>
          <cell r="F1360" t="str">
            <v>OK</v>
          </cell>
          <cell r="G1360"/>
          <cell r="H1360"/>
          <cell r="I1360" t="str">
            <v>OK</v>
          </cell>
          <cell r="J1360">
            <v>43147</v>
          </cell>
        </row>
        <row r="1361">
          <cell r="B1361">
            <v>8277</v>
          </cell>
          <cell r="C1361">
            <v>43150</v>
          </cell>
          <cell r="D1361"/>
          <cell r="E1361"/>
          <cell r="F1361" t="str">
            <v>OK</v>
          </cell>
          <cell r="G1361"/>
          <cell r="H1361"/>
          <cell r="I1361" t="str">
            <v>OK</v>
          </cell>
          <cell r="J1361">
            <v>43150</v>
          </cell>
        </row>
        <row r="1362">
          <cell r="B1362">
            <v>8290</v>
          </cell>
          <cell r="C1362">
            <v>43150</v>
          </cell>
          <cell r="D1362"/>
          <cell r="E1362"/>
          <cell r="F1362" t="str">
            <v>OK</v>
          </cell>
          <cell r="G1362"/>
          <cell r="H1362"/>
          <cell r="I1362" t="str">
            <v>OK</v>
          </cell>
          <cell r="J1362">
            <v>43150</v>
          </cell>
        </row>
        <row r="1363">
          <cell r="B1363">
            <v>8305</v>
          </cell>
          <cell r="C1363">
            <v>43150</v>
          </cell>
          <cell r="D1363"/>
          <cell r="E1363"/>
          <cell r="F1363" t="str">
            <v>OK</v>
          </cell>
          <cell r="G1363"/>
          <cell r="H1363"/>
          <cell r="I1363" t="str">
            <v>OK</v>
          </cell>
          <cell r="J1363">
            <v>43150</v>
          </cell>
        </row>
        <row r="1364">
          <cell r="B1364">
            <v>8294</v>
          </cell>
          <cell r="C1364">
            <v>43150</v>
          </cell>
          <cell r="D1364"/>
          <cell r="E1364"/>
          <cell r="F1364" t="str">
            <v>OK</v>
          </cell>
          <cell r="G1364"/>
          <cell r="H1364"/>
          <cell r="I1364" t="str">
            <v>OK</v>
          </cell>
          <cell r="J1364">
            <v>43150</v>
          </cell>
        </row>
        <row r="1365">
          <cell r="B1365">
            <v>213</v>
          </cell>
          <cell r="C1365">
            <v>43150</v>
          </cell>
          <cell r="D1365" t="str">
            <v>517-518-536-611VU3</v>
          </cell>
          <cell r="E1365"/>
          <cell r="F1365" t="str">
            <v>OK</v>
          </cell>
          <cell r="G1365"/>
          <cell r="H1365"/>
          <cell r="I1365" t="str">
            <v>OK</v>
          </cell>
          <cell r="J1365">
            <v>43150</v>
          </cell>
        </row>
        <row r="1366">
          <cell r="B1366">
            <v>8278</v>
          </cell>
          <cell r="C1366">
            <v>43151</v>
          </cell>
          <cell r="D1366"/>
          <cell r="E1366"/>
          <cell r="F1366" t="str">
            <v>OK</v>
          </cell>
          <cell r="G1366"/>
          <cell r="H1366"/>
          <cell r="I1366" t="str">
            <v>OK</v>
          </cell>
          <cell r="J1366">
            <v>43151</v>
          </cell>
        </row>
        <row r="1367">
          <cell r="B1367">
            <v>8192</v>
          </cell>
          <cell r="C1367">
            <v>43151</v>
          </cell>
          <cell r="D1367"/>
          <cell r="E1367"/>
          <cell r="F1367" t="str">
            <v>OK</v>
          </cell>
          <cell r="G1367"/>
          <cell r="H1367"/>
          <cell r="I1367" t="str">
            <v>OK</v>
          </cell>
          <cell r="J1367">
            <v>43151</v>
          </cell>
        </row>
        <row r="1368">
          <cell r="B1368">
            <v>8268</v>
          </cell>
          <cell r="C1368">
            <v>43151</v>
          </cell>
          <cell r="D1368"/>
          <cell r="E1368"/>
          <cell r="F1368" t="str">
            <v>OK</v>
          </cell>
          <cell r="G1368"/>
          <cell r="H1368"/>
          <cell r="I1368" t="str">
            <v>OK</v>
          </cell>
          <cell r="J1368">
            <v>43151</v>
          </cell>
        </row>
        <row r="1369">
          <cell r="B1369">
            <v>8152</v>
          </cell>
          <cell r="C1369">
            <v>43151</v>
          </cell>
          <cell r="D1369"/>
          <cell r="E1369"/>
          <cell r="F1369" t="str">
            <v>OK</v>
          </cell>
          <cell r="G1369"/>
          <cell r="H1369"/>
          <cell r="I1369" t="str">
            <v>OK</v>
          </cell>
          <cell r="J1369">
            <v>43151</v>
          </cell>
        </row>
        <row r="1370">
          <cell r="B1370">
            <v>8309</v>
          </cell>
          <cell r="C1370">
            <v>43151</v>
          </cell>
          <cell r="D1370" t="str">
            <v>MQ 115VU PARA ( pb cair )</v>
          </cell>
          <cell r="E1370"/>
          <cell r="F1370" t="str">
            <v>OK</v>
          </cell>
          <cell r="G1370"/>
          <cell r="H1370"/>
          <cell r="I1370" t="str">
            <v>OK</v>
          </cell>
          <cell r="J1370">
            <v>43151</v>
          </cell>
        </row>
        <row r="1371">
          <cell r="B1371">
            <v>8341</v>
          </cell>
          <cell r="C1371">
            <v>43151</v>
          </cell>
          <cell r="D1371"/>
          <cell r="E1371"/>
          <cell r="F1371" t="str">
            <v>OK</v>
          </cell>
          <cell r="G1371"/>
          <cell r="H1371"/>
          <cell r="I1371" t="str">
            <v>OK</v>
          </cell>
          <cell r="J1371">
            <v>43151</v>
          </cell>
        </row>
        <row r="1372">
          <cell r="B1372">
            <v>8315</v>
          </cell>
          <cell r="C1372">
            <v>43151</v>
          </cell>
          <cell r="D1372"/>
          <cell r="E1372"/>
          <cell r="F1372" t="str">
            <v>OK</v>
          </cell>
          <cell r="G1372"/>
          <cell r="H1372"/>
          <cell r="I1372" t="str">
            <v>OK</v>
          </cell>
          <cell r="J1372">
            <v>43151</v>
          </cell>
        </row>
        <row r="1373">
          <cell r="B1373">
            <v>230</v>
          </cell>
          <cell r="C1373">
            <v>43151</v>
          </cell>
          <cell r="D1373" t="str">
            <v>911-917VU</v>
          </cell>
          <cell r="E1373"/>
          <cell r="F1373" t="str">
            <v>OK</v>
          </cell>
          <cell r="G1373"/>
          <cell r="H1373"/>
          <cell r="I1373" t="str">
            <v>OK</v>
          </cell>
          <cell r="J1373">
            <v>43151</v>
          </cell>
        </row>
        <row r="1374">
          <cell r="B1374">
            <v>245</v>
          </cell>
          <cell r="C1374">
            <v>43151</v>
          </cell>
          <cell r="D1374" t="str">
            <v>complet + 925VU</v>
          </cell>
          <cell r="E1374"/>
          <cell r="F1374" t="str">
            <v>OK</v>
          </cell>
          <cell r="G1374"/>
          <cell r="H1374"/>
          <cell r="I1374" t="str">
            <v>OK</v>
          </cell>
          <cell r="J1374">
            <v>43151</v>
          </cell>
        </row>
        <row r="1375">
          <cell r="B1375">
            <v>258</v>
          </cell>
          <cell r="C1375">
            <v>43151</v>
          </cell>
          <cell r="D1375"/>
          <cell r="E1375"/>
          <cell r="F1375" t="str">
            <v>OK</v>
          </cell>
          <cell r="G1375"/>
          <cell r="H1375"/>
          <cell r="I1375" t="str">
            <v>OK</v>
          </cell>
          <cell r="J1375">
            <v>43151</v>
          </cell>
        </row>
        <row r="1376">
          <cell r="B1376">
            <v>259</v>
          </cell>
          <cell r="C1376">
            <v>43151</v>
          </cell>
          <cell r="D1376"/>
          <cell r="E1376"/>
          <cell r="F1376" t="str">
            <v>OK</v>
          </cell>
          <cell r="G1376"/>
          <cell r="H1376"/>
          <cell r="I1376" t="str">
            <v>OK</v>
          </cell>
          <cell r="J1376">
            <v>43151</v>
          </cell>
        </row>
        <row r="1377">
          <cell r="B1377">
            <v>236</v>
          </cell>
          <cell r="C1377">
            <v>43151</v>
          </cell>
          <cell r="D1377"/>
          <cell r="E1377"/>
          <cell r="F1377" t="str">
            <v>OK</v>
          </cell>
          <cell r="G1377"/>
          <cell r="H1377"/>
          <cell r="I1377" t="str">
            <v>OK</v>
          </cell>
          <cell r="J1377">
            <v>43151</v>
          </cell>
        </row>
        <row r="1378">
          <cell r="B1378">
            <v>1406</v>
          </cell>
          <cell r="C1378">
            <v>43151</v>
          </cell>
          <cell r="D1378"/>
          <cell r="E1378"/>
          <cell r="F1378" t="str">
            <v>OK</v>
          </cell>
          <cell r="G1378"/>
          <cell r="H1378"/>
          <cell r="I1378" t="str">
            <v>OK</v>
          </cell>
          <cell r="J1378">
            <v>43122</v>
          </cell>
        </row>
        <row r="1379">
          <cell r="B1379">
            <v>227</v>
          </cell>
          <cell r="C1379">
            <v>43151</v>
          </cell>
          <cell r="D1379" t="str">
            <v>5120VE LTE990227-1</v>
          </cell>
          <cell r="E1379"/>
          <cell r="F1379" t="str">
            <v>OK</v>
          </cell>
          <cell r="G1379"/>
          <cell r="H1379"/>
          <cell r="I1379" t="str">
            <v>OK</v>
          </cell>
          <cell r="J1379">
            <v>43151</v>
          </cell>
        </row>
        <row r="1380">
          <cell r="B1380">
            <v>252</v>
          </cell>
          <cell r="C1380">
            <v>43151</v>
          </cell>
          <cell r="D1380" t="str">
            <v>5126VE LTE990252-1</v>
          </cell>
          <cell r="E1380"/>
          <cell r="F1380" t="str">
            <v>OK</v>
          </cell>
          <cell r="G1380"/>
          <cell r="H1380"/>
          <cell r="I1380" t="str">
            <v>OK</v>
          </cell>
          <cell r="J1380">
            <v>43151</v>
          </cell>
        </row>
        <row r="1381">
          <cell r="B1381">
            <v>210</v>
          </cell>
          <cell r="C1381">
            <v>43151</v>
          </cell>
          <cell r="D1381" t="str">
            <v>536VU LTE990210-1</v>
          </cell>
          <cell r="E1381"/>
          <cell r="F1381" t="str">
            <v>OK</v>
          </cell>
          <cell r="G1381"/>
          <cell r="H1381"/>
          <cell r="I1381" t="str">
            <v>OK</v>
          </cell>
          <cell r="J1381">
            <v>43151</v>
          </cell>
        </row>
        <row r="1382">
          <cell r="B1382">
            <v>209</v>
          </cell>
          <cell r="C1382">
            <v>43151</v>
          </cell>
          <cell r="D1382" t="str">
            <v>518-517VU LTE990209-1</v>
          </cell>
          <cell r="E1382"/>
          <cell r="F1382" t="str">
            <v>OK</v>
          </cell>
          <cell r="G1382"/>
          <cell r="H1382"/>
          <cell r="I1382" t="str">
            <v>OK</v>
          </cell>
          <cell r="J1382">
            <v>43151</v>
          </cell>
        </row>
        <row r="1383">
          <cell r="B1383">
            <v>8242</v>
          </cell>
          <cell r="C1383">
            <v>43152</v>
          </cell>
          <cell r="D1383"/>
          <cell r="E1383"/>
          <cell r="F1383" t="str">
            <v>OK</v>
          </cell>
          <cell r="G1383"/>
          <cell r="H1383"/>
          <cell r="I1383" t="str">
            <v>OK</v>
          </cell>
          <cell r="J1383">
            <v>43152</v>
          </cell>
        </row>
        <row r="1384">
          <cell r="B1384">
            <v>8311</v>
          </cell>
          <cell r="C1384">
            <v>43152</v>
          </cell>
          <cell r="D1384"/>
          <cell r="E1384"/>
          <cell r="F1384" t="str">
            <v>OK</v>
          </cell>
          <cell r="G1384"/>
          <cell r="H1384"/>
          <cell r="I1384" t="str">
            <v>OK</v>
          </cell>
          <cell r="J1384">
            <v>43152</v>
          </cell>
        </row>
        <row r="1385">
          <cell r="B1385">
            <v>8319</v>
          </cell>
          <cell r="C1385">
            <v>43152</v>
          </cell>
          <cell r="D1385"/>
          <cell r="E1385"/>
          <cell r="F1385" t="str">
            <v>OK</v>
          </cell>
          <cell r="G1385"/>
          <cell r="H1385"/>
          <cell r="I1385" t="str">
            <v>OK</v>
          </cell>
          <cell r="J1385">
            <v>43152</v>
          </cell>
        </row>
        <row r="1386">
          <cell r="B1386">
            <v>8318</v>
          </cell>
          <cell r="C1386">
            <v>43152</v>
          </cell>
          <cell r="D1386"/>
          <cell r="E1386"/>
          <cell r="F1386" t="str">
            <v>OK</v>
          </cell>
          <cell r="G1386"/>
          <cell r="H1386"/>
          <cell r="I1386" t="str">
            <v>OK</v>
          </cell>
          <cell r="J1386">
            <v>43152</v>
          </cell>
        </row>
        <row r="1387">
          <cell r="B1387">
            <v>221</v>
          </cell>
          <cell r="C1387">
            <v>43152</v>
          </cell>
          <cell r="D1387" t="str">
            <v>517-518-536-611VU3</v>
          </cell>
          <cell r="E1387"/>
          <cell r="F1387" t="str">
            <v>OK</v>
          </cell>
          <cell r="G1387"/>
          <cell r="H1387"/>
          <cell r="I1387" t="str">
            <v>OK</v>
          </cell>
          <cell r="J1387">
            <v>43152</v>
          </cell>
        </row>
        <row r="1388">
          <cell r="B1388">
            <v>1517</v>
          </cell>
          <cell r="C1388">
            <v>43152</v>
          </cell>
          <cell r="D1388"/>
          <cell r="E1388"/>
          <cell r="F1388" t="str">
            <v>OK</v>
          </cell>
          <cell r="G1388"/>
          <cell r="H1388"/>
          <cell r="I1388" t="str">
            <v>OK</v>
          </cell>
          <cell r="J1388">
            <v>43152</v>
          </cell>
        </row>
        <row r="1389">
          <cell r="B1389">
            <v>231</v>
          </cell>
          <cell r="C1389">
            <v>43152</v>
          </cell>
          <cell r="D1389" t="str">
            <v>5123VE LTE990231-1</v>
          </cell>
          <cell r="E1389"/>
          <cell r="F1389" t="str">
            <v>OK</v>
          </cell>
          <cell r="G1389"/>
          <cell r="H1389"/>
          <cell r="I1389" t="str">
            <v>OK</v>
          </cell>
          <cell r="J1389">
            <v>43152</v>
          </cell>
        </row>
        <row r="1390">
          <cell r="B1390">
            <v>8312</v>
          </cell>
          <cell r="C1390">
            <v>43152</v>
          </cell>
          <cell r="D1390" t="str">
            <v>130VU</v>
          </cell>
          <cell r="E1390"/>
          <cell r="F1390" t="str">
            <v>OK</v>
          </cell>
          <cell r="G1390"/>
          <cell r="H1390"/>
          <cell r="I1390" t="str">
            <v>OK</v>
          </cell>
          <cell r="J1390">
            <v>43152</v>
          </cell>
        </row>
        <row r="1391">
          <cell r="B1391">
            <v>8296</v>
          </cell>
          <cell r="C1391">
            <v>43153</v>
          </cell>
          <cell r="D1391"/>
          <cell r="E1391"/>
          <cell r="F1391" t="str">
            <v>OK</v>
          </cell>
          <cell r="G1391"/>
          <cell r="H1391"/>
          <cell r="I1391" t="str">
            <v>OK</v>
          </cell>
          <cell r="J1391">
            <v>43122</v>
          </cell>
        </row>
        <row r="1392">
          <cell r="B1392">
            <v>8295</v>
          </cell>
          <cell r="C1392">
            <v>43153</v>
          </cell>
          <cell r="D1392"/>
          <cell r="E1392"/>
          <cell r="F1392" t="str">
            <v>OK</v>
          </cell>
          <cell r="G1392"/>
          <cell r="H1392"/>
          <cell r="I1392" t="str">
            <v>OK</v>
          </cell>
          <cell r="J1392">
            <v>43122</v>
          </cell>
        </row>
        <row r="1393">
          <cell r="B1393">
            <v>8142</v>
          </cell>
          <cell r="C1393">
            <v>43153</v>
          </cell>
          <cell r="D1393"/>
          <cell r="E1393"/>
          <cell r="F1393" t="str">
            <v>OK</v>
          </cell>
          <cell r="G1393"/>
          <cell r="H1393"/>
          <cell r="I1393" t="str">
            <v>OK</v>
          </cell>
          <cell r="J1393">
            <v>43122</v>
          </cell>
        </row>
        <row r="1394">
          <cell r="B1394">
            <v>8297</v>
          </cell>
          <cell r="C1394">
            <v>43153</v>
          </cell>
          <cell r="D1394"/>
          <cell r="E1394"/>
          <cell r="F1394" t="str">
            <v>OK</v>
          </cell>
          <cell r="G1394"/>
          <cell r="H1394"/>
          <cell r="I1394" t="str">
            <v>OK</v>
          </cell>
          <cell r="J1394">
            <v>43122</v>
          </cell>
        </row>
        <row r="1395">
          <cell r="B1395">
            <v>8322</v>
          </cell>
          <cell r="C1395">
            <v>43153</v>
          </cell>
          <cell r="D1395"/>
          <cell r="E1395"/>
          <cell r="F1395" t="str">
            <v>OK</v>
          </cell>
          <cell r="G1395"/>
          <cell r="H1395"/>
          <cell r="I1395" t="str">
            <v>OK</v>
          </cell>
          <cell r="J1395">
            <v>43122</v>
          </cell>
        </row>
        <row r="1396">
          <cell r="B1396">
            <v>241</v>
          </cell>
          <cell r="C1396">
            <v>43153</v>
          </cell>
          <cell r="D1396" t="str">
            <v>911-917VU</v>
          </cell>
          <cell r="E1396"/>
          <cell r="F1396" t="str">
            <v>OK</v>
          </cell>
          <cell r="G1396"/>
          <cell r="H1396"/>
          <cell r="I1396" t="str">
            <v>OK</v>
          </cell>
          <cell r="J1396">
            <v>43122</v>
          </cell>
        </row>
        <row r="1397">
          <cell r="B1397">
            <v>8309</v>
          </cell>
          <cell r="C1397">
            <v>43153</v>
          </cell>
          <cell r="D1397" t="str">
            <v>115VU</v>
          </cell>
          <cell r="E1397"/>
          <cell r="F1397" t="str">
            <v>OK</v>
          </cell>
          <cell r="G1397"/>
          <cell r="H1397"/>
          <cell r="I1397" t="str">
            <v>OK</v>
          </cell>
          <cell r="J1397">
            <v>43122</v>
          </cell>
        </row>
        <row r="1398">
          <cell r="B1398">
            <v>8329</v>
          </cell>
          <cell r="C1398">
            <v>43154</v>
          </cell>
          <cell r="D1398"/>
          <cell r="E1398"/>
          <cell r="F1398" t="str">
            <v>OK</v>
          </cell>
          <cell r="G1398"/>
          <cell r="H1398"/>
          <cell r="I1398" t="str">
            <v>OK</v>
          </cell>
          <cell r="J1398">
            <v>43154</v>
          </cell>
        </row>
        <row r="1399">
          <cell r="B1399">
            <v>8324</v>
          </cell>
          <cell r="C1399">
            <v>43154</v>
          </cell>
          <cell r="D1399"/>
          <cell r="E1399"/>
          <cell r="F1399" t="str">
            <v>OK</v>
          </cell>
          <cell r="G1399"/>
          <cell r="H1399"/>
          <cell r="I1399" t="str">
            <v>OK</v>
          </cell>
          <cell r="J1399">
            <v>43154</v>
          </cell>
        </row>
        <row r="1400">
          <cell r="B1400">
            <v>8201</v>
          </cell>
          <cell r="C1400">
            <v>43154</v>
          </cell>
          <cell r="D1400"/>
          <cell r="E1400"/>
          <cell r="F1400" t="str">
            <v>OK</v>
          </cell>
          <cell r="G1400"/>
          <cell r="H1400"/>
          <cell r="I1400" t="str">
            <v>OK</v>
          </cell>
          <cell r="J1400">
            <v>43154</v>
          </cell>
        </row>
        <row r="1401">
          <cell r="B1401">
            <v>8189</v>
          </cell>
          <cell r="C1401">
            <v>43154</v>
          </cell>
          <cell r="D1401"/>
          <cell r="E1401"/>
          <cell r="F1401" t="str">
            <v>OK</v>
          </cell>
          <cell r="G1401"/>
          <cell r="H1401"/>
          <cell r="I1401" t="str">
            <v>OK</v>
          </cell>
          <cell r="J1401">
            <v>43154</v>
          </cell>
        </row>
        <row r="1402">
          <cell r="B1402">
            <v>8177</v>
          </cell>
          <cell r="C1402">
            <v>43154</v>
          </cell>
          <cell r="D1402"/>
          <cell r="E1402"/>
          <cell r="F1402" t="str">
            <v>OK</v>
          </cell>
          <cell r="G1402"/>
          <cell r="H1402"/>
          <cell r="I1402" t="str">
            <v>OK</v>
          </cell>
          <cell r="J1402">
            <v>43154</v>
          </cell>
        </row>
        <row r="1403">
          <cell r="B1403">
            <v>8300</v>
          </cell>
          <cell r="C1403">
            <v>43154</v>
          </cell>
          <cell r="D1403"/>
          <cell r="E1403"/>
          <cell r="F1403" t="str">
            <v>OK</v>
          </cell>
          <cell r="G1403"/>
          <cell r="H1403"/>
          <cell r="I1403" t="str">
            <v>OK</v>
          </cell>
          <cell r="J1403">
            <v>43154</v>
          </cell>
        </row>
        <row r="1404">
          <cell r="B1404">
            <v>8342</v>
          </cell>
          <cell r="C1404">
            <v>43154</v>
          </cell>
          <cell r="D1404"/>
          <cell r="E1404"/>
          <cell r="F1404" t="str">
            <v>OK</v>
          </cell>
          <cell r="G1404"/>
          <cell r="H1404"/>
          <cell r="I1404" t="str">
            <v>OK</v>
          </cell>
          <cell r="J1404">
            <v>43154</v>
          </cell>
        </row>
        <row r="1405">
          <cell r="B1405">
            <v>8303</v>
          </cell>
          <cell r="C1405">
            <v>43154</v>
          </cell>
          <cell r="D1405"/>
          <cell r="E1405"/>
          <cell r="F1405" t="str">
            <v>OK</v>
          </cell>
          <cell r="G1405"/>
          <cell r="H1405"/>
          <cell r="I1405" t="str">
            <v>OK</v>
          </cell>
          <cell r="J1405">
            <v>43154</v>
          </cell>
        </row>
        <row r="1406">
          <cell r="B1406">
            <v>229</v>
          </cell>
          <cell r="C1406">
            <v>43154</v>
          </cell>
          <cell r="D1406" t="str">
            <v>612-614VU</v>
          </cell>
          <cell r="E1406"/>
          <cell r="F1406" t="str">
            <v>OK</v>
          </cell>
          <cell r="G1406"/>
          <cell r="H1406"/>
          <cell r="I1406" t="str">
            <v>OK</v>
          </cell>
          <cell r="J1406">
            <v>43154</v>
          </cell>
        </row>
        <row r="1407">
          <cell r="B1407">
            <v>219</v>
          </cell>
          <cell r="C1407">
            <v>43154</v>
          </cell>
          <cell r="D1407" t="str">
            <v>517-518-536-611VU3</v>
          </cell>
          <cell r="E1407"/>
          <cell r="F1407" t="str">
            <v>OK</v>
          </cell>
          <cell r="G1407"/>
          <cell r="H1407"/>
          <cell r="I1407" t="str">
            <v>OK</v>
          </cell>
          <cell r="J1407">
            <v>43154</v>
          </cell>
        </row>
        <row r="1408">
          <cell r="B1408" t="str">
            <v>LCTW67727</v>
          </cell>
          <cell r="C1408">
            <v>43154</v>
          </cell>
          <cell r="D1408" t="str">
            <v>jack qt 1</v>
          </cell>
          <cell r="E1408"/>
          <cell r="F1408" t="str">
            <v>OK</v>
          </cell>
          <cell r="G1408"/>
          <cell r="H1408"/>
          <cell r="I1408" t="str">
            <v>OK</v>
          </cell>
          <cell r="J1408">
            <v>43154</v>
          </cell>
        </row>
        <row r="1409">
          <cell r="B1409" t="str">
            <v>LCTW70264</v>
          </cell>
          <cell r="C1409">
            <v>43154</v>
          </cell>
          <cell r="D1409" t="str">
            <v>jack qt 2</v>
          </cell>
          <cell r="E1409"/>
          <cell r="F1409" t="str">
            <v>OK</v>
          </cell>
          <cell r="G1409"/>
          <cell r="H1409"/>
          <cell r="I1409" t="str">
            <v>OK</v>
          </cell>
          <cell r="J1409">
            <v>43154</v>
          </cell>
        </row>
        <row r="1410">
          <cell r="B1410" t="str">
            <v>LCTW70265</v>
          </cell>
          <cell r="C1410">
            <v>43154</v>
          </cell>
          <cell r="D1410" t="str">
            <v>jack qt 1</v>
          </cell>
          <cell r="E1410"/>
          <cell r="F1410" t="str">
            <v>OK</v>
          </cell>
          <cell r="G1410"/>
          <cell r="H1410"/>
          <cell r="I1410" t="str">
            <v>OK</v>
          </cell>
          <cell r="J1410">
            <v>43154</v>
          </cell>
        </row>
        <row r="1411">
          <cell r="B1411" t="str">
            <v>LCTZ37767</v>
          </cell>
          <cell r="C1411">
            <v>43154</v>
          </cell>
          <cell r="D1411" t="str">
            <v>jack qt 1</v>
          </cell>
          <cell r="E1411"/>
          <cell r="F1411" t="str">
            <v>OK</v>
          </cell>
          <cell r="G1411"/>
          <cell r="H1411"/>
          <cell r="I1411" t="str">
            <v>OK</v>
          </cell>
          <cell r="J1411">
            <v>43154</v>
          </cell>
        </row>
        <row r="1412">
          <cell r="B1412" t="str">
            <v>LCTW67726</v>
          </cell>
          <cell r="C1412">
            <v>43154</v>
          </cell>
          <cell r="D1412" t="str">
            <v>jack qt 1</v>
          </cell>
          <cell r="E1412"/>
          <cell r="F1412" t="str">
            <v>OK</v>
          </cell>
          <cell r="G1412"/>
          <cell r="H1412"/>
          <cell r="I1412" t="str">
            <v>OK</v>
          </cell>
          <cell r="J1412">
            <v>43154</v>
          </cell>
        </row>
        <row r="1413">
          <cell r="B1413" t="str">
            <v>LCTZ21294</v>
          </cell>
          <cell r="C1413">
            <v>43154</v>
          </cell>
          <cell r="D1413" t="str">
            <v>jack qt 1</v>
          </cell>
          <cell r="E1413"/>
          <cell r="F1413" t="str">
            <v>OK</v>
          </cell>
          <cell r="G1413"/>
          <cell r="H1413"/>
          <cell r="I1413" t="str">
            <v>OK</v>
          </cell>
          <cell r="J1413">
            <v>43154</v>
          </cell>
        </row>
        <row r="1414">
          <cell r="B1414">
            <v>239</v>
          </cell>
          <cell r="C1414">
            <v>43154</v>
          </cell>
          <cell r="D1414" t="str">
            <v>317VU LTE990239-1</v>
          </cell>
          <cell r="E1414"/>
          <cell r="F1414" t="str">
            <v>OK</v>
          </cell>
          <cell r="G1414"/>
          <cell r="H1414"/>
          <cell r="I1414" t="str">
            <v>OK</v>
          </cell>
          <cell r="J1414">
            <v>43154</v>
          </cell>
        </row>
        <row r="1415">
          <cell r="B1415">
            <v>8299</v>
          </cell>
          <cell r="C1415">
            <v>43157</v>
          </cell>
          <cell r="D1415"/>
          <cell r="E1415"/>
          <cell r="F1415" t="str">
            <v>OK</v>
          </cell>
          <cell r="G1415"/>
          <cell r="H1415"/>
          <cell r="I1415" t="str">
            <v>OK</v>
          </cell>
          <cell r="J1415">
            <v>43157</v>
          </cell>
        </row>
        <row r="1416">
          <cell r="B1416">
            <v>8298</v>
          </cell>
          <cell r="C1416">
            <v>43157</v>
          </cell>
          <cell r="D1416"/>
          <cell r="E1416"/>
          <cell r="F1416" t="str">
            <v>OK</v>
          </cell>
          <cell r="G1416"/>
          <cell r="H1416"/>
          <cell r="I1416" t="str">
            <v>OK</v>
          </cell>
          <cell r="J1416">
            <v>43157</v>
          </cell>
        </row>
        <row r="1417">
          <cell r="B1417">
            <v>8329</v>
          </cell>
          <cell r="C1417">
            <v>43157</v>
          </cell>
          <cell r="D1417"/>
          <cell r="E1417"/>
          <cell r="F1417" t="str">
            <v>OK</v>
          </cell>
          <cell r="G1417"/>
          <cell r="H1417"/>
          <cell r="I1417" t="str">
            <v>OK</v>
          </cell>
          <cell r="J1417">
            <v>43157</v>
          </cell>
        </row>
        <row r="1418">
          <cell r="B1418">
            <v>8325</v>
          </cell>
          <cell r="C1418">
            <v>43157</v>
          </cell>
          <cell r="D1418"/>
          <cell r="E1418"/>
          <cell r="F1418" t="str">
            <v>OK</v>
          </cell>
          <cell r="G1418"/>
          <cell r="H1418"/>
          <cell r="I1418" t="str">
            <v>OK</v>
          </cell>
          <cell r="J1418">
            <v>43157</v>
          </cell>
        </row>
        <row r="1419">
          <cell r="B1419">
            <v>8321</v>
          </cell>
          <cell r="C1419">
            <v>43157</v>
          </cell>
          <cell r="D1419"/>
          <cell r="E1419"/>
          <cell r="F1419" t="str">
            <v>OK</v>
          </cell>
          <cell r="G1419"/>
          <cell r="H1419"/>
          <cell r="I1419" t="str">
            <v>OK</v>
          </cell>
          <cell r="J1419">
            <v>43157</v>
          </cell>
        </row>
        <row r="1420">
          <cell r="B1420">
            <v>239</v>
          </cell>
          <cell r="C1420">
            <v>43157</v>
          </cell>
          <cell r="D1420"/>
          <cell r="E1420"/>
          <cell r="F1420" t="str">
            <v>OK</v>
          </cell>
          <cell r="G1420"/>
          <cell r="H1420"/>
          <cell r="I1420" t="str">
            <v>OK</v>
          </cell>
          <cell r="J1420">
            <v>43157</v>
          </cell>
        </row>
        <row r="1421">
          <cell r="B1421">
            <v>92</v>
          </cell>
          <cell r="C1421">
            <v>43157</v>
          </cell>
          <cell r="D1421"/>
          <cell r="E1421"/>
          <cell r="F1421" t="str">
            <v>OK</v>
          </cell>
          <cell r="G1421"/>
          <cell r="H1421"/>
          <cell r="I1421" t="str">
            <v>OK</v>
          </cell>
          <cell r="J1421">
            <v>43157</v>
          </cell>
        </row>
        <row r="1422">
          <cell r="B1422">
            <v>1518</v>
          </cell>
          <cell r="C1422">
            <v>43157</v>
          </cell>
          <cell r="D1422"/>
          <cell r="E1422"/>
          <cell r="F1422" t="str">
            <v>OK</v>
          </cell>
          <cell r="G1422"/>
          <cell r="H1422"/>
          <cell r="I1422" t="str">
            <v>OK</v>
          </cell>
          <cell r="J1422">
            <v>43157</v>
          </cell>
        </row>
        <row r="1423">
          <cell r="B1423">
            <v>8305</v>
          </cell>
          <cell r="C1423">
            <v>43158</v>
          </cell>
          <cell r="D1423"/>
          <cell r="E1423"/>
          <cell r="F1423" t="str">
            <v>OK</v>
          </cell>
          <cell r="G1423"/>
          <cell r="H1423"/>
          <cell r="I1423" t="str">
            <v>OK</v>
          </cell>
          <cell r="J1423">
            <v>43158</v>
          </cell>
        </row>
        <row r="1424">
          <cell r="B1424">
            <v>8307</v>
          </cell>
          <cell r="C1424">
            <v>43158</v>
          </cell>
          <cell r="D1424"/>
          <cell r="E1424"/>
          <cell r="F1424" t="str">
            <v>OK</v>
          </cell>
          <cell r="G1424"/>
          <cell r="H1424"/>
          <cell r="I1424" t="str">
            <v>OK</v>
          </cell>
          <cell r="J1424">
            <v>43158</v>
          </cell>
        </row>
        <row r="1425">
          <cell r="B1425">
            <v>8328</v>
          </cell>
          <cell r="C1425">
            <v>43158</v>
          </cell>
          <cell r="D1425"/>
          <cell r="E1425"/>
          <cell r="F1425" t="str">
            <v>OK</v>
          </cell>
          <cell r="G1425"/>
          <cell r="H1425"/>
          <cell r="I1425" t="str">
            <v>OK</v>
          </cell>
          <cell r="J1425">
            <v>43158</v>
          </cell>
        </row>
        <row r="1426">
          <cell r="B1426">
            <v>8327</v>
          </cell>
          <cell r="C1426">
            <v>43158</v>
          </cell>
          <cell r="D1426"/>
          <cell r="E1426"/>
          <cell r="F1426" t="str">
            <v>OK</v>
          </cell>
          <cell r="G1426"/>
          <cell r="H1426"/>
          <cell r="I1426" t="str">
            <v>OK</v>
          </cell>
          <cell r="J1426">
            <v>43158</v>
          </cell>
        </row>
        <row r="1427">
          <cell r="B1427">
            <v>243</v>
          </cell>
          <cell r="C1427">
            <v>43158</v>
          </cell>
          <cell r="D1427" t="str">
            <v>911-917VU</v>
          </cell>
          <cell r="E1427"/>
          <cell r="F1427" t="str">
            <v>OK</v>
          </cell>
          <cell r="G1427"/>
          <cell r="H1427"/>
          <cell r="I1427" t="str">
            <v>OK</v>
          </cell>
          <cell r="J1427">
            <v>43158</v>
          </cell>
        </row>
        <row r="1428">
          <cell r="B1428">
            <v>230</v>
          </cell>
          <cell r="C1428">
            <v>43158</v>
          </cell>
          <cell r="D1428" t="str">
            <v>complet + 925VU</v>
          </cell>
          <cell r="E1428"/>
          <cell r="F1428" t="str">
            <v>OK</v>
          </cell>
          <cell r="G1428"/>
          <cell r="H1428"/>
          <cell r="I1428" t="str">
            <v>OK</v>
          </cell>
          <cell r="J1428">
            <v>43158</v>
          </cell>
        </row>
        <row r="1429">
          <cell r="B1429">
            <v>241</v>
          </cell>
          <cell r="C1429">
            <v>43158</v>
          </cell>
          <cell r="D1429" t="str">
            <v>complet + 925VU</v>
          </cell>
          <cell r="E1429"/>
          <cell r="F1429" t="str">
            <v>OK</v>
          </cell>
          <cell r="G1429"/>
          <cell r="H1429"/>
          <cell r="I1429" t="str">
            <v>OK</v>
          </cell>
          <cell r="J1429">
            <v>43158</v>
          </cell>
        </row>
        <row r="1430">
          <cell r="B1430">
            <v>235</v>
          </cell>
          <cell r="C1430">
            <v>43158</v>
          </cell>
          <cell r="D1430" t="str">
            <v>612-613-614VU</v>
          </cell>
          <cell r="E1430"/>
          <cell r="F1430" t="str">
            <v>OK</v>
          </cell>
          <cell r="G1430"/>
          <cell r="H1430"/>
          <cell r="I1430" t="str">
            <v>OK</v>
          </cell>
          <cell r="J1430">
            <v>43158</v>
          </cell>
        </row>
        <row r="1431">
          <cell r="B1431">
            <v>261</v>
          </cell>
          <cell r="C1431">
            <v>43158</v>
          </cell>
          <cell r="D1431"/>
          <cell r="E1431"/>
          <cell r="F1431" t="str">
            <v>OK</v>
          </cell>
          <cell r="G1431"/>
          <cell r="H1431"/>
          <cell r="I1431" t="str">
            <v>OK</v>
          </cell>
          <cell r="J1431">
            <v>43158</v>
          </cell>
        </row>
        <row r="1432">
          <cell r="B1432">
            <v>240</v>
          </cell>
          <cell r="C1432">
            <v>43158</v>
          </cell>
          <cell r="D1432"/>
          <cell r="E1432"/>
          <cell r="F1432" t="str">
            <v>OK</v>
          </cell>
          <cell r="G1432"/>
          <cell r="H1432"/>
          <cell r="I1432" t="str">
            <v>OK</v>
          </cell>
          <cell r="J1432">
            <v>43158</v>
          </cell>
        </row>
        <row r="1433">
          <cell r="B1433">
            <v>8159</v>
          </cell>
          <cell r="C1433">
            <v>43158</v>
          </cell>
          <cell r="D1433" t="str">
            <v>111VU</v>
          </cell>
          <cell r="E1433"/>
          <cell r="F1433" t="str">
            <v>OK</v>
          </cell>
          <cell r="G1433"/>
          <cell r="H1433"/>
          <cell r="I1433" t="str">
            <v>OK</v>
          </cell>
          <cell r="J1433">
            <v>43158</v>
          </cell>
        </row>
        <row r="1434">
          <cell r="B1434">
            <v>8304</v>
          </cell>
          <cell r="C1434">
            <v>43159</v>
          </cell>
          <cell r="D1434"/>
          <cell r="E1434"/>
          <cell r="F1434" t="str">
            <v>OK</v>
          </cell>
          <cell r="G1434"/>
          <cell r="H1434"/>
          <cell r="I1434" t="str">
            <v>OK</v>
          </cell>
          <cell r="J1434">
            <v>43159</v>
          </cell>
        </row>
        <row r="1435">
          <cell r="B1435">
            <v>8291</v>
          </cell>
          <cell r="C1435">
            <v>43159</v>
          </cell>
          <cell r="D1435"/>
          <cell r="E1435"/>
          <cell r="F1435" t="str">
            <v>OK</v>
          </cell>
          <cell r="G1435"/>
          <cell r="H1435"/>
          <cell r="I1435" t="str">
            <v>OK</v>
          </cell>
          <cell r="J1435">
            <v>43159</v>
          </cell>
        </row>
        <row r="1436">
          <cell r="B1436">
            <v>8308</v>
          </cell>
          <cell r="C1436">
            <v>43159</v>
          </cell>
          <cell r="D1436"/>
          <cell r="E1436"/>
          <cell r="F1436" t="str">
            <v>OK</v>
          </cell>
          <cell r="G1436"/>
          <cell r="H1436"/>
          <cell r="I1436" t="str">
            <v>OK</v>
          </cell>
          <cell r="J1436">
            <v>43159</v>
          </cell>
        </row>
        <row r="1437">
          <cell r="B1437">
            <v>8324</v>
          </cell>
          <cell r="C1437">
            <v>43159</v>
          </cell>
          <cell r="D1437"/>
          <cell r="E1437"/>
          <cell r="F1437" t="str">
            <v>OK</v>
          </cell>
          <cell r="G1437"/>
          <cell r="H1437"/>
          <cell r="I1437" t="str">
            <v>OK</v>
          </cell>
          <cell r="J1437">
            <v>43159</v>
          </cell>
        </row>
        <row r="1438">
          <cell r="B1438">
            <v>80</v>
          </cell>
          <cell r="C1438">
            <v>43159</v>
          </cell>
          <cell r="D1438" t="str">
            <v>34VU</v>
          </cell>
          <cell r="E1438"/>
          <cell r="F1438" t="str">
            <v>OK</v>
          </cell>
          <cell r="G1438"/>
          <cell r="H1438"/>
          <cell r="I1438" t="str">
            <v>OK</v>
          </cell>
          <cell r="J1438">
            <v>43159</v>
          </cell>
        </row>
        <row r="1439">
          <cell r="B1439">
            <v>8236</v>
          </cell>
          <cell r="C1439">
            <v>43159</v>
          </cell>
          <cell r="D1439" t="str">
            <v>21VU</v>
          </cell>
          <cell r="E1439"/>
          <cell r="F1439" t="str">
            <v>OK</v>
          </cell>
          <cell r="G1439"/>
          <cell r="H1439"/>
          <cell r="I1439" t="str">
            <v>OK</v>
          </cell>
          <cell r="J1439">
            <v>43159</v>
          </cell>
        </row>
        <row r="1440">
          <cell r="B1440">
            <v>9626</v>
          </cell>
          <cell r="C1440">
            <v>43159</v>
          </cell>
          <cell r="D1440"/>
          <cell r="E1440"/>
          <cell r="F1440" t="str">
            <v>OK</v>
          </cell>
          <cell r="G1440"/>
          <cell r="H1440"/>
          <cell r="I1440" t="str">
            <v>OK</v>
          </cell>
          <cell r="J1440">
            <v>43159</v>
          </cell>
        </row>
        <row r="1441">
          <cell r="B1441">
            <v>8310</v>
          </cell>
          <cell r="C1441">
            <v>43160</v>
          </cell>
          <cell r="D1441"/>
          <cell r="E1441"/>
          <cell r="F1441" t="str">
            <v>OK</v>
          </cell>
          <cell r="G1441"/>
          <cell r="H1441"/>
          <cell r="I1441" t="str">
            <v>OK</v>
          </cell>
          <cell r="J1441">
            <v>43160</v>
          </cell>
        </row>
        <row r="1442">
          <cell r="B1442">
            <v>8332</v>
          </cell>
          <cell r="C1442">
            <v>43160</v>
          </cell>
          <cell r="D1442"/>
          <cell r="E1442"/>
          <cell r="F1442" t="str">
            <v>OK</v>
          </cell>
          <cell r="G1442"/>
          <cell r="H1442"/>
          <cell r="I1442" t="str">
            <v>OK</v>
          </cell>
          <cell r="J1442">
            <v>43160</v>
          </cell>
        </row>
        <row r="1443">
          <cell r="B1443">
            <v>8313</v>
          </cell>
          <cell r="C1443">
            <v>43160</v>
          </cell>
          <cell r="D1443"/>
          <cell r="E1443"/>
          <cell r="F1443" t="str">
            <v>OK</v>
          </cell>
          <cell r="G1443"/>
          <cell r="H1443"/>
          <cell r="I1443" t="str">
            <v>OK</v>
          </cell>
          <cell r="J1443">
            <v>43160</v>
          </cell>
        </row>
        <row r="1444">
          <cell r="B1444">
            <v>250</v>
          </cell>
          <cell r="C1444">
            <v>43160</v>
          </cell>
          <cell r="D1444" t="str">
            <v>911-917VU</v>
          </cell>
          <cell r="E1444"/>
          <cell r="F1444" t="str">
            <v>OK</v>
          </cell>
          <cell r="G1444"/>
          <cell r="H1444"/>
          <cell r="I1444" t="str">
            <v>OK</v>
          </cell>
          <cell r="J1444">
            <v>43160</v>
          </cell>
        </row>
        <row r="1445">
          <cell r="B1445">
            <v>243</v>
          </cell>
          <cell r="C1445">
            <v>43160</v>
          </cell>
          <cell r="D1445" t="str">
            <v>complet + 925VU</v>
          </cell>
          <cell r="E1445"/>
          <cell r="F1445" t="str">
            <v>OK</v>
          </cell>
          <cell r="G1445"/>
          <cell r="H1445"/>
          <cell r="I1445" t="str">
            <v>OK</v>
          </cell>
          <cell r="J1445">
            <v>43160</v>
          </cell>
        </row>
        <row r="1446">
          <cell r="B1446">
            <v>1405</v>
          </cell>
          <cell r="C1446">
            <v>43160</v>
          </cell>
          <cell r="D1446"/>
          <cell r="E1446"/>
          <cell r="F1446" t="str">
            <v>OK</v>
          </cell>
          <cell r="G1446"/>
          <cell r="H1446"/>
          <cell r="I1446" t="str">
            <v>OK</v>
          </cell>
          <cell r="J1446">
            <v>43160</v>
          </cell>
        </row>
        <row r="1447">
          <cell r="B1447">
            <v>8376</v>
          </cell>
          <cell r="C1447">
            <v>43160</v>
          </cell>
          <cell r="D1447" t="str">
            <v>60VU</v>
          </cell>
          <cell r="E1447"/>
          <cell r="F1447" t="str">
            <v>OK</v>
          </cell>
          <cell r="G1447"/>
          <cell r="H1447"/>
          <cell r="I1447" t="str">
            <v>OK</v>
          </cell>
          <cell r="J1447">
            <v>43160</v>
          </cell>
        </row>
        <row r="1448">
          <cell r="B1448">
            <v>8333</v>
          </cell>
          <cell r="C1448">
            <v>43161</v>
          </cell>
          <cell r="D1448"/>
          <cell r="E1448"/>
          <cell r="F1448" t="str">
            <v>OK</v>
          </cell>
          <cell r="G1448"/>
          <cell r="H1448"/>
          <cell r="I1448" t="str">
            <v>OK</v>
          </cell>
          <cell r="J1448">
            <v>43161</v>
          </cell>
        </row>
        <row r="1449">
          <cell r="B1449">
            <v>38</v>
          </cell>
          <cell r="C1449">
            <v>43161</v>
          </cell>
          <cell r="D1449" t="str">
            <v>51VU A400M</v>
          </cell>
          <cell r="E1449"/>
          <cell r="F1449" t="str">
            <v>OK</v>
          </cell>
          <cell r="G1449"/>
          <cell r="H1449"/>
          <cell r="I1449" t="str">
            <v>OK</v>
          </cell>
          <cell r="J1449">
            <v>43161</v>
          </cell>
        </row>
        <row r="1450">
          <cell r="B1450" t="str">
            <v>LCTZ51425</v>
          </cell>
          <cell r="C1450">
            <v>43161</v>
          </cell>
          <cell r="D1450" t="str">
            <v>34VU AOG A400M</v>
          </cell>
          <cell r="E1450"/>
          <cell r="F1450" t="str">
            <v>OK</v>
          </cell>
          <cell r="G1450"/>
          <cell r="H1450"/>
          <cell r="I1450" t="str">
            <v>OK</v>
          </cell>
          <cell r="J1450">
            <v>43161</v>
          </cell>
        </row>
        <row r="1451">
          <cell r="B1451" t="str">
            <v>LCTZ12612</v>
          </cell>
          <cell r="C1451">
            <v>43161</v>
          </cell>
          <cell r="D1451" t="str">
            <v>108VU AOG A320</v>
          </cell>
          <cell r="E1451"/>
          <cell r="F1451" t="str">
            <v>OK</v>
          </cell>
          <cell r="G1451"/>
          <cell r="H1451"/>
          <cell r="I1451" t="str">
            <v>OK</v>
          </cell>
          <cell r="J1451">
            <v>43161</v>
          </cell>
        </row>
        <row r="1452">
          <cell r="B1452">
            <v>8250</v>
          </cell>
          <cell r="C1452">
            <v>43161</v>
          </cell>
          <cell r="D1452" t="str">
            <v>115VU</v>
          </cell>
          <cell r="E1452"/>
          <cell r="F1452" t="str">
            <v>OK</v>
          </cell>
          <cell r="G1452"/>
          <cell r="H1452"/>
          <cell r="I1452" t="str">
            <v>OK</v>
          </cell>
          <cell r="J1452">
            <v>43161</v>
          </cell>
        </row>
        <row r="1453">
          <cell r="B1453">
            <v>240</v>
          </cell>
          <cell r="C1453">
            <v>43161</v>
          </cell>
          <cell r="D1453" t="str">
            <v>925VU</v>
          </cell>
          <cell r="E1453"/>
          <cell r="F1453" t="str">
            <v>OK</v>
          </cell>
          <cell r="G1453"/>
          <cell r="H1453"/>
          <cell r="I1453" t="str">
            <v>OK</v>
          </cell>
          <cell r="J1453">
            <v>43161</v>
          </cell>
        </row>
        <row r="1454">
          <cell r="B1454">
            <v>8236</v>
          </cell>
          <cell r="C1454">
            <v>43161</v>
          </cell>
          <cell r="D1454" t="str">
            <v>402VU</v>
          </cell>
          <cell r="E1454"/>
          <cell r="F1454" t="str">
            <v>OK</v>
          </cell>
          <cell r="G1454"/>
          <cell r="H1454"/>
          <cell r="I1454" t="str">
            <v>OK</v>
          </cell>
          <cell r="J1454">
            <v>43165</v>
          </cell>
        </row>
        <row r="1455">
          <cell r="B1455">
            <v>8342</v>
          </cell>
          <cell r="C1455">
            <v>43164</v>
          </cell>
          <cell r="D1455"/>
          <cell r="E1455"/>
          <cell r="F1455" t="str">
            <v>OK</v>
          </cell>
          <cell r="G1455"/>
          <cell r="H1455"/>
          <cell r="I1455" t="str">
            <v>OK</v>
          </cell>
          <cell r="J1455">
            <v>43164</v>
          </cell>
        </row>
        <row r="1456">
          <cell r="B1456">
            <v>8274</v>
          </cell>
          <cell r="C1456">
            <v>43164</v>
          </cell>
          <cell r="D1456"/>
          <cell r="E1456"/>
          <cell r="F1456" t="str">
            <v>OK</v>
          </cell>
          <cell r="G1456"/>
          <cell r="H1456"/>
          <cell r="I1456" t="str">
            <v>OK</v>
          </cell>
          <cell r="J1456">
            <v>43164</v>
          </cell>
        </row>
        <row r="1457">
          <cell r="B1457">
            <v>8311</v>
          </cell>
          <cell r="C1457">
            <v>43164</v>
          </cell>
          <cell r="D1457"/>
          <cell r="E1457"/>
          <cell r="F1457" t="str">
            <v>OK</v>
          </cell>
          <cell r="G1457"/>
          <cell r="H1457"/>
          <cell r="I1457" t="str">
            <v>OK</v>
          </cell>
          <cell r="J1457">
            <v>43164</v>
          </cell>
        </row>
        <row r="1458">
          <cell r="B1458">
            <v>8337</v>
          </cell>
          <cell r="C1458">
            <v>43164</v>
          </cell>
          <cell r="D1458"/>
          <cell r="E1458"/>
          <cell r="F1458" t="str">
            <v>OK</v>
          </cell>
          <cell r="G1458"/>
          <cell r="H1458"/>
          <cell r="I1458" t="str">
            <v>OK</v>
          </cell>
          <cell r="J1458">
            <v>43164</v>
          </cell>
        </row>
        <row r="1459">
          <cell r="B1459">
            <v>8338</v>
          </cell>
          <cell r="C1459">
            <v>43164</v>
          </cell>
          <cell r="D1459"/>
          <cell r="E1459"/>
          <cell r="F1459" t="str">
            <v>OK</v>
          </cell>
          <cell r="G1459"/>
          <cell r="H1459"/>
          <cell r="I1459" t="str">
            <v>OK</v>
          </cell>
          <cell r="J1459">
            <v>43164</v>
          </cell>
        </row>
        <row r="1460">
          <cell r="B1460">
            <v>8337</v>
          </cell>
          <cell r="C1460">
            <v>43164</v>
          </cell>
          <cell r="D1460"/>
          <cell r="E1460"/>
          <cell r="F1460" t="str">
            <v>OK</v>
          </cell>
          <cell r="G1460"/>
          <cell r="H1460"/>
          <cell r="I1460" t="str">
            <v>OK</v>
          </cell>
          <cell r="J1460">
            <v>43164</v>
          </cell>
        </row>
        <row r="1461">
          <cell r="B1461">
            <v>249</v>
          </cell>
          <cell r="C1461">
            <v>43164</v>
          </cell>
          <cell r="D1461" t="str">
            <v>911-917VU</v>
          </cell>
          <cell r="E1461"/>
          <cell r="F1461" t="str">
            <v>OK</v>
          </cell>
          <cell r="G1461"/>
          <cell r="H1461"/>
          <cell r="I1461" t="str">
            <v>OK</v>
          </cell>
          <cell r="J1461">
            <v>43164</v>
          </cell>
        </row>
        <row r="1462">
          <cell r="B1462">
            <v>250</v>
          </cell>
          <cell r="C1462">
            <v>43164</v>
          </cell>
          <cell r="D1462"/>
          <cell r="E1462"/>
          <cell r="F1462" t="str">
            <v>OK</v>
          </cell>
          <cell r="G1462"/>
          <cell r="H1462"/>
          <cell r="I1462" t="str">
            <v>OK</v>
          </cell>
          <cell r="J1462">
            <v>43164</v>
          </cell>
        </row>
        <row r="1463">
          <cell r="B1463">
            <v>223</v>
          </cell>
          <cell r="C1463">
            <v>43164</v>
          </cell>
          <cell r="D1463" t="str">
            <v>612-613-614VU</v>
          </cell>
          <cell r="E1463"/>
          <cell r="F1463" t="str">
            <v>OK</v>
          </cell>
          <cell r="G1463"/>
          <cell r="H1463"/>
          <cell r="I1463" t="str">
            <v>OK</v>
          </cell>
          <cell r="J1463">
            <v>43164</v>
          </cell>
        </row>
        <row r="1464">
          <cell r="B1464">
            <v>217</v>
          </cell>
          <cell r="C1464">
            <v>43164</v>
          </cell>
          <cell r="D1464" t="str">
            <v>517-518-536-611VU3</v>
          </cell>
          <cell r="E1464"/>
          <cell r="F1464" t="str">
            <v>OK</v>
          </cell>
          <cell r="G1464"/>
          <cell r="H1464"/>
          <cell r="I1464" t="str">
            <v>OK</v>
          </cell>
          <cell r="J1464">
            <v>43164</v>
          </cell>
        </row>
        <row r="1465">
          <cell r="B1465">
            <v>236</v>
          </cell>
          <cell r="C1465">
            <v>43164</v>
          </cell>
          <cell r="D1465" t="str">
            <v>612-614</v>
          </cell>
          <cell r="E1465"/>
          <cell r="F1465" t="str">
            <v>OK</v>
          </cell>
          <cell r="G1465"/>
          <cell r="H1465"/>
          <cell r="I1465" t="str">
            <v>OK</v>
          </cell>
          <cell r="J1465">
            <v>43164</v>
          </cell>
        </row>
        <row r="1466">
          <cell r="B1466">
            <v>218</v>
          </cell>
          <cell r="C1466">
            <v>43164</v>
          </cell>
          <cell r="D1466" t="str">
            <v>517-518-536-611VU3</v>
          </cell>
          <cell r="E1466"/>
          <cell r="F1466" t="str">
            <v>OK</v>
          </cell>
          <cell r="G1466"/>
          <cell r="H1466"/>
          <cell r="I1466" t="str">
            <v>OK</v>
          </cell>
          <cell r="J1466">
            <v>43164</v>
          </cell>
        </row>
        <row r="1467">
          <cell r="B1467">
            <v>263</v>
          </cell>
          <cell r="C1467">
            <v>43164</v>
          </cell>
          <cell r="D1467"/>
          <cell r="E1467"/>
          <cell r="F1467" t="str">
            <v>OK</v>
          </cell>
          <cell r="G1467"/>
          <cell r="H1467"/>
          <cell r="I1467" t="str">
            <v>OK</v>
          </cell>
          <cell r="J1467">
            <v>43164</v>
          </cell>
        </row>
        <row r="1468">
          <cell r="B1468">
            <v>245</v>
          </cell>
          <cell r="C1468">
            <v>43164</v>
          </cell>
          <cell r="D1468"/>
          <cell r="E1468"/>
          <cell r="F1468" t="str">
            <v>OK</v>
          </cell>
          <cell r="G1468"/>
          <cell r="H1468"/>
          <cell r="I1468" t="str">
            <v>OK</v>
          </cell>
          <cell r="J1468">
            <v>43164</v>
          </cell>
        </row>
        <row r="1469">
          <cell r="B1469">
            <v>1518</v>
          </cell>
          <cell r="C1469">
            <v>43164</v>
          </cell>
          <cell r="D1469"/>
          <cell r="E1469"/>
          <cell r="F1469" t="str">
            <v>OK</v>
          </cell>
          <cell r="G1469"/>
          <cell r="H1469"/>
          <cell r="I1469" t="str">
            <v>OK</v>
          </cell>
          <cell r="J1469">
            <v>43164</v>
          </cell>
        </row>
        <row r="1470">
          <cell r="B1470">
            <v>1405</v>
          </cell>
          <cell r="C1470">
            <v>43164</v>
          </cell>
          <cell r="D1470"/>
          <cell r="E1470"/>
          <cell r="F1470" t="str">
            <v>OK</v>
          </cell>
          <cell r="G1470"/>
          <cell r="H1470"/>
          <cell r="I1470" t="str">
            <v>OK</v>
          </cell>
          <cell r="J1470">
            <v>43164</v>
          </cell>
        </row>
        <row r="1471">
          <cell r="B1471">
            <v>1529</v>
          </cell>
          <cell r="C1471">
            <v>43164</v>
          </cell>
          <cell r="D1471"/>
          <cell r="E1471"/>
          <cell r="F1471" t="str">
            <v>OK</v>
          </cell>
          <cell r="G1471"/>
          <cell r="H1471"/>
          <cell r="I1471" t="str">
            <v>OK</v>
          </cell>
          <cell r="J1471">
            <v>43164</v>
          </cell>
        </row>
        <row r="1472">
          <cell r="B1472">
            <v>1494</v>
          </cell>
          <cell r="C1472">
            <v>43164</v>
          </cell>
          <cell r="D1472" t="str">
            <v>FAISCEAU 1020</v>
          </cell>
          <cell r="E1472"/>
          <cell r="F1472" t="str">
            <v>OK</v>
          </cell>
          <cell r="G1472"/>
          <cell r="H1472"/>
          <cell r="I1472" t="str">
            <v>OK</v>
          </cell>
          <cell r="J1472">
            <v>43164</v>
          </cell>
        </row>
        <row r="1473">
          <cell r="B1473">
            <v>8211</v>
          </cell>
          <cell r="C1473">
            <v>43165</v>
          </cell>
          <cell r="D1473"/>
          <cell r="E1473"/>
          <cell r="F1473" t="str">
            <v>OK</v>
          </cell>
          <cell r="G1473"/>
          <cell r="H1473"/>
          <cell r="I1473" t="str">
            <v>OK</v>
          </cell>
          <cell r="J1473">
            <v>43165</v>
          </cell>
        </row>
        <row r="1474">
          <cell r="B1474">
            <v>8315</v>
          </cell>
          <cell r="C1474">
            <v>43165</v>
          </cell>
          <cell r="D1474"/>
          <cell r="E1474"/>
          <cell r="F1474" t="str">
            <v>OK</v>
          </cell>
          <cell r="G1474"/>
          <cell r="H1474"/>
          <cell r="I1474" t="str">
            <v>OK</v>
          </cell>
          <cell r="J1474">
            <v>43165</v>
          </cell>
        </row>
        <row r="1475">
          <cell r="B1475">
            <v>8321</v>
          </cell>
          <cell r="C1475">
            <v>43165</v>
          </cell>
          <cell r="D1475"/>
          <cell r="E1475"/>
          <cell r="F1475" t="str">
            <v>OK</v>
          </cell>
          <cell r="G1475"/>
          <cell r="H1475"/>
          <cell r="I1475" t="str">
            <v>OK</v>
          </cell>
          <cell r="J1475">
            <v>43165</v>
          </cell>
        </row>
        <row r="1476">
          <cell r="B1476">
            <v>8317</v>
          </cell>
          <cell r="C1476">
            <v>43165</v>
          </cell>
          <cell r="D1476"/>
          <cell r="E1476"/>
          <cell r="F1476" t="str">
            <v>OK</v>
          </cell>
          <cell r="G1476"/>
          <cell r="H1476"/>
          <cell r="I1476" t="str">
            <v>OK</v>
          </cell>
          <cell r="J1476">
            <v>43165</v>
          </cell>
        </row>
        <row r="1477">
          <cell r="B1477">
            <v>255</v>
          </cell>
          <cell r="C1477">
            <v>43165</v>
          </cell>
          <cell r="D1477" t="str">
            <v>911-917VU</v>
          </cell>
          <cell r="E1477"/>
          <cell r="F1477" t="str">
            <v>OK</v>
          </cell>
          <cell r="G1477"/>
          <cell r="H1477"/>
          <cell r="I1477" t="str">
            <v>OK</v>
          </cell>
          <cell r="J1477">
            <v>43165</v>
          </cell>
        </row>
        <row r="1478">
          <cell r="B1478">
            <v>249</v>
          </cell>
          <cell r="C1478">
            <v>43165</v>
          </cell>
          <cell r="D1478" t="str">
            <v>complet + 925VU</v>
          </cell>
          <cell r="E1478"/>
          <cell r="F1478" t="str">
            <v>OK</v>
          </cell>
          <cell r="G1478"/>
          <cell r="H1478"/>
          <cell r="I1478" t="str">
            <v>OK</v>
          </cell>
          <cell r="J1478">
            <v>43165</v>
          </cell>
        </row>
        <row r="1479">
          <cell r="B1479">
            <v>260</v>
          </cell>
          <cell r="C1479">
            <v>43165</v>
          </cell>
          <cell r="D1479"/>
          <cell r="E1479"/>
          <cell r="F1479" t="str">
            <v>OK</v>
          </cell>
          <cell r="G1479"/>
          <cell r="H1479"/>
          <cell r="I1479" t="str">
            <v>OK</v>
          </cell>
          <cell r="J1479">
            <v>43165</v>
          </cell>
        </row>
        <row r="1480">
          <cell r="B1480">
            <v>262</v>
          </cell>
          <cell r="C1480">
            <v>43165</v>
          </cell>
          <cell r="D1480"/>
          <cell r="E1480"/>
          <cell r="F1480" t="str">
            <v>OK</v>
          </cell>
          <cell r="G1480"/>
          <cell r="H1480"/>
          <cell r="I1480" t="str">
            <v>OK</v>
          </cell>
          <cell r="J1480">
            <v>43165</v>
          </cell>
        </row>
        <row r="1481">
          <cell r="B1481">
            <v>230</v>
          </cell>
          <cell r="C1481">
            <v>43165</v>
          </cell>
          <cell r="D1481"/>
          <cell r="E1481"/>
          <cell r="F1481" t="str">
            <v>OK</v>
          </cell>
          <cell r="G1481"/>
          <cell r="H1481"/>
          <cell r="I1481" t="str">
            <v>OK</v>
          </cell>
          <cell r="J1481">
            <v>43165</v>
          </cell>
        </row>
        <row r="1482">
          <cell r="B1482">
            <v>8236</v>
          </cell>
          <cell r="C1482">
            <v>43165</v>
          </cell>
          <cell r="D1482" t="str">
            <v>402VU</v>
          </cell>
          <cell r="E1482"/>
          <cell r="F1482" t="str">
            <v>OK</v>
          </cell>
          <cell r="G1482"/>
          <cell r="H1482"/>
          <cell r="I1482" t="str">
            <v>OK</v>
          </cell>
          <cell r="J1482">
            <v>43165</v>
          </cell>
        </row>
        <row r="1483">
          <cell r="B1483">
            <v>8250</v>
          </cell>
          <cell r="C1483">
            <v>43165</v>
          </cell>
          <cell r="D1483" t="str">
            <v>115VU</v>
          </cell>
          <cell r="E1483"/>
          <cell r="F1483" t="str">
            <v>OK</v>
          </cell>
          <cell r="G1483"/>
          <cell r="H1483"/>
          <cell r="I1483" t="str">
            <v>OK</v>
          </cell>
          <cell r="J1483">
            <v>43165</v>
          </cell>
        </row>
        <row r="1484">
          <cell r="B1484">
            <v>8357</v>
          </cell>
          <cell r="C1484">
            <v>43166</v>
          </cell>
          <cell r="D1484"/>
          <cell r="E1484"/>
          <cell r="F1484" t="str">
            <v>OK</v>
          </cell>
          <cell r="G1484"/>
          <cell r="H1484"/>
          <cell r="I1484" t="str">
            <v>OK</v>
          </cell>
          <cell r="J1484">
            <v>43166</v>
          </cell>
        </row>
        <row r="1485">
          <cell r="B1485">
            <v>8351</v>
          </cell>
          <cell r="C1485">
            <v>43166</v>
          </cell>
          <cell r="D1485"/>
          <cell r="E1485"/>
          <cell r="F1485" t="str">
            <v>OK</v>
          </cell>
          <cell r="G1485"/>
          <cell r="H1485"/>
          <cell r="I1485" t="str">
            <v>OK</v>
          </cell>
          <cell r="J1485">
            <v>43166</v>
          </cell>
        </row>
        <row r="1486">
          <cell r="B1486">
            <v>8319</v>
          </cell>
          <cell r="C1486">
            <v>43166</v>
          </cell>
          <cell r="D1486"/>
          <cell r="E1486"/>
          <cell r="F1486" t="str">
            <v>OK</v>
          </cell>
          <cell r="G1486"/>
          <cell r="H1486"/>
          <cell r="I1486" t="str">
            <v>OK</v>
          </cell>
          <cell r="J1486">
            <v>43166</v>
          </cell>
        </row>
        <row r="1487">
          <cell r="B1487">
            <v>8288</v>
          </cell>
          <cell r="C1487">
            <v>43166</v>
          </cell>
          <cell r="D1487"/>
          <cell r="E1487"/>
          <cell r="F1487" t="str">
            <v>OK</v>
          </cell>
          <cell r="G1487"/>
          <cell r="H1487"/>
          <cell r="I1487" t="str">
            <v>OK</v>
          </cell>
          <cell r="J1487">
            <v>43166</v>
          </cell>
        </row>
        <row r="1488">
          <cell r="B1488">
            <v>8139</v>
          </cell>
          <cell r="C1488">
            <v>43166</v>
          </cell>
          <cell r="D1488"/>
          <cell r="E1488"/>
          <cell r="F1488" t="str">
            <v>OK</v>
          </cell>
          <cell r="G1488"/>
          <cell r="H1488"/>
          <cell r="I1488" t="str">
            <v>OK</v>
          </cell>
          <cell r="J1488">
            <v>43166</v>
          </cell>
        </row>
        <row r="1489">
          <cell r="B1489">
            <v>8320</v>
          </cell>
          <cell r="C1489">
            <v>43166</v>
          </cell>
          <cell r="D1489"/>
          <cell r="E1489"/>
          <cell r="F1489" t="str">
            <v>OK</v>
          </cell>
          <cell r="G1489"/>
          <cell r="H1489"/>
          <cell r="I1489" t="str">
            <v>OK</v>
          </cell>
          <cell r="J1489">
            <v>43166</v>
          </cell>
        </row>
        <row r="1490">
          <cell r="B1490">
            <v>8335</v>
          </cell>
          <cell r="C1490">
            <v>43166</v>
          </cell>
          <cell r="D1490"/>
          <cell r="E1490"/>
          <cell r="F1490" t="str">
            <v>OK</v>
          </cell>
          <cell r="G1490"/>
          <cell r="H1490"/>
          <cell r="I1490" t="str">
            <v>OK</v>
          </cell>
          <cell r="J1490">
            <v>43166</v>
          </cell>
        </row>
        <row r="1491">
          <cell r="B1491">
            <v>239</v>
          </cell>
          <cell r="C1491">
            <v>43166</v>
          </cell>
          <cell r="D1491" t="str">
            <v>612-613-614VU</v>
          </cell>
          <cell r="E1491"/>
          <cell r="F1491" t="str">
            <v>OK</v>
          </cell>
          <cell r="G1491"/>
          <cell r="H1491"/>
          <cell r="I1491" t="str">
            <v>OK</v>
          </cell>
          <cell r="J1491">
            <v>43166</v>
          </cell>
        </row>
        <row r="1492">
          <cell r="B1492">
            <v>206</v>
          </cell>
          <cell r="C1492">
            <v>43166</v>
          </cell>
          <cell r="D1492" t="str">
            <v>517-518-536-611VU3</v>
          </cell>
          <cell r="E1492"/>
          <cell r="F1492" t="str">
            <v>OK</v>
          </cell>
          <cell r="G1492"/>
          <cell r="H1492"/>
          <cell r="I1492" t="str">
            <v>OK</v>
          </cell>
          <cell r="J1492">
            <v>43166</v>
          </cell>
        </row>
        <row r="1493">
          <cell r="B1493">
            <v>1530</v>
          </cell>
          <cell r="C1493">
            <v>43166</v>
          </cell>
          <cell r="D1493"/>
          <cell r="E1493"/>
          <cell r="F1493" t="str">
            <v>OK</v>
          </cell>
          <cell r="G1493"/>
          <cell r="H1493"/>
          <cell r="I1493" t="str">
            <v>OK</v>
          </cell>
          <cell r="J1493">
            <v>43166</v>
          </cell>
        </row>
        <row r="1494">
          <cell r="B1494">
            <v>8323</v>
          </cell>
          <cell r="C1494">
            <v>43167</v>
          </cell>
          <cell r="D1494"/>
          <cell r="E1494"/>
          <cell r="F1494" t="str">
            <v>OK</v>
          </cell>
          <cell r="G1494"/>
          <cell r="H1494"/>
          <cell r="I1494" t="str">
            <v>OK</v>
          </cell>
          <cell r="J1494">
            <v>43167</v>
          </cell>
        </row>
        <row r="1495">
          <cell r="B1495">
            <v>8370</v>
          </cell>
          <cell r="C1495">
            <v>43167</v>
          </cell>
          <cell r="D1495"/>
          <cell r="E1495"/>
          <cell r="F1495" t="str">
            <v>OK</v>
          </cell>
          <cell r="G1495"/>
          <cell r="H1495"/>
          <cell r="I1495" t="str">
            <v>OK</v>
          </cell>
          <cell r="J1495">
            <v>43167</v>
          </cell>
        </row>
        <row r="1496">
          <cell r="B1496">
            <v>8357</v>
          </cell>
          <cell r="C1496">
            <v>43167</v>
          </cell>
          <cell r="D1496"/>
          <cell r="E1496"/>
          <cell r="F1496" t="str">
            <v>OK</v>
          </cell>
          <cell r="G1496"/>
          <cell r="H1496"/>
          <cell r="I1496" t="str">
            <v>OK</v>
          </cell>
          <cell r="J1496">
            <v>43167</v>
          </cell>
        </row>
        <row r="1497">
          <cell r="B1497">
            <v>8334</v>
          </cell>
          <cell r="C1497">
            <v>43167</v>
          </cell>
          <cell r="D1497"/>
          <cell r="E1497"/>
          <cell r="F1497" t="str">
            <v>OK</v>
          </cell>
          <cell r="G1497"/>
          <cell r="H1497"/>
          <cell r="I1497" t="str">
            <v>OK</v>
          </cell>
          <cell r="J1497">
            <v>43167</v>
          </cell>
        </row>
        <row r="1498">
          <cell r="B1498">
            <v>255</v>
          </cell>
          <cell r="C1498">
            <v>43167</v>
          </cell>
          <cell r="D1498" t="str">
            <v>complet + 925VU</v>
          </cell>
          <cell r="E1498"/>
          <cell r="F1498" t="str">
            <v>OK</v>
          </cell>
          <cell r="G1498"/>
          <cell r="H1498"/>
          <cell r="I1498" t="str">
            <v>OK</v>
          </cell>
          <cell r="J1498">
            <v>43167</v>
          </cell>
        </row>
        <row r="1499">
          <cell r="B1499">
            <v>265</v>
          </cell>
          <cell r="C1499">
            <v>43167</v>
          </cell>
          <cell r="D1499"/>
          <cell r="E1499"/>
          <cell r="F1499" t="str">
            <v>OK</v>
          </cell>
          <cell r="G1499"/>
          <cell r="H1499"/>
          <cell r="I1499" t="str">
            <v>OK</v>
          </cell>
          <cell r="J1499">
            <v>43167</v>
          </cell>
        </row>
        <row r="1500">
          <cell r="B1500">
            <v>8335</v>
          </cell>
          <cell r="C1500">
            <v>43168</v>
          </cell>
          <cell r="D1500"/>
          <cell r="E1500"/>
          <cell r="F1500" t="str">
            <v>OK</v>
          </cell>
          <cell r="G1500"/>
          <cell r="H1500"/>
          <cell r="I1500" t="str">
            <v>OK</v>
          </cell>
          <cell r="J1500">
            <v>43168</v>
          </cell>
        </row>
        <row r="1501">
          <cell r="B1501">
            <v>8327</v>
          </cell>
          <cell r="C1501">
            <v>43168</v>
          </cell>
          <cell r="D1501"/>
          <cell r="E1501"/>
          <cell r="F1501" t="str">
            <v>OK</v>
          </cell>
          <cell r="G1501"/>
          <cell r="H1501"/>
          <cell r="I1501" t="str">
            <v>OK</v>
          </cell>
          <cell r="J1501">
            <v>43168</v>
          </cell>
        </row>
        <row r="1502">
          <cell r="B1502">
            <v>8325</v>
          </cell>
          <cell r="C1502">
            <v>43168</v>
          </cell>
          <cell r="D1502"/>
          <cell r="E1502"/>
          <cell r="F1502" t="str">
            <v>OK</v>
          </cell>
          <cell r="G1502"/>
          <cell r="H1502"/>
          <cell r="I1502" t="str">
            <v>OK</v>
          </cell>
          <cell r="J1502">
            <v>43168</v>
          </cell>
        </row>
        <row r="1503">
          <cell r="B1503">
            <v>8170</v>
          </cell>
          <cell r="C1503">
            <v>43168</v>
          </cell>
          <cell r="D1503"/>
          <cell r="E1503"/>
          <cell r="F1503" t="str">
            <v>OK</v>
          </cell>
          <cell r="G1503"/>
          <cell r="H1503"/>
          <cell r="I1503" t="str">
            <v>OK</v>
          </cell>
          <cell r="J1503">
            <v>43168</v>
          </cell>
        </row>
        <row r="1504">
          <cell r="B1504">
            <v>8167</v>
          </cell>
          <cell r="C1504">
            <v>43168</v>
          </cell>
          <cell r="D1504"/>
          <cell r="E1504"/>
          <cell r="F1504" t="str">
            <v>OK</v>
          </cell>
          <cell r="G1504"/>
          <cell r="H1504"/>
          <cell r="I1504" t="str">
            <v>OK</v>
          </cell>
          <cell r="J1504">
            <v>43168</v>
          </cell>
        </row>
        <row r="1505">
          <cell r="B1505">
            <v>8173</v>
          </cell>
          <cell r="C1505">
            <v>43168</v>
          </cell>
          <cell r="D1505"/>
          <cell r="E1505"/>
          <cell r="F1505" t="str">
            <v>OK</v>
          </cell>
          <cell r="G1505"/>
          <cell r="H1505"/>
          <cell r="I1505" t="str">
            <v>OK</v>
          </cell>
          <cell r="J1505">
            <v>43171</v>
          </cell>
        </row>
        <row r="1506">
          <cell r="B1506">
            <v>8336</v>
          </cell>
          <cell r="C1506">
            <v>43168</v>
          </cell>
          <cell r="D1506"/>
          <cell r="E1506"/>
          <cell r="F1506" t="str">
            <v>OK</v>
          </cell>
          <cell r="G1506"/>
          <cell r="H1506"/>
          <cell r="I1506" t="str">
            <v>OK</v>
          </cell>
          <cell r="J1506">
            <v>43168</v>
          </cell>
        </row>
        <row r="1507">
          <cell r="B1507">
            <v>8339</v>
          </cell>
          <cell r="C1507">
            <v>43168</v>
          </cell>
          <cell r="D1507"/>
          <cell r="E1507"/>
          <cell r="F1507" t="str">
            <v>OK</v>
          </cell>
          <cell r="G1507"/>
          <cell r="H1507"/>
          <cell r="I1507" t="str">
            <v>OK</v>
          </cell>
          <cell r="J1507">
            <v>43168</v>
          </cell>
        </row>
        <row r="1508">
          <cell r="B1508">
            <v>8351</v>
          </cell>
          <cell r="C1508">
            <v>43168</v>
          </cell>
          <cell r="D1508"/>
          <cell r="E1508"/>
          <cell r="F1508" t="str">
            <v>OK</v>
          </cell>
          <cell r="G1508"/>
          <cell r="H1508"/>
          <cell r="I1508" t="str">
            <v>OK</v>
          </cell>
          <cell r="J1508">
            <v>43168</v>
          </cell>
        </row>
        <row r="1509">
          <cell r="B1509">
            <v>246</v>
          </cell>
          <cell r="C1509">
            <v>43168</v>
          </cell>
          <cell r="D1509"/>
          <cell r="E1509"/>
          <cell r="F1509" t="str">
            <v>OK</v>
          </cell>
          <cell r="G1509"/>
          <cell r="H1509"/>
          <cell r="I1509" t="str">
            <v>OK</v>
          </cell>
          <cell r="J1509">
            <v>43168</v>
          </cell>
        </row>
        <row r="1510">
          <cell r="B1510">
            <v>226</v>
          </cell>
          <cell r="C1510">
            <v>43168</v>
          </cell>
          <cell r="D1510" t="str">
            <v>517-518-536-611VU3</v>
          </cell>
          <cell r="E1510"/>
          <cell r="F1510" t="str">
            <v>OK</v>
          </cell>
          <cell r="G1510"/>
          <cell r="H1510"/>
          <cell r="I1510" t="str">
            <v>OK</v>
          </cell>
          <cell r="J1510">
            <v>43171</v>
          </cell>
        </row>
        <row r="1511">
          <cell r="B1511">
            <v>240</v>
          </cell>
          <cell r="C1511">
            <v>43168</v>
          </cell>
          <cell r="D1511" t="str">
            <v>612-613-614</v>
          </cell>
          <cell r="E1511"/>
          <cell r="F1511" t="str">
            <v>OK</v>
          </cell>
          <cell r="G1511"/>
          <cell r="H1511"/>
          <cell r="I1511" t="str">
            <v>OK</v>
          </cell>
          <cell r="J1511">
            <v>43171</v>
          </cell>
        </row>
        <row r="1512">
          <cell r="B1512">
            <v>241</v>
          </cell>
          <cell r="C1512">
            <v>43168</v>
          </cell>
          <cell r="D1512"/>
          <cell r="E1512"/>
          <cell r="F1512" t="str">
            <v>OK</v>
          </cell>
          <cell r="G1512"/>
          <cell r="H1512"/>
          <cell r="I1512" t="str">
            <v>OK</v>
          </cell>
          <cell r="J1512">
            <v>43168</v>
          </cell>
        </row>
        <row r="1513">
          <cell r="B1513">
            <v>1519</v>
          </cell>
          <cell r="C1513">
            <v>43168</v>
          </cell>
          <cell r="D1513"/>
          <cell r="E1513"/>
          <cell r="F1513" t="str">
            <v>OK</v>
          </cell>
          <cell r="G1513"/>
          <cell r="H1513"/>
          <cell r="I1513" t="str">
            <v>OK</v>
          </cell>
          <cell r="J1513">
            <v>43168</v>
          </cell>
        </row>
        <row r="1514">
          <cell r="B1514">
            <v>1531</v>
          </cell>
          <cell r="C1514">
            <v>43168</v>
          </cell>
          <cell r="D1514"/>
          <cell r="E1514"/>
          <cell r="F1514" t="str">
            <v>OK</v>
          </cell>
          <cell r="G1514"/>
          <cell r="H1514"/>
          <cell r="I1514" t="str">
            <v>OK</v>
          </cell>
          <cell r="J1514">
            <v>43168</v>
          </cell>
        </row>
        <row r="1515">
          <cell r="B1515" t="str">
            <v>LCTZ70052</v>
          </cell>
          <cell r="C1515">
            <v>43168</v>
          </cell>
          <cell r="D1515">
            <v>6300516925</v>
          </cell>
          <cell r="E1515"/>
          <cell r="F1515" t="str">
            <v>OK</v>
          </cell>
          <cell r="G1515"/>
          <cell r="H1515"/>
          <cell r="I1515" t="str">
            <v>OK</v>
          </cell>
          <cell r="J1515">
            <v>43168</v>
          </cell>
        </row>
        <row r="1516">
          <cell r="B1516">
            <v>243</v>
          </cell>
          <cell r="C1516">
            <v>43168</v>
          </cell>
          <cell r="D1516">
            <v>317</v>
          </cell>
          <cell r="E1516"/>
          <cell r="F1516" t="str">
            <v>OK</v>
          </cell>
          <cell r="G1516"/>
          <cell r="H1516"/>
          <cell r="I1516" t="str">
            <v>OK</v>
          </cell>
          <cell r="J1516">
            <v>43168</v>
          </cell>
        </row>
        <row r="1517">
          <cell r="B1517">
            <v>250</v>
          </cell>
          <cell r="C1517">
            <v>43168</v>
          </cell>
          <cell r="D1517">
            <v>925</v>
          </cell>
          <cell r="E1517"/>
          <cell r="F1517" t="str">
            <v>OK</v>
          </cell>
          <cell r="G1517"/>
          <cell r="H1517"/>
          <cell r="I1517" t="str">
            <v>OK</v>
          </cell>
          <cell r="J1517">
            <v>43168</v>
          </cell>
        </row>
        <row r="1518">
          <cell r="B1518">
            <v>8328</v>
          </cell>
          <cell r="C1518">
            <v>43171</v>
          </cell>
          <cell r="D1518"/>
          <cell r="E1518"/>
          <cell r="F1518" t="str">
            <v>OK</v>
          </cell>
          <cell r="G1518"/>
          <cell r="H1518"/>
          <cell r="I1518" t="str">
            <v>OK</v>
          </cell>
          <cell r="J1518">
            <v>43171</v>
          </cell>
        </row>
        <row r="1519">
          <cell r="B1519">
            <v>8322</v>
          </cell>
          <cell r="C1519">
            <v>43171</v>
          </cell>
          <cell r="D1519"/>
          <cell r="E1519"/>
          <cell r="F1519" t="str">
            <v>OK</v>
          </cell>
          <cell r="G1519"/>
          <cell r="H1519"/>
          <cell r="I1519" t="str">
            <v>OK</v>
          </cell>
          <cell r="J1519">
            <v>43171</v>
          </cell>
        </row>
        <row r="1520">
          <cell r="B1520">
            <v>8345</v>
          </cell>
          <cell r="C1520">
            <v>43171</v>
          </cell>
          <cell r="D1520"/>
          <cell r="E1520"/>
          <cell r="F1520" t="str">
            <v>OK</v>
          </cell>
          <cell r="G1520"/>
          <cell r="H1520"/>
          <cell r="I1520" t="str">
            <v>OK</v>
          </cell>
          <cell r="J1520">
            <v>43171</v>
          </cell>
        </row>
        <row r="1521">
          <cell r="B1521">
            <v>8346</v>
          </cell>
          <cell r="C1521">
            <v>43171</v>
          </cell>
          <cell r="D1521"/>
          <cell r="E1521"/>
          <cell r="F1521" t="str">
            <v>OK</v>
          </cell>
          <cell r="G1521"/>
          <cell r="H1521"/>
          <cell r="I1521" t="str">
            <v>OK</v>
          </cell>
          <cell r="J1521">
            <v>43171</v>
          </cell>
        </row>
        <row r="1522">
          <cell r="B1522">
            <v>232</v>
          </cell>
          <cell r="C1522">
            <v>43171</v>
          </cell>
          <cell r="D1522"/>
          <cell r="E1522"/>
          <cell r="F1522" t="str">
            <v>OK</v>
          </cell>
          <cell r="G1522"/>
          <cell r="H1522"/>
          <cell r="I1522" t="str">
            <v>OK</v>
          </cell>
          <cell r="J1522">
            <v>43171</v>
          </cell>
        </row>
        <row r="1523">
          <cell r="B1523">
            <v>1520</v>
          </cell>
          <cell r="C1523">
            <v>43171</v>
          </cell>
          <cell r="D1523"/>
          <cell r="E1523"/>
          <cell r="F1523" t="str">
            <v>OK</v>
          </cell>
          <cell r="G1523"/>
          <cell r="H1523"/>
          <cell r="I1523" t="str">
            <v>OK</v>
          </cell>
          <cell r="J1523">
            <v>43171</v>
          </cell>
        </row>
        <row r="1524">
          <cell r="B1524">
            <v>1532</v>
          </cell>
          <cell r="C1524">
            <v>43171</v>
          </cell>
          <cell r="D1524"/>
          <cell r="E1524"/>
          <cell r="F1524" t="str">
            <v>OK</v>
          </cell>
          <cell r="G1524"/>
          <cell r="H1524"/>
          <cell r="I1524" t="str">
            <v>OK</v>
          </cell>
          <cell r="J1524">
            <v>43171</v>
          </cell>
        </row>
        <row r="1525">
          <cell r="B1525">
            <v>8285</v>
          </cell>
          <cell r="C1525">
            <v>43171</v>
          </cell>
          <cell r="D1525" t="str">
            <v>131VU</v>
          </cell>
          <cell r="E1525"/>
          <cell r="F1525" t="str">
            <v>OK</v>
          </cell>
          <cell r="G1525"/>
          <cell r="H1525"/>
          <cell r="I1525" t="str">
            <v>OK</v>
          </cell>
          <cell r="J1525">
            <v>43171</v>
          </cell>
        </row>
        <row r="1526">
          <cell r="B1526">
            <v>8332</v>
          </cell>
          <cell r="C1526">
            <v>43172</v>
          </cell>
          <cell r="D1526"/>
          <cell r="E1526"/>
          <cell r="F1526" t="str">
            <v>OK</v>
          </cell>
          <cell r="G1526"/>
          <cell r="H1526"/>
          <cell r="I1526" t="str">
            <v>OK</v>
          </cell>
          <cell r="J1526">
            <v>43172</v>
          </cell>
        </row>
        <row r="1527">
          <cell r="B1527">
            <v>8343</v>
          </cell>
          <cell r="C1527">
            <v>43172</v>
          </cell>
          <cell r="D1527"/>
          <cell r="E1527"/>
          <cell r="F1527" t="str">
            <v>OK</v>
          </cell>
          <cell r="G1527"/>
          <cell r="H1527"/>
          <cell r="I1527" t="str">
            <v>OK</v>
          </cell>
          <cell r="J1527">
            <v>43172</v>
          </cell>
        </row>
        <row r="1528">
          <cell r="B1528">
            <v>8344</v>
          </cell>
          <cell r="C1528">
            <v>43172</v>
          </cell>
          <cell r="D1528"/>
          <cell r="E1528"/>
          <cell r="F1528" t="str">
            <v>OK</v>
          </cell>
          <cell r="G1528"/>
          <cell r="H1528"/>
          <cell r="I1528" t="str">
            <v>OK</v>
          </cell>
          <cell r="J1528">
            <v>43172</v>
          </cell>
        </row>
        <row r="1529">
          <cell r="B1529">
            <v>246</v>
          </cell>
          <cell r="C1529">
            <v>43172</v>
          </cell>
          <cell r="D1529"/>
          <cell r="E1529"/>
          <cell r="F1529" t="str">
            <v>OK</v>
          </cell>
          <cell r="G1529"/>
          <cell r="H1529"/>
          <cell r="I1529" t="str">
            <v>OK</v>
          </cell>
          <cell r="J1529">
            <v>43172</v>
          </cell>
        </row>
        <row r="1530">
          <cell r="B1530">
            <v>267</v>
          </cell>
          <cell r="C1530">
            <v>43172</v>
          </cell>
          <cell r="D1530"/>
          <cell r="E1530"/>
          <cell r="F1530" t="str">
            <v>OK</v>
          </cell>
          <cell r="G1530"/>
          <cell r="H1530"/>
          <cell r="I1530" t="str">
            <v>OK</v>
          </cell>
          <cell r="J1530">
            <v>43172</v>
          </cell>
        </row>
        <row r="1531">
          <cell r="B1531">
            <v>243</v>
          </cell>
          <cell r="C1531">
            <v>43172</v>
          </cell>
          <cell r="D1531"/>
          <cell r="E1531"/>
          <cell r="F1531" t="str">
            <v>OK</v>
          </cell>
          <cell r="G1531"/>
          <cell r="H1531"/>
          <cell r="I1531" t="str">
            <v>OK</v>
          </cell>
          <cell r="J1531">
            <v>43172</v>
          </cell>
        </row>
        <row r="1532">
          <cell r="B1532" t="str">
            <v>LCTZ72578</v>
          </cell>
          <cell r="C1532">
            <v>43172</v>
          </cell>
          <cell r="D1532" t="str">
            <v>CABLE COAX AOG</v>
          </cell>
          <cell r="E1532"/>
          <cell r="F1532" t="str">
            <v>OK</v>
          </cell>
          <cell r="G1532"/>
          <cell r="H1532"/>
          <cell r="I1532" t="str">
            <v>OK</v>
          </cell>
          <cell r="J1532">
            <v>43172</v>
          </cell>
        </row>
        <row r="1533">
          <cell r="B1533">
            <v>8198</v>
          </cell>
          <cell r="C1533">
            <v>43173</v>
          </cell>
          <cell r="D1533"/>
          <cell r="E1533"/>
          <cell r="F1533" t="str">
            <v>OK</v>
          </cell>
          <cell r="G1533"/>
          <cell r="H1533"/>
          <cell r="I1533" t="str">
            <v>OK</v>
          </cell>
          <cell r="J1533">
            <v>43173</v>
          </cell>
        </row>
        <row r="1534">
          <cell r="B1534">
            <v>8370</v>
          </cell>
          <cell r="C1534">
            <v>43173</v>
          </cell>
          <cell r="D1534"/>
          <cell r="E1534"/>
          <cell r="F1534" t="str">
            <v>OK</v>
          </cell>
          <cell r="G1534"/>
          <cell r="H1534"/>
          <cell r="I1534" t="str">
            <v>OK</v>
          </cell>
          <cell r="J1534">
            <v>43173</v>
          </cell>
        </row>
        <row r="1535">
          <cell r="B1535">
            <v>8361</v>
          </cell>
          <cell r="C1535">
            <v>43173</v>
          </cell>
          <cell r="D1535"/>
          <cell r="E1535"/>
          <cell r="F1535" t="str">
            <v>OK</v>
          </cell>
          <cell r="G1535"/>
          <cell r="H1535"/>
          <cell r="I1535" t="str">
            <v>OK</v>
          </cell>
          <cell r="J1535">
            <v>43173</v>
          </cell>
        </row>
        <row r="1536">
          <cell r="B1536">
            <v>8333</v>
          </cell>
          <cell r="C1536">
            <v>43173</v>
          </cell>
          <cell r="D1536"/>
          <cell r="E1536"/>
          <cell r="F1536" t="str">
            <v>OK</v>
          </cell>
          <cell r="G1536"/>
          <cell r="H1536"/>
          <cell r="I1536" t="str">
            <v>OK</v>
          </cell>
          <cell r="J1536">
            <v>43173</v>
          </cell>
        </row>
        <row r="1537">
          <cell r="B1537">
            <v>8349</v>
          </cell>
          <cell r="C1537">
            <v>43173</v>
          </cell>
          <cell r="D1537"/>
          <cell r="E1537"/>
          <cell r="F1537" t="str">
            <v>OK</v>
          </cell>
          <cell r="G1537"/>
          <cell r="H1537"/>
          <cell r="I1537" t="str">
            <v>OK</v>
          </cell>
          <cell r="J1537">
            <v>43173</v>
          </cell>
        </row>
        <row r="1538">
          <cell r="B1538">
            <v>8347</v>
          </cell>
          <cell r="C1538">
            <v>43173</v>
          </cell>
          <cell r="D1538"/>
          <cell r="E1538"/>
          <cell r="F1538" t="str">
            <v>OK</v>
          </cell>
          <cell r="G1538"/>
          <cell r="H1538"/>
          <cell r="I1538" t="str">
            <v>OK</v>
          </cell>
          <cell r="J1538">
            <v>43173</v>
          </cell>
        </row>
        <row r="1539">
          <cell r="B1539">
            <v>8356</v>
          </cell>
          <cell r="C1539">
            <v>43173</v>
          </cell>
          <cell r="D1539" t="str">
            <v>para 131VU</v>
          </cell>
          <cell r="E1539"/>
          <cell r="F1539" t="str">
            <v>OK</v>
          </cell>
          <cell r="G1539"/>
          <cell r="H1539"/>
          <cell r="I1539" t="str">
            <v>OK</v>
          </cell>
          <cell r="J1539">
            <v>43173</v>
          </cell>
        </row>
        <row r="1540">
          <cell r="B1540">
            <v>247</v>
          </cell>
          <cell r="C1540">
            <v>43173</v>
          </cell>
          <cell r="D1540"/>
          <cell r="E1540"/>
          <cell r="F1540" t="str">
            <v>OK</v>
          </cell>
          <cell r="G1540"/>
          <cell r="H1540"/>
          <cell r="I1540" t="str">
            <v>OK</v>
          </cell>
          <cell r="J1540">
            <v>43173</v>
          </cell>
        </row>
        <row r="1541">
          <cell r="B1541">
            <v>220</v>
          </cell>
          <cell r="C1541">
            <v>43173</v>
          </cell>
          <cell r="D1541" t="str">
            <v>517-518-536-611vu3</v>
          </cell>
          <cell r="E1541"/>
          <cell r="F1541" t="str">
            <v>OK</v>
          </cell>
          <cell r="G1541"/>
          <cell r="H1541"/>
          <cell r="I1541" t="str">
            <v>OK</v>
          </cell>
          <cell r="J1541">
            <v>43173</v>
          </cell>
        </row>
        <row r="1542">
          <cell r="B1542">
            <v>94</v>
          </cell>
          <cell r="C1542">
            <v>43173</v>
          </cell>
          <cell r="D1542"/>
          <cell r="E1542"/>
          <cell r="F1542" t="str">
            <v>OK</v>
          </cell>
          <cell r="G1542"/>
          <cell r="H1542"/>
          <cell r="I1542" t="str">
            <v>OK</v>
          </cell>
          <cell r="J1542">
            <v>43173</v>
          </cell>
        </row>
        <row r="1543">
          <cell r="B1543">
            <v>1521</v>
          </cell>
          <cell r="C1543">
            <v>43173</v>
          </cell>
          <cell r="D1543"/>
          <cell r="E1543"/>
          <cell r="F1543" t="str">
            <v>OK</v>
          </cell>
          <cell r="G1543"/>
          <cell r="H1543"/>
          <cell r="I1543" t="str">
            <v>OK</v>
          </cell>
          <cell r="J1543">
            <v>43173</v>
          </cell>
        </row>
        <row r="1544">
          <cell r="B1544">
            <v>8336</v>
          </cell>
          <cell r="C1544">
            <v>43174</v>
          </cell>
          <cell r="D1544"/>
          <cell r="E1544"/>
          <cell r="F1544" t="str">
            <v>OK</v>
          </cell>
          <cell r="G1544"/>
          <cell r="H1544"/>
          <cell r="I1544" t="str">
            <v>OK</v>
          </cell>
          <cell r="J1544">
            <v>43174</v>
          </cell>
        </row>
        <row r="1545">
          <cell r="B1545">
            <v>8361</v>
          </cell>
          <cell r="C1545">
            <v>43174</v>
          </cell>
          <cell r="D1545"/>
          <cell r="E1545"/>
          <cell r="F1545" t="str">
            <v>OK</v>
          </cell>
          <cell r="G1545"/>
          <cell r="H1545"/>
          <cell r="I1545" t="str">
            <v>OK</v>
          </cell>
          <cell r="J1545">
            <v>43174</v>
          </cell>
        </row>
        <row r="1546">
          <cell r="B1546">
            <v>8350</v>
          </cell>
          <cell r="C1546">
            <v>43174</v>
          </cell>
          <cell r="D1546"/>
          <cell r="E1546"/>
          <cell r="F1546" t="str">
            <v>OK</v>
          </cell>
          <cell r="G1546"/>
          <cell r="H1546"/>
          <cell r="I1546" t="str">
            <v>OK</v>
          </cell>
          <cell r="J1546">
            <v>43174</v>
          </cell>
        </row>
        <row r="1547">
          <cell r="B1547">
            <v>8355</v>
          </cell>
          <cell r="C1547">
            <v>43174</v>
          </cell>
          <cell r="D1547"/>
          <cell r="E1547"/>
          <cell r="F1547" t="str">
            <v>OK</v>
          </cell>
          <cell r="G1547"/>
          <cell r="H1547"/>
          <cell r="I1547" t="str">
            <v>OK</v>
          </cell>
          <cell r="J1547">
            <v>43174</v>
          </cell>
        </row>
        <row r="1548">
          <cell r="B1548">
            <v>8358</v>
          </cell>
          <cell r="C1548">
            <v>43174</v>
          </cell>
          <cell r="D1548" t="str">
            <v>para 130VU</v>
          </cell>
          <cell r="E1548"/>
          <cell r="F1548" t="str">
            <v>OK</v>
          </cell>
          <cell r="G1548"/>
          <cell r="H1548"/>
          <cell r="I1548" t="str">
            <v>OK</v>
          </cell>
          <cell r="J1548">
            <v>43174</v>
          </cell>
        </row>
        <row r="1549">
          <cell r="B1549">
            <v>232</v>
          </cell>
          <cell r="C1549">
            <v>43174</v>
          </cell>
          <cell r="D1549" t="str">
            <v>complet + 925VU</v>
          </cell>
          <cell r="E1549"/>
          <cell r="F1549" t="str">
            <v>OK</v>
          </cell>
          <cell r="G1549"/>
          <cell r="H1549"/>
          <cell r="I1549" t="str">
            <v>OK</v>
          </cell>
          <cell r="J1549">
            <v>43174</v>
          </cell>
        </row>
        <row r="1550">
          <cell r="B1550">
            <v>245</v>
          </cell>
          <cell r="C1550">
            <v>43174</v>
          </cell>
          <cell r="D1550" t="str">
            <v>612-614VU</v>
          </cell>
          <cell r="E1550"/>
          <cell r="F1550" t="str">
            <v>OK</v>
          </cell>
          <cell r="G1550"/>
          <cell r="H1550"/>
          <cell r="I1550" t="str">
            <v>OK</v>
          </cell>
          <cell r="J1550">
            <v>43174</v>
          </cell>
        </row>
        <row r="1551">
          <cell r="B1551">
            <v>1533</v>
          </cell>
          <cell r="C1551">
            <v>43174</v>
          </cell>
          <cell r="D1551"/>
          <cell r="E1551"/>
          <cell r="F1551" t="str">
            <v>OK</v>
          </cell>
          <cell r="G1551"/>
          <cell r="H1551"/>
          <cell r="I1551" t="str">
            <v>OK</v>
          </cell>
          <cell r="J1551">
            <v>43174</v>
          </cell>
        </row>
        <row r="1552">
          <cell r="B1552" t="str">
            <v>LCTZ51578</v>
          </cell>
          <cell r="C1552">
            <v>43174</v>
          </cell>
          <cell r="D1552" t="str">
            <v>56VU</v>
          </cell>
          <cell r="E1552"/>
          <cell r="F1552" t="str">
            <v>OK</v>
          </cell>
          <cell r="G1552"/>
          <cell r="H1552"/>
          <cell r="I1552" t="str">
            <v>OK</v>
          </cell>
          <cell r="J1552">
            <v>43174</v>
          </cell>
        </row>
        <row r="1553">
          <cell r="B1553" t="str">
            <v>LCTZ53169</v>
          </cell>
          <cell r="C1553">
            <v>43174</v>
          </cell>
          <cell r="D1553" t="str">
            <v>265VU</v>
          </cell>
          <cell r="E1553"/>
          <cell r="F1553" t="str">
            <v>OK</v>
          </cell>
          <cell r="G1553"/>
          <cell r="H1553"/>
          <cell r="I1553" t="str">
            <v>OK</v>
          </cell>
          <cell r="J1553">
            <v>43174</v>
          </cell>
        </row>
        <row r="1554">
          <cell r="B1554">
            <v>8288</v>
          </cell>
          <cell r="C1554">
            <v>43174</v>
          </cell>
          <cell r="D1554" t="str">
            <v>60VU</v>
          </cell>
          <cell r="E1554"/>
          <cell r="F1554" t="str">
            <v>OK</v>
          </cell>
          <cell r="G1554"/>
          <cell r="H1554"/>
          <cell r="I1554" t="str">
            <v>OK</v>
          </cell>
          <cell r="J1554">
            <v>43182</v>
          </cell>
        </row>
        <row r="1555">
          <cell r="B1555">
            <v>8339</v>
          </cell>
          <cell r="C1555">
            <v>43175</v>
          </cell>
          <cell r="D1555"/>
          <cell r="E1555"/>
          <cell r="F1555" t="str">
            <v>OK</v>
          </cell>
          <cell r="G1555"/>
          <cell r="H1555"/>
          <cell r="I1555" t="str">
            <v>OK</v>
          </cell>
          <cell r="J1555">
            <v>43175</v>
          </cell>
        </row>
        <row r="1556">
          <cell r="B1556">
            <v>8338</v>
          </cell>
          <cell r="C1556">
            <v>43175</v>
          </cell>
          <cell r="D1556"/>
          <cell r="E1556"/>
          <cell r="F1556" t="str">
            <v>OK</v>
          </cell>
          <cell r="G1556"/>
          <cell r="H1556"/>
          <cell r="I1556" t="str">
            <v>OK</v>
          </cell>
          <cell r="J1556">
            <v>43175</v>
          </cell>
        </row>
        <row r="1557">
          <cell r="B1557">
            <v>8362</v>
          </cell>
          <cell r="C1557">
            <v>43175</v>
          </cell>
          <cell r="D1557" t="str">
            <v>para 130VU 131VU</v>
          </cell>
          <cell r="E1557"/>
          <cell r="F1557" t="str">
            <v>OK</v>
          </cell>
          <cell r="G1557"/>
          <cell r="H1557"/>
          <cell r="I1557" t="str">
            <v>OK</v>
          </cell>
          <cell r="J1557">
            <v>43175</v>
          </cell>
        </row>
        <row r="1558">
          <cell r="B1558">
            <v>8389</v>
          </cell>
          <cell r="C1558">
            <v>43175</v>
          </cell>
          <cell r="D1558"/>
          <cell r="E1558"/>
          <cell r="F1558" t="str">
            <v>OK</v>
          </cell>
          <cell r="G1558"/>
          <cell r="H1558"/>
          <cell r="I1558" t="str">
            <v>OK</v>
          </cell>
          <cell r="J1558">
            <v>43175</v>
          </cell>
        </row>
        <row r="1559">
          <cell r="B1559">
            <v>8314</v>
          </cell>
          <cell r="C1559">
            <v>43175</v>
          </cell>
          <cell r="D1559"/>
          <cell r="E1559"/>
          <cell r="F1559" t="str">
            <v>OK</v>
          </cell>
          <cell r="G1559"/>
          <cell r="H1559"/>
          <cell r="I1559" t="str">
            <v>OK</v>
          </cell>
          <cell r="J1559">
            <v>43175</v>
          </cell>
        </row>
        <row r="1560">
          <cell r="B1560">
            <v>8354</v>
          </cell>
          <cell r="C1560">
            <v>43175</v>
          </cell>
          <cell r="D1560"/>
          <cell r="E1560"/>
          <cell r="F1560" t="str">
            <v>OK</v>
          </cell>
          <cell r="G1560"/>
          <cell r="H1560"/>
          <cell r="I1560" t="str">
            <v>OK</v>
          </cell>
          <cell r="J1560">
            <v>43175</v>
          </cell>
        </row>
        <row r="1561">
          <cell r="B1561">
            <v>230</v>
          </cell>
          <cell r="C1561">
            <v>43175</v>
          </cell>
          <cell r="D1561" t="str">
            <v>612-613-614VU</v>
          </cell>
          <cell r="E1561"/>
          <cell r="F1561" t="str">
            <v>OK</v>
          </cell>
          <cell r="G1561"/>
          <cell r="H1561"/>
          <cell r="I1561" t="str">
            <v>OK</v>
          </cell>
          <cell r="J1561">
            <v>43175</v>
          </cell>
        </row>
        <row r="1562">
          <cell r="B1562">
            <v>268</v>
          </cell>
          <cell r="C1562">
            <v>43175</v>
          </cell>
          <cell r="D1562"/>
          <cell r="E1562"/>
          <cell r="F1562" t="str">
            <v>OK</v>
          </cell>
          <cell r="G1562"/>
          <cell r="H1562"/>
          <cell r="I1562" t="str">
            <v>OK</v>
          </cell>
          <cell r="J1562">
            <v>43175</v>
          </cell>
        </row>
        <row r="1563">
          <cell r="B1563">
            <v>250</v>
          </cell>
          <cell r="C1563">
            <v>43175</v>
          </cell>
          <cell r="D1563"/>
          <cell r="E1563"/>
          <cell r="F1563" t="str">
            <v>OK</v>
          </cell>
          <cell r="G1563"/>
          <cell r="H1563"/>
          <cell r="I1563" t="str">
            <v>OK</v>
          </cell>
          <cell r="J1563">
            <v>43175</v>
          </cell>
        </row>
        <row r="1564">
          <cell r="B1564" t="str">
            <v>LCTZ34724</v>
          </cell>
          <cell r="C1564">
            <v>43175</v>
          </cell>
          <cell r="D1564" t="str">
            <v>463VU départ DHL</v>
          </cell>
          <cell r="E1564"/>
          <cell r="F1564" t="str">
            <v>OK</v>
          </cell>
          <cell r="G1564"/>
          <cell r="H1564"/>
          <cell r="I1564" t="str">
            <v>OK</v>
          </cell>
          <cell r="J1564">
            <v>43180</v>
          </cell>
        </row>
        <row r="1565">
          <cell r="B1565" t="str">
            <v>LCTZ34727</v>
          </cell>
          <cell r="C1565">
            <v>43175</v>
          </cell>
          <cell r="D1565" t="str">
            <v>463VU départ DHL</v>
          </cell>
          <cell r="E1565"/>
          <cell r="F1565" t="str">
            <v>OK</v>
          </cell>
          <cell r="G1565"/>
          <cell r="H1565"/>
          <cell r="I1565" t="str">
            <v>OK</v>
          </cell>
          <cell r="J1565">
            <v>43180</v>
          </cell>
        </row>
        <row r="1566">
          <cell r="B1566">
            <v>1500</v>
          </cell>
          <cell r="C1566">
            <v>43175</v>
          </cell>
          <cell r="D1566" t="str">
            <v>704VU</v>
          </cell>
          <cell r="E1566"/>
          <cell r="F1566" t="str">
            <v>OK</v>
          </cell>
          <cell r="G1566"/>
          <cell r="H1566"/>
          <cell r="I1566" t="str">
            <v>OK</v>
          </cell>
          <cell r="J1566">
            <v>43179</v>
          </cell>
        </row>
        <row r="1567">
          <cell r="B1567">
            <v>7634</v>
          </cell>
          <cell r="C1567">
            <v>43175</v>
          </cell>
          <cell r="D1567" t="str">
            <v>61VU</v>
          </cell>
          <cell r="E1567"/>
          <cell r="F1567" t="str">
            <v>OK</v>
          </cell>
          <cell r="G1567"/>
          <cell r="H1567"/>
          <cell r="I1567" t="str">
            <v>OK</v>
          </cell>
          <cell r="J1567">
            <v>43179</v>
          </cell>
        </row>
        <row r="1568">
          <cell r="B1568">
            <v>8308</v>
          </cell>
          <cell r="C1568">
            <v>43175</v>
          </cell>
          <cell r="D1568" t="str">
            <v>63VU</v>
          </cell>
          <cell r="E1568"/>
          <cell r="F1568" t="str">
            <v>OK</v>
          </cell>
          <cell r="G1568"/>
          <cell r="H1568"/>
          <cell r="I1568" t="str">
            <v>OK</v>
          </cell>
          <cell r="J1568">
            <v>43182</v>
          </cell>
        </row>
        <row r="1569">
          <cell r="B1569">
            <v>8344</v>
          </cell>
          <cell r="C1569">
            <v>43178</v>
          </cell>
          <cell r="D1569"/>
          <cell r="E1569"/>
          <cell r="F1569" t="str">
            <v>OK</v>
          </cell>
          <cell r="G1569"/>
          <cell r="H1569"/>
          <cell r="I1569" t="str">
            <v>OK</v>
          </cell>
          <cell r="J1569">
            <v>43178</v>
          </cell>
        </row>
        <row r="1570">
          <cell r="B1570">
            <v>8372</v>
          </cell>
          <cell r="C1570">
            <v>43178</v>
          </cell>
          <cell r="D1570" t="str">
            <v>para  131VU</v>
          </cell>
          <cell r="E1570"/>
          <cell r="F1570" t="str">
            <v>OK</v>
          </cell>
          <cell r="G1570"/>
          <cell r="H1570"/>
          <cell r="I1570" t="str">
            <v>OK</v>
          </cell>
          <cell r="J1570">
            <v>43178</v>
          </cell>
        </row>
        <row r="1571">
          <cell r="B1571">
            <v>8330</v>
          </cell>
          <cell r="C1571">
            <v>43178</v>
          </cell>
          <cell r="D1571"/>
          <cell r="E1571"/>
          <cell r="F1571" t="str">
            <v>OK</v>
          </cell>
          <cell r="G1571"/>
          <cell r="H1571"/>
          <cell r="I1571" t="str">
            <v>OK</v>
          </cell>
          <cell r="J1571">
            <v>43178</v>
          </cell>
        </row>
        <row r="1572">
          <cell r="B1572">
            <v>8363</v>
          </cell>
          <cell r="C1572">
            <v>43178</v>
          </cell>
          <cell r="D1572" t="str">
            <v>para 130VU 131VU</v>
          </cell>
          <cell r="E1572"/>
          <cell r="F1572" t="str">
            <v>OK</v>
          </cell>
          <cell r="G1572"/>
          <cell r="H1572"/>
          <cell r="I1572" t="str">
            <v>OK</v>
          </cell>
          <cell r="J1572">
            <v>43178</v>
          </cell>
        </row>
        <row r="1573">
          <cell r="B1573">
            <v>8373</v>
          </cell>
          <cell r="C1573">
            <v>43178</v>
          </cell>
          <cell r="D1573" t="str">
            <v>para 130VU 131VU</v>
          </cell>
          <cell r="E1573"/>
          <cell r="F1573" t="str">
            <v>OK</v>
          </cell>
          <cell r="G1573"/>
          <cell r="H1573"/>
          <cell r="I1573" t="str">
            <v>OK</v>
          </cell>
          <cell r="J1573">
            <v>43178</v>
          </cell>
        </row>
        <row r="1574">
          <cell r="B1574">
            <v>248</v>
          </cell>
          <cell r="C1574">
            <v>43178</v>
          </cell>
          <cell r="D1574"/>
          <cell r="E1574"/>
          <cell r="F1574" t="str">
            <v>OK</v>
          </cell>
          <cell r="G1574"/>
          <cell r="H1574"/>
          <cell r="I1574" t="str">
            <v>OK</v>
          </cell>
          <cell r="J1574">
            <v>43178</v>
          </cell>
        </row>
        <row r="1575">
          <cell r="B1575">
            <v>247</v>
          </cell>
          <cell r="C1575">
            <v>43178</v>
          </cell>
          <cell r="D1575" t="str">
            <v>complet + 925VU</v>
          </cell>
          <cell r="E1575"/>
          <cell r="F1575" t="str">
            <v>OK</v>
          </cell>
          <cell r="G1575"/>
          <cell r="H1575"/>
          <cell r="I1575" t="str">
            <v>OK</v>
          </cell>
          <cell r="J1575">
            <v>43178</v>
          </cell>
        </row>
        <row r="1576">
          <cell r="B1576">
            <v>1522</v>
          </cell>
          <cell r="C1576">
            <v>43178</v>
          </cell>
          <cell r="D1576"/>
          <cell r="E1576"/>
          <cell r="F1576" t="str">
            <v>OK</v>
          </cell>
          <cell r="G1576"/>
          <cell r="H1576"/>
          <cell r="I1576" t="str">
            <v>OK</v>
          </cell>
          <cell r="J1576">
            <v>43178</v>
          </cell>
        </row>
        <row r="1577">
          <cell r="B1577">
            <v>1534</v>
          </cell>
          <cell r="C1577">
            <v>43178</v>
          </cell>
          <cell r="D1577"/>
          <cell r="E1577"/>
          <cell r="F1577" t="str">
            <v>OK</v>
          </cell>
          <cell r="G1577"/>
          <cell r="H1577"/>
          <cell r="I1577" t="str">
            <v>OK</v>
          </cell>
          <cell r="J1577">
            <v>43181</v>
          </cell>
        </row>
        <row r="1578">
          <cell r="B1578">
            <v>8289</v>
          </cell>
          <cell r="C1578">
            <v>43179</v>
          </cell>
          <cell r="D1578"/>
          <cell r="E1578"/>
          <cell r="F1578" t="str">
            <v>OK</v>
          </cell>
          <cell r="G1578"/>
          <cell r="H1578"/>
          <cell r="I1578" t="str">
            <v>OK</v>
          </cell>
          <cell r="J1578">
            <v>43179</v>
          </cell>
        </row>
        <row r="1579">
          <cell r="B1579">
            <v>8345</v>
          </cell>
          <cell r="C1579">
            <v>43179</v>
          </cell>
          <cell r="D1579"/>
          <cell r="E1579"/>
          <cell r="F1579" t="str">
            <v>OK</v>
          </cell>
          <cell r="G1579"/>
          <cell r="H1579"/>
          <cell r="I1579" t="str">
            <v>OK</v>
          </cell>
          <cell r="J1579">
            <v>43179</v>
          </cell>
        </row>
        <row r="1580">
          <cell r="B1580">
            <v>8359</v>
          </cell>
          <cell r="C1580">
            <v>43179</v>
          </cell>
          <cell r="D1580" t="str">
            <v>para 130VU</v>
          </cell>
          <cell r="E1580"/>
          <cell r="F1580" t="str">
            <v>OK</v>
          </cell>
          <cell r="G1580"/>
          <cell r="H1580"/>
          <cell r="I1580" t="str">
            <v>OK</v>
          </cell>
          <cell r="J1580">
            <v>43179</v>
          </cell>
        </row>
        <row r="1581">
          <cell r="B1581">
            <v>8366</v>
          </cell>
          <cell r="C1581">
            <v>43179</v>
          </cell>
          <cell r="D1581"/>
          <cell r="E1581"/>
          <cell r="F1581" t="str">
            <v>OK</v>
          </cell>
          <cell r="G1581"/>
          <cell r="H1581"/>
          <cell r="I1581" t="str">
            <v>OK</v>
          </cell>
          <cell r="J1581">
            <v>43179</v>
          </cell>
        </row>
        <row r="1582">
          <cell r="B1582">
            <v>8238</v>
          </cell>
          <cell r="C1582">
            <v>43180</v>
          </cell>
          <cell r="D1582"/>
          <cell r="E1582"/>
          <cell r="F1582" t="str">
            <v>OK</v>
          </cell>
          <cell r="G1582"/>
          <cell r="H1582"/>
          <cell r="I1582" t="str">
            <v>OK</v>
          </cell>
          <cell r="J1582">
            <v>43180</v>
          </cell>
        </row>
        <row r="1583">
          <cell r="B1583">
            <v>8347</v>
          </cell>
          <cell r="C1583">
            <v>43180</v>
          </cell>
          <cell r="D1583"/>
          <cell r="E1583"/>
          <cell r="F1583" t="str">
            <v>OK</v>
          </cell>
          <cell r="G1583"/>
          <cell r="H1583"/>
          <cell r="I1583" t="str">
            <v>OK</v>
          </cell>
          <cell r="J1583">
            <v>43180</v>
          </cell>
        </row>
        <row r="1584">
          <cell r="B1584">
            <v>8352</v>
          </cell>
          <cell r="C1584">
            <v>43180</v>
          </cell>
          <cell r="D1584"/>
          <cell r="E1584"/>
          <cell r="F1584" t="str">
            <v>OK</v>
          </cell>
          <cell r="G1584"/>
          <cell r="H1584"/>
          <cell r="I1584" t="str">
            <v>OK</v>
          </cell>
          <cell r="J1584">
            <v>43180</v>
          </cell>
        </row>
        <row r="1585">
          <cell r="B1585">
            <v>8371</v>
          </cell>
          <cell r="C1585">
            <v>43180</v>
          </cell>
          <cell r="D1585"/>
          <cell r="E1585"/>
          <cell r="F1585" t="str">
            <v>OK</v>
          </cell>
          <cell r="G1585"/>
          <cell r="H1585"/>
          <cell r="I1585" t="str">
            <v>OK</v>
          </cell>
          <cell r="J1585">
            <v>43180</v>
          </cell>
        </row>
        <row r="1586">
          <cell r="B1586">
            <v>246</v>
          </cell>
          <cell r="C1586">
            <v>43180</v>
          </cell>
          <cell r="D1586" t="str">
            <v>925VU</v>
          </cell>
          <cell r="E1586"/>
          <cell r="F1586" t="str">
            <v>OK</v>
          </cell>
          <cell r="G1586"/>
          <cell r="H1586"/>
          <cell r="I1586" t="str">
            <v>OK</v>
          </cell>
          <cell r="J1586">
            <v>43180</v>
          </cell>
        </row>
        <row r="1587">
          <cell r="B1587">
            <v>241</v>
          </cell>
          <cell r="C1587">
            <v>43180</v>
          </cell>
          <cell r="D1587" t="str">
            <v>612-614VU</v>
          </cell>
          <cell r="E1587"/>
          <cell r="F1587" t="str">
            <v>OK</v>
          </cell>
          <cell r="G1587"/>
          <cell r="H1587"/>
          <cell r="I1587" t="str">
            <v>OK</v>
          </cell>
          <cell r="J1587">
            <v>43180</v>
          </cell>
        </row>
        <row r="1588">
          <cell r="B1588">
            <v>249</v>
          </cell>
          <cell r="C1588">
            <v>43180</v>
          </cell>
          <cell r="D1588"/>
          <cell r="E1588"/>
          <cell r="F1588" t="str">
            <v>OK</v>
          </cell>
          <cell r="G1588"/>
          <cell r="H1588"/>
          <cell r="I1588" t="str">
            <v>OK</v>
          </cell>
          <cell r="J1588">
            <v>43180</v>
          </cell>
        </row>
        <row r="1589">
          <cell r="B1589">
            <v>93</v>
          </cell>
          <cell r="C1589">
            <v>43180</v>
          </cell>
          <cell r="D1589"/>
          <cell r="E1589"/>
          <cell r="F1589" t="str">
            <v>OK</v>
          </cell>
          <cell r="G1589"/>
          <cell r="H1589"/>
          <cell r="I1589" t="str">
            <v>OK</v>
          </cell>
          <cell r="J1589">
            <v>43180</v>
          </cell>
        </row>
        <row r="1590">
          <cell r="B1590" t="str">
            <v>LCTZ82940</v>
          </cell>
          <cell r="C1590">
            <v>43180</v>
          </cell>
          <cell r="D1590" t="str">
            <v>411VU</v>
          </cell>
          <cell r="E1590"/>
          <cell r="F1590" t="str">
            <v>OK</v>
          </cell>
          <cell r="G1590"/>
          <cell r="H1590"/>
          <cell r="I1590" t="str">
            <v>OK</v>
          </cell>
          <cell r="J1590">
            <v>43180</v>
          </cell>
        </row>
        <row r="1591">
          <cell r="B1591" t="str">
            <v>LCTZ82945</v>
          </cell>
          <cell r="C1591">
            <v>43180</v>
          </cell>
          <cell r="D1591" t="str">
            <v>412VU</v>
          </cell>
          <cell r="E1591"/>
          <cell r="F1591" t="str">
            <v>OK</v>
          </cell>
          <cell r="G1591"/>
          <cell r="H1591"/>
          <cell r="I1591" t="str">
            <v>OK</v>
          </cell>
          <cell r="J1591">
            <v>43180</v>
          </cell>
        </row>
        <row r="1592">
          <cell r="B1592">
            <v>8373</v>
          </cell>
          <cell r="C1592">
            <v>43181</v>
          </cell>
          <cell r="D1592"/>
          <cell r="E1592"/>
          <cell r="F1592" t="str">
            <v>OK</v>
          </cell>
          <cell r="G1592"/>
          <cell r="H1592"/>
          <cell r="I1592" t="str">
            <v>OK</v>
          </cell>
          <cell r="J1592">
            <v>43181</v>
          </cell>
        </row>
        <row r="1593">
          <cell r="B1593">
            <v>8367</v>
          </cell>
          <cell r="C1593">
            <v>43181</v>
          </cell>
          <cell r="D1593"/>
          <cell r="E1593"/>
          <cell r="F1593" t="str">
            <v>OK</v>
          </cell>
          <cell r="G1593"/>
          <cell r="H1593"/>
          <cell r="I1593" t="str">
            <v>OK</v>
          </cell>
          <cell r="J1593">
            <v>43181</v>
          </cell>
        </row>
        <row r="1594">
          <cell r="B1594">
            <v>8403</v>
          </cell>
          <cell r="C1594">
            <v>43181</v>
          </cell>
          <cell r="D1594" t="str">
            <v>Para 130-131-28-102-22-403</v>
          </cell>
          <cell r="E1594"/>
          <cell r="F1594" t="str">
            <v>OK</v>
          </cell>
          <cell r="G1594"/>
          <cell r="H1594"/>
          <cell r="I1594" t="str">
            <v>OK</v>
          </cell>
          <cell r="J1594">
            <v>43181</v>
          </cell>
        </row>
        <row r="1595">
          <cell r="B1595">
            <v>8379</v>
          </cell>
          <cell r="C1595">
            <v>43181</v>
          </cell>
          <cell r="D1595"/>
          <cell r="E1595"/>
          <cell r="F1595" t="str">
            <v>OK</v>
          </cell>
          <cell r="G1595"/>
          <cell r="H1595"/>
          <cell r="I1595" t="str">
            <v>OK</v>
          </cell>
          <cell r="J1595">
            <v>43182</v>
          </cell>
        </row>
        <row r="1596">
          <cell r="B1596">
            <v>251</v>
          </cell>
          <cell r="C1596">
            <v>43181</v>
          </cell>
          <cell r="D1596" t="str">
            <v>911-917</v>
          </cell>
          <cell r="E1596"/>
          <cell r="F1596" t="str">
            <v>OK</v>
          </cell>
          <cell r="G1596"/>
          <cell r="H1596"/>
          <cell r="I1596" t="str">
            <v>OK</v>
          </cell>
          <cell r="J1596">
            <v>43181</v>
          </cell>
        </row>
        <row r="1597">
          <cell r="B1597">
            <v>248</v>
          </cell>
          <cell r="C1597">
            <v>43181</v>
          </cell>
          <cell r="D1597"/>
          <cell r="E1597"/>
          <cell r="F1597" t="str">
            <v>OK</v>
          </cell>
          <cell r="G1597"/>
          <cell r="H1597"/>
          <cell r="I1597" t="str">
            <v>OK</v>
          </cell>
          <cell r="J1597">
            <v>43181</v>
          </cell>
        </row>
        <row r="1598">
          <cell r="B1598">
            <v>266</v>
          </cell>
          <cell r="C1598">
            <v>43181</v>
          </cell>
          <cell r="D1598"/>
          <cell r="E1598"/>
          <cell r="F1598" t="str">
            <v>OK</v>
          </cell>
          <cell r="G1598"/>
          <cell r="H1598"/>
          <cell r="I1598" t="str">
            <v>OK</v>
          </cell>
          <cell r="J1598">
            <v>43181</v>
          </cell>
        </row>
        <row r="1599">
          <cell r="B1599">
            <v>1522</v>
          </cell>
          <cell r="C1599">
            <v>43181</v>
          </cell>
          <cell r="D1599"/>
          <cell r="E1599"/>
          <cell r="F1599" t="str">
            <v>OK</v>
          </cell>
          <cell r="G1599"/>
          <cell r="H1599"/>
          <cell r="I1599" t="str">
            <v>OK</v>
          </cell>
          <cell r="J1599">
            <v>43181</v>
          </cell>
        </row>
        <row r="1600">
          <cell r="B1600">
            <v>1523</v>
          </cell>
          <cell r="C1600">
            <v>43181</v>
          </cell>
          <cell r="D1600"/>
          <cell r="E1600"/>
          <cell r="F1600" t="str">
            <v>OK</v>
          </cell>
          <cell r="G1600"/>
          <cell r="H1600"/>
          <cell r="I1600" t="str">
            <v>OK</v>
          </cell>
          <cell r="J1600">
            <v>43181</v>
          </cell>
        </row>
        <row r="1601">
          <cell r="B1601">
            <v>1534</v>
          </cell>
          <cell r="C1601">
            <v>43181</v>
          </cell>
          <cell r="D1601"/>
          <cell r="E1601"/>
          <cell r="F1601" t="str">
            <v>OK</v>
          </cell>
          <cell r="G1601"/>
          <cell r="H1601"/>
          <cell r="I1601" t="str">
            <v>OK</v>
          </cell>
          <cell r="J1601">
            <v>43181</v>
          </cell>
        </row>
        <row r="1602">
          <cell r="B1602">
            <v>1535</v>
          </cell>
          <cell r="C1602">
            <v>43181</v>
          </cell>
          <cell r="D1602"/>
          <cell r="E1602"/>
          <cell r="F1602" t="str">
            <v>OK</v>
          </cell>
          <cell r="G1602"/>
          <cell r="H1602"/>
          <cell r="I1602" t="str">
            <v>OK</v>
          </cell>
          <cell r="J1602">
            <v>43181</v>
          </cell>
        </row>
        <row r="1603">
          <cell r="B1603">
            <v>8244</v>
          </cell>
          <cell r="C1603">
            <v>43182</v>
          </cell>
          <cell r="D1603"/>
          <cell r="E1603"/>
          <cell r="F1603" t="str">
            <v>OK</v>
          </cell>
          <cell r="G1603"/>
          <cell r="H1603"/>
          <cell r="I1603" t="str">
            <v>OK</v>
          </cell>
          <cell r="J1603">
            <v>43182</v>
          </cell>
        </row>
        <row r="1604">
          <cell r="B1604">
            <v>8364</v>
          </cell>
          <cell r="C1604">
            <v>43182</v>
          </cell>
          <cell r="D1604" t="str">
            <v>Para 130-131 VU</v>
          </cell>
          <cell r="E1604"/>
          <cell r="F1604" t="str">
            <v>OK</v>
          </cell>
          <cell r="G1604"/>
          <cell r="H1604"/>
          <cell r="I1604" t="str">
            <v>OK</v>
          </cell>
          <cell r="J1604">
            <v>43182</v>
          </cell>
        </row>
        <row r="1605">
          <cell r="B1605">
            <v>8388</v>
          </cell>
          <cell r="C1605">
            <v>43182</v>
          </cell>
          <cell r="D1605" t="str">
            <v>Para 130-131 VU</v>
          </cell>
          <cell r="E1605"/>
          <cell r="F1605" t="str">
            <v>OK</v>
          </cell>
          <cell r="G1605"/>
          <cell r="H1605"/>
          <cell r="I1605" t="str">
            <v>OK</v>
          </cell>
          <cell r="J1605">
            <v>43182</v>
          </cell>
        </row>
        <row r="1606">
          <cell r="B1606">
            <v>8376</v>
          </cell>
          <cell r="C1606">
            <v>43182</v>
          </cell>
          <cell r="D1606" t="str">
            <v>Para 130-131 VU</v>
          </cell>
          <cell r="E1606"/>
          <cell r="F1606" t="str">
            <v>OK</v>
          </cell>
          <cell r="G1606"/>
          <cell r="H1606"/>
          <cell r="I1606" t="str">
            <v>OK</v>
          </cell>
          <cell r="J1606">
            <v>43182</v>
          </cell>
        </row>
        <row r="1607">
          <cell r="B1607">
            <v>8402</v>
          </cell>
          <cell r="C1607">
            <v>43182</v>
          </cell>
          <cell r="D1607" t="str">
            <v>Para 130-131 - 54VU</v>
          </cell>
          <cell r="E1607"/>
          <cell r="F1607" t="str">
            <v>OK</v>
          </cell>
          <cell r="G1607"/>
          <cell r="H1607"/>
          <cell r="I1607" t="str">
            <v>OK</v>
          </cell>
          <cell r="J1607">
            <v>43182</v>
          </cell>
        </row>
        <row r="1608">
          <cell r="B1608">
            <v>8381</v>
          </cell>
          <cell r="C1608">
            <v>43182</v>
          </cell>
          <cell r="D1608" t="str">
            <v>Para 130-131 VU</v>
          </cell>
          <cell r="E1608"/>
          <cell r="F1608" t="str">
            <v>OK</v>
          </cell>
          <cell r="G1608"/>
          <cell r="H1608"/>
          <cell r="I1608" t="str">
            <v>OK</v>
          </cell>
          <cell r="J1608">
            <v>43182</v>
          </cell>
        </row>
        <row r="1609">
          <cell r="B1609">
            <v>8423</v>
          </cell>
          <cell r="C1609">
            <v>43182</v>
          </cell>
          <cell r="D1609"/>
          <cell r="E1609"/>
          <cell r="F1609" t="str">
            <v>OK</v>
          </cell>
          <cell r="G1609"/>
          <cell r="H1609"/>
          <cell r="I1609" t="str">
            <v>OK</v>
          </cell>
          <cell r="J1609">
            <v>43185</v>
          </cell>
        </row>
        <row r="1610">
          <cell r="B1610">
            <v>255</v>
          </cell>
          <cell r="C1610">
            <v>43182</v>
          </cell>
          <cell r="D1610"/>
          <cell r="E1610"/>
          <cell r="F1610" t="str">
            <v>OK</v>
          </cell>
          <cell r="G1610"/>
          <cell r="H1610"/>
          <cell r="I1610" t="str">
            <v>OK</v>
          </cell>
          <cell r="J1610">
            <v>43182</v>
          </cell>
        </row>
        <row r="1611">
          <cell r="B1611" t="str">
            <v>LCTZ70007</v>
          </cell>
          <cell r="C1611">
            <v>43182</v>
          </cell>
          <cell r="D1611" t="str">
            <v>27VU QTE11</v>
          </cell>
          <cell r="E1611"/>
          <cell r="F1611" t="str">
            <v>OK</v>
          </cell>
          <cell r="G1611"/>
          <cell r="H1611"/>
          <cell r="I1611" t="str">
            <v>OK</v>
          </cell>
          <cell r="J1611">
            <v>43182</v>
          </cell>
        </row>
        <row r="1612">
          <cell r="B1612" t="str">
            <v>LCTW21623</v>
          </cell>
          <cell r="C1612">
            <v>43182</v>
          </cell>
          <cell r="D1612" t="str">
            <v>403VU</v>
          </cell>
          <cell r="E1612"/>
          <cell r="F1612" t="str">
            <v>OK</v>
          </cell>
          <cell r="G1612"/>
          <cell r="H1612"/>
          <cell r="I1612" t="str">
            <v>OK</v>
          </cell>
          <cell r="J1612">
            <v>43182</v>
          </cell>
        </row>
        <row r="1613">
          <cell r="B1613" t="str">
            <v>LCTW67963</v>
          </cell>
          <cell r="C1613">
            <v>43182</v>
          </cell>
          <cell r="D1613" t="str">
            <v>403VU</v>
          </cell>
          <cell r="E1613"/>
          <cell r="F1613" t="str">
            <v>OK</v>
          </cell>
          <cell r="G1613"/>
          <cell r="H1613"/>
          <cell r="I1613" t="str">
            <v>OK</v>
          </cell>
          <cell r="J1613">
            <v>43182</v>
          </cell>
        </row>
        <row r="1614">
          <cell r="B1614" t="str">
            <v>LCTZ11268</v>
          </cell>
          <cell r="C1614">
            <v>43182</v>
          </cell>
          <cell r="D1614" t="str">
            <v>41VU</v>
          </cell>
          <cell r="E1614"/>
          <cell r="F1614" t="str">
            <v>OK</v>
          </cell>
          <cell r="G1614"/>
          <cell r="H1614"/>
          <cell r="I1614" t="str">
            <v>OK</v>
          </cell>
          <cell r="J1614">
            <v>43182</v>
          </cell>
        </row>
        <row r="1615">
          <cell r="B1615">
            <v>199</v>
          </cell>
          <cell r="C1615">
            <v>43182</v>
          </cell>
          <cell r="D1615" t="str">
            <v>411VU</v>
          </cell>
          <cell r="E1615"/>
          <cell r="F1615" t="str">
            <v>OK</v>
          </cell>
          <cell r="G1615"/>
          <cell r="H1615"/>
          <cell r="I1615" t="str">
            <v>OK</v>
          </cell>
          <cell r="J1615">
            <v>43182</v>
          </cell>
        </row>
        <row r="1616">
          <cell r="B1616">
            <v>8378</v>
          </cell>
          <cell r="C1616">
            <v>43185</v>
          </cell>
          <cell r="D1616" t="str">
            <v>Para 130-131 - 54VU</v>
          </cell>
          <cell r="E1616"/>
          <cell r="F1616" t="str">
            <v>OK</v>
          </cell>
          <cell r="G1616"/>
          <cell r="H1616"/>
          <cell r="I1616" t="str">
            <v>OK</v>
          </cell>
          <cell r="J1616">
            <v>43185</v>
          </cell>
        </row>
        <row r="1617">
          <cell r="B1617">
            <v>8331</v>
          </cell>
          <cell r="C1617">
            <v>43185</v>
          </cell>
          <cell r="D1617"/>
          <cell r="E1617"/>
          <cell r="F1617" t="str">
            <v>OK</v>
          </cell>
          <cell r="G1617"/>
          <cell r="H1617"/>
          <cell r="I1617" t="str">
            <v>OK</v>
          </cell>
          <cell r="J1617">
            <v>43186</v>
          </cell>
        </row>
        <row r="1618">
          <cell r="B1618">
            <v>252</v>
          </cell>
          <cell r="C1618">
            <v>43185</v>
          </cell>
          <cell r="D1618" t="str">
            <v>911-917VU</v>
          </cell>
          <cell r="E1618"/>
          <cell r="F1618" t="str">
            <v>OK</v>
          </cell>
          <cell r="G1618"/>
          <cell r="H1618"/>
          <cell r="I1618" t="str">
            <v>OK</v>
          </cell>
          <cell r="J1618">
            <v>43185</v>
          </cell>
        </row>
        <row r="1619">
          <cell r="B1619">
            <v>251</v>
          </cell>
          <cell r="C1619">
            <v>43185</v>
          </cell>
          <cell r="D1619" t="str">
            <v>Complet + 925VU</v>
          </cell>
          <cell r="E1619"/>
          <cell r="F1619" t="str">
            <v>OK</v>
          </cell>
          <cell r="G1619"/>
          <cell r="H1619"/>
          <cell r="I1619" t="str">
            <v>OK</v>
          </cell>
          <cell r="J1619">
            <v>43185</v>
          </cell>
        </row>
        <row r="1620">
          <cell r="B1620">
            <v>228</v>
          </cell>
          <cell r="C1620">
            <v>43185</v>
          </cell>
          <cell r="D1620" t="str">
            <v>517-518-536-611VU3</v>
          </cell>
          <cell r="E1620"/>
          <cell r="F1620" t="str">
            <v>OK</v>
          </cell>
          <cell r="G1620"/>
          <cell r="H1620"/>
          <cell r="I1620" t="str">
            <v>OK</v>
          </cell>
          <cell r="J1620">
            <v>43185</v>
          </cell>
        </row>
        <row r="1621">
          <cell r="B1621">
            <v>243</v>
          </cell>
          <cell r="C1621">
            <v>43185</v>
          </cell>
          <cell r="D1621" t="str">
            <v>612-614</v>
          </cell>
          <cell r="E1621"/>
          <cell r="F1621" t="str">
            <v>OK</v>
          </cell>
          <cell r="G1621"/>
          <cell r="H1621"/>
          <cell r="I1621" t="str">
            <v>OK</v>
          </cell>
          <cell r="J1621">
            <v>43185</v>
          </cell>
        </row>
        <row r="1622">
          <cell r="B1622" t="str">
            <v>5GA S1</v>
          </cell>
          <cell r="C1622">
            <v>43185</v>
          </cell>
          <cell r="D1622" t="str">
            <v>5GA S1</v>
          </cell>
          <cell r="E1622"/>
          <cell r="F1622" t="str">
            <v>OK</v>
          </cell>
          <cell r="G1622"/>
          <cell r="H1622"/>
          <cell r="I1622" t="str">
            <v>OK</v>
          </cell>
          <cell r="J1622">
            <v>43186</v>
          </cell>
        </row>
        <row r="1623">
          <cell r="B1623">
            <v>8403</v>
          </cell>
          <cell r="C1623">
            <v>43185</v>
          </cell>
          <cell r="D1623" t="str">
            <v>403VU</v>
          </cell>
          <cell r="E1623"/>
          <cell r="F1623" t="str">
            <v>OK</v>
          </cell>
          <cell r="G1623"/>
          <cell r="H1623"/>
          <cell r="I1623" t="str">
            <v>OK</v>
          </cell>
          <cell r="J1623">
            <v>43185</v>
          </cell>
        </row>
        <row r="1624">
          <cell r="B1624">
            <v>8302</v>
          </cell>
          <cell r="C1624">
            <v>43186</v>
          </cell>
          <cell r="D1624"/>
          <cell r="E1624"/>
          <cell r="F1624" t="str">
            <v>OK</v>
          </cell>
          <cell r="G1624"/>
          <cell r="H1624"/>
          <cell r="I1624" t="str">
            <v>OK</v>
          </cell>
          <cell r="J1624">
            <v>43186</v>
          </cell>
        </row>
        <row r="1625">
          <cell r="B1625">
            <v>8355</v>
          </cell>
          <cell r="C1625">
            <v>43186</v>
          </cell>
          <cell r="D1625"/>
          <cell r="E1625"/>
          <cell r="F1625" t="str">
            <v>OK</v>
          </cell>
          <cell r="G1625"/>
          <cell r="H1625"/>
          <cell r="I1625" t="str">
            <v>OK</v>
          </cell>
          <cell r="J1625">
            <v>43186</v>
          </cell>
        </row>
        <row r="1626">
          <cell r="B1626">
            <v>8314</v>
          </cell>
          <cell r="C1626">
            <v>43186</v>
          </cell>
          <cell r="D1626"/>
          <cell r="E1626"/>
          <cell r="F1626" t="str">
            <v>OK</v>
          </cell>
          <cell r="G1626"/>
          <cell r="H1626"/>
          <cell r="I1626" t="str">
            <v>OK</v>
          </cell>
          <cell r="J1626">
            <v>43186</v>
          </cell>
        </row>
        <row r="1627">
          <cell r="B1627">
            <v>8356</v>
          </cell>
          <cell r="C1627">
            <v>43186</v>
          </cell>
          <cell r="D1627"/>
          <cell r="E1627"/>
          <cell r="F1627" t="str">
            <v>OK</v>
          </cell>
          <cell r="G1627"/>
          <cell r="H1627"/>
          <cell r="I1627" t="str">
            <v>OK</v>
          </cell>
          <cell r="J1627">
            <v>43186</v>
          </cell>
        </row>
        <row r="1628">
          <cell r="B1628">
            <v>8374</v>
          </cell>
          <cell r="C1628">
            <v>43186</v>
          </cell>
          <cell r="D1628" t="str">
            <v>Para 131 VU</v>
          </cell>
          <cell r="E1628"/>
          <cell r="F1628" t="str">
            <v>OK</v>
          </cell>
          <cell r="G1628"/>
          <cell r="H1628"/>
          <cell r="I1628" t="str">
            <v>OK</v>
          </cell>
          <cell r="J1628">
            <v>43186</v>
          </cell>
        </row>
        <row r="1629">
          <cell r="B1629">
            <v>8369</v>
          </cell>
          <cell r="C1629">
            <v>43186</v>
          </cell>
          <cell r="D1629" t="str">
            <v>Para 130-131 VU</v>
          </cell>
          <cell r="E1629"/>
          <cell r="F1629" t="str">
            <v>OK</v>
          </cell>
          <cell r="G1629"/>
          <cell r="H1629"/>
          <cell r="I1629" t="str">
            <v>OK</v>
          </cell>
          <cell r="J1629">
            <v>43186</v>
          </cell>
        </row>
        <row r="1630">
          <cell r="B1630">
            <v>8382</v>
          </cell>
          <cell r="C1630">
            <v>43186</v>
          </cell>
          <cell r="D1630" t="str">
            <v>Para 130-131 VU</v>
          </cell>
          <cell r="E1630"/>
          <cell r="F1630" t="str">
            <v>OK</v>
          </cell>
          <cell r="G1630"/>
          <cell r="H1630"/>
          <cell r="I1630" t="str">
            <v>OK</v>
          </cell>
          <cell r="J1630">
            <v>43186</v>
          </cell>
        </row>
        <row r="1631">
          <cell r="B1631">
            <v>94</v>
          </cell>
          <cell r="C1631">
            <v>43186</v>
          </cell>
          <cell r="D1631" t="str">
            <v>402-404VU</v>
          </cell>
          <cell r="E1631"/>
          <cell r="F1631" t="str">
            <v>OK</v>
          </cell>
          <cell r="G1631"/>
          <cell r="H1631"/>
          <cell r="I1631" t="str">
            <v>OK</v>
          </cell>
          <cell r="J1631">
            <v>43186</v>
          </cell>
        </row>
        <row r="1632">
          <cell r="B1632" t="str">
            <v>LCTZ87825</v>
          </cell>
          <cell r="C1632">
            <v>43186</v>
          </cell>
          <cell r="D1632" t="str">
            <v>613VU</v>
          </cell>
          <cell r="E1632"/>
          <cell r="F1632" t="str">
            <v>OK</v>
          </cell>
          <cell r="G1632"/>
          <cell r="H1632"/>
          <cell r="I1632" t="str">
            <v>OK</v>
          </cell>
          <cell r="J1632">
            <v>43186</v>
          </cell>
        </row>
        <row r="1633">
          <cell r="B1633" t="str">
            <v>LCTZ73684</v>
          </cell>
          <cell r="C1633">
            <v>43186</v>
          </cell>
          <cell r="D1633" t="str">
            <v>COAX QTE 8</v>
          </cell>
          <cell r="E1633"/>
          <cell r="F1633" t="str">
            <v>OK</v>
          </cell>
          <cell r="G1633"/>
          <cell r="H1633"/>
          <cell r="I1633" t="str">
            <v>OK</v>
          </cell>
          <cell r="J1633">
            <v>43186</v>
          </cell>
        </row>
        <row r="1634">
          <cell r="B1634" t="str">
            <v>LCTW96675</v>
          </cell>
          <cell r="C1634">
            <v>43186</v>
          </cell>
          <cell r="D1634" t="str">
            <v>41VU</v>
          </cell>
          <cell r="E1634"/>
          <cell r="F1634" t="str">
            <v>OK</v>
          </cell>
          <cell r="G1634"/>
          <cell r="H1634"/>
          <cell r="I1634" t="str">
            <v>OK</v>
          </cell>
          <cell r="J1634">
            <v>43187</v>
          </cell>
        </row>
        <row r="1635">
          <cell r="B1635">
            <v>232</v>
          </cell>
          <cell r="C1635">
            <v>43186</v>
          </cell>
          <cell r="D1635" t="str">
            <v>317VU</v>
          </cell>
          <cell r="E1635"/>
          <cell r="F1635" t="str">
            <v>OK</v>
          </cell>
          <cell r="G1635"/>
          <cell r="H1635"/>
          <cell r="I1635" t="str">
            <v>OK</v>
          </cell>
          <cell r="J1635">
            <v>43186</v>
          </cell>
        </row>
        <row r="1636">
          <cell r="B1636">
            <v>8376</v>
          </cell>
          <cell r="C1636">
            <v>43187</v>
          </cell>
          <cell r="D1636"/>
          <cell r="E1636"/>
          <cell r="F1636" t="str">
            <v>OK</v>
          </cell>
          <cell r="G1636"/>
          <cell r="H1636"/>
          <cell r="I1636" t="str">
            <v>OK</v>
          </cell>
          <cell r="J1636">
            <v>43187</v>
          </cell>
        </row>
        <row r="1637">
          <cell r="B1637">
            <v>8350</v>
          </cell>
          <cell r="C1637">
            <v>43187</v>
          </cell>
          <cell r="D1637"/>
          <cell r="E1637"/>
          <cell r="F1637" t="str">
            <v>OK</v>
          </cell>
          <cell r="G1637"/>
          <cell r="H1637"/>
          <cell r="I1637" t="str">
            <v>OK</v>
          </cell>
          <cell r="J1637">
            <v>43187</v>
          </cell>
        </row>
        <row r="1638">
          <cell r="B1638">
            <v>8349</v>
          </cell>
          <cell r="C1638">
            <v>43187</v>
          </cell>
          <cell r="D1638"/>
          <cell r="E1638"/>
          <cell r="F1638" t="str">
            <v>OK</v>
          </cell>
          <cell r="G1638"/>
          <cell r="H1638"/>
          <cell r="I1638" t="str">
            <v>OK</v>
          </cell>
          <cell r="J1638">
            <v>43187</v>
          </cell>
        </row>
        <row r="1639">
          <cell r="B1639">
            <v>8379</v>
          </cell>
          <cell r="C1639">
            <v>43187</v>
          </cell>
          <cell r="D1639"/>
          <cell r="E1639"/>
          <cell r="F1639" t="str">
            <v>OK</v>
          </cell>
          <cell r="G1639"/>
          <cell r="H1639"/>
          <cell r="I1639" t="str">
            <v>OK</v>
          </cell>
          <cell r="J1639">
            <v>43187</v>
          </cell>
        </row>
        <row r="1640">
          <cell r="B1640">
            <v>8221</v>
          </cell>
          <cell r="C1640">
            <v>43187</v>
          </cell>
          <cell r="D1640"/>
          <cell r="E1640"/>
          <cell r="F1640" t="str">
            <v>OK</v>
          </cell>
          <cell r="G1640"/>
          <cell r="H1640"/>
          <cell r="I1640" t="str">
            <v>OK</v>
          </cell>
          <cell r="J1640">
            <v>43187</v>
          </cell>
        </row>
        <row r="1641">
          <cell r="B1641">
            <v>8358</v>
          </cell>
          <cell r="C1641">
            <v>43187</v>
          </cell>
          <cell r="D1641"/>
          <cell r="E1641"/>
          <cell r="F1641" t="str">
            <v>OK</v>
          </cell>
          <cell r="G1641"/>
          <cell r="H1641"/>
          <cell r="I1641" t="str">
            <v>OK</v>
          </cell>
          <cell r="J1641">
            <v>43187</v>
          </cell>
        </row>
        <row r="1642">
          <cell r="B1642">
            <v>8359</v>
          </cell>
          <cell r="C1642">
            <v>43187</v>
          </cell>
          <cell r="D1642"/>
          <cell r="E1642"/>
          <cell r="F1642" t="str">
            <v>OK</v>
          </cell>
          <cell r="G1642"/>
          <cell r="H1642"/>
          <cell r="I1642" t="str">
            <v>OK</v>
          </cell>
          <cell r="J1642">
            <v>43187</v>
          </cell>
        </row>
        <row r="1643">
          <cell r="B1643">
            <v>8375</v>
          </cell>
          <cell r="C1643">
            <v>43187</v>
          </cell>
          <cell r="D1643" t="str">
            <v>Para 131 VU</v>
          </cell>
          <cell r="E1643"/>
          <cell r="F1643" t="str">
            <v>OK</v>
          </cell>
          <cell r="G1643"/>
          <cell r="H1643"/>
          <cell r="I1643" t="str">
            <v>OK</v>
          </cell>
          <cell r="J1643">
            <v>43187</v>
          </cell>
        </row>
        <row r="1644">
          <cell r="B1644">
            <v>8385</v>
          </cell>
          <cell r="C1644">
            <v>43187</v>
          </cell>
          <cell r="D1644" t="str">
            <v>Para 130-131 VU</v>
          </cell>
          <cell r="E1644"/>
          <cell r="F1644" t="str">
            <v>OK</v>
          </cell>
          <cell r="G1644"/>
          <cell r="H1644"/>
          <cell r="I1644" t="str">
            <v>OK</v>
          </cell>
          <cell r="J1644">
            <v>43187</v>
          </cell>
        </row>
        <row r="1645">
          <cell r="B1645">
            <v>8392</v>
          </cell>
          <cell r="C1645">
            <v>43187</v>
          </cell>
          <cell r="D1645" t="str">
            <v>Para 130-131 VU</v>
          </cell>
          <cell r="E1645"/>
          <cell r="F1645" t="str">
            <v>OK</v>
          </cell>
          <cell r="G1645"/>
          <cell r="H1645"/>
          <cell r="I1645" t="str">
            <v>OK</v>
          </cell>
          <cell r="J1645">
            <v>43187</v>
          </cell>
        </row>
        <row r="1646">
          <cell r="B1646">
            <v>269</v>
          </cell>
          <cell r="C1646">
            <v>43187</v>
          </cell>
          <cell r="D1646"/>
          <cell r="E1646"/>
          <cell r="F1646" t="str">
            <v>OK</v>
          </cell>
          <cell r="G1646"/>
          <cell r="H1646"/>
          <cell r="I1646" t="str">
            <v>OK</v>
          </cell>
          <cell r="J1646">
            <v>43187</v>
          </cell>
        </row>
        <row r="1647">
          <cell r="B1647">
            <v>1524</v>
          </cell>
          <cell r="C1647">
            <v>43187</v>
          </cell>
          <cell r="D1647"/>
          <cell r="E1647"/>
          <cell r="F1647" t="str">
            <v>OK</v>
          </cell>
          <cell r="G1647"/>
          <cell r="H1647"/>
          <cell r="I1647" t="str">
            <v>OK</v>
          </cell>
          <cell r="J1647">
            <v>43187</v>
          </cell>
        </row>
        <row r="1648">
          <cell r="B1648">
            <v>1536</v>
          </cell>
          <cell r="C1648">
            <v>43187</v>
          </cell>
          <cell r="D1648"/>
          <cell r="E1648"/>
          <cell r="F1648" t="str">
            <v>OK</v>
          </cell>
          <cell r="G1648"/>
          <cell r="H1648"/>
          <cell r="I1648" t="str">
            <v>OK</v>
          </cell>
          <cell r="J1648">
            <v>43187</v>
          </cell>
        </row>
        <row r="1649">
          <cell r="B1649" t="str">
            <v>20RK S1</v>
          </cell>
          <cell r="C1649">
            <v>43187</v>
          </cell>
          <cell r="D1649" t="str">
            <v>20RK S1</v>
          </cell>
          <cell r="E1649"/>
          <cell r="F1649" t="str">
            <v>OK</v>
          </cell>
          <cell r="G1649"/>
          <cell r="H1649"/>
          <cell r="I1649" t="str">
            <v>OK</v>
          </cell>
          <cell r="J1649">
            <v>43186</v>
          </cell>
        </row>
        <row r="1650">
          <cell r="B1650" t="str">
            <v>LCTW85356</v>
          </cell>
          <cell r="C1650">
            <v>43187</v>
          </cell>
          <cell r="D1650" t="str">
            <v>423VU</v>
          </cell>
          <cell r="E1650"/>
          <cell r="F1650" t="str">
            <v>OK</v>
          </cell>
          <cell r="G1650"/>
          <cell r="H1650"/>
          <cell r="I1650" t="str">
            <v>OK</v>
          </cell>
          <cell r="J1650">
            <v>43188</v>
          </cell>
        </row>
        <row r="1651">
          <cell r="B1651" t="str">
            <v>LCTZ69602</v>
          </cell>
          <cell r="C1651">
            <v>43187</v>
          </cell>
          <cell r="D1651" t="str">
            <v>500VU QTE2</v>
          </cell>
          <cell r="E1651"/>
          <cell r="F1651" t="str">
            <v>OK</v>
          </cell>
          <cell r="G1651"/>
          <cell r="H1651"/>
          <cell r="I1651" t="str">
            <v>OK</v>
          </cell>
          <cell r="J1651">
            <v>43194</v>
          </cell>
        </row>
        <row r="1652">
          <cell r="B1652">
            <v>8388</v>
          </cell>
          <cell r="C1652">
            <v>43187</v>
          </cell>
          <cell r="D1652" t="str">
            <v>130-131VU</v>
          </cell>
          <cell r="E1652"/>
          <cell r="F1652" t="str">
            <v>OK</v>
          </cell>
          <cell r="G1652"/>
          <cell r="H1652"/>
          <cell r="I1652" t="str">
            <v>OK</v>
          </cell>
          <cell r="J1652">
            <v>43187</v>
          </cell>
        </row>
        <row r="1653">
          <cell r="B1653">
            <v>8376</v>
          </cell>
          <cell r="C1653">
            <v>43187</v>
          </cell>
          <cell r="D1653" t="str">
            <v>130-131VU</v>
          </cell>
          <cell r="E1653"/>
          <cell r="F1653" t="str">
            <v>OK</v>
          </cell>
          <cell r="G1653"/>
          <cell r="H1653"/>
          <cell r="I1653" t="str">
            <v>OK</v>
          </cell>
          <cell r="J1653">
            <v>43187</v>
          </cell>
        </row>
        <row r="1654">
          <cell r="B1654">
            <v>8403</v>
          </cell>
          <cell r="C1654">
            <v>43187</v>
          </cell>
          <cell r="D1654" t="str">
            <v>130-131VU</v>
          </cell>
          <cell r="E1654"/>
          <cell r="F1654" t="str">
            <v>OK</v>
          </cell>
          <cell r="G1654"/>
          <cell r="H1654"/>
          <cell r="I1654" t="str">
            <v>OK</v>
          </cell>
          <cell r="J1654">
            <v>43187</v>
          </cell>
        </row>
        <row r="1655">
          <cell r="B1655">
            <v>8364</v>
          </cell>
          <cell r="C1655">
            <v>43187</v>
          </cell>
          <cell r="D1655" t="str">
            <v>130-131VU</v>
          </cell>
          <cell r="E1655"/>
          <cell r="F1655" t="str">
            <v>OK</v>
          </cell>
          <cell r="G1655"/>
          <cell r="H1655"/>
          <cell r="I1655" t="str">
            <v>OK</v>
          </cell>
          <cell r="J1655">
            <v>43187</v>
          </cell>
        </row>
        <row r="1656">
          <cell r="B1656">
            <v>8373</v>
          </cell>
          <cell r="C1656">
            <v>43187</v>
          </cell>
          <cell r="D1656" t="str">
            <v>130-131VU</v>
          </cell>
          <cell r="E1656"/>
          <cell r="F1656" t="str">
            <v>OK</v>
          </cell>
          <cell r="G1656"/>
          <cell r="H1656"/>
          <cell r="I1656" t="str">
            <v>OK</v>
          </cell>
          <cell r="J1656">
            <v>43187</v>
          </cell>
        </row>
        <row r="1657">
          <cell r="B1657">
            <v>8363</v>
          </cell>
          <cell r="C1657">
            <v>43187</v>
          </cell>
          <cell r="D1657" t="str">
            <v>130-131VU</v>
          </cell>
          <cell r="E1657"/>
          <cell r="F1657" t="str">
            <v>OK</v>
          </cell>
          <cell r="G1657"/>
          <cell r="H1657"/>
          <cell r="I1657" t="str">
            <v>OK</v>
          </cell>
          <cell r="J1657">
            <v>43187</v>
          </cell>
        </row>
        <row r="1658">
          <cell r="B1658">
            <v>8356</v>
          </cell>
          <cell r="C1658">
            <v>43187</v>
          </cell>
          <cell r="D1658" t="str">
            <v>131VU</v>
          </cell>
          <cell r="E1658"/>
          <cell r="F1658" t="str">
            <v>OK</v>
          </cell>
          <cell r="G1658"/>
          <cell r="H1658"/>
          <cell r="I1658" t="str">
            <v>OK</v>
          </cell>
          <cell r="J1658">
            <v>43187</v>
          </cell>
        </row>
        <row r="1659">
          <cell r="B1659">
            <v>8372</v>
          </cell>
          <cell r="C1659">
            <v>43187</v>
          </cell>
          <cell r="D1659" t="str">
            <v>131VU</v>
          </cell>
          <cell r="E1659"/>
          <cell r="F1659" t="str">
            <v>OK</v>
          </cell>
          <cell r="G1659"/>
          <cell r="H1659"/>
          <cell r="I1659" t="str">
            <v>OK</v>
          </cell>
          <cell r="J1659">
            <v>43187</v>
          </cell>
        </row>
        <row r="1660">
          <cell r="B1660">
            <v>8362</v>
          </cell>
          <cell r="C1660">
            <v>43187</v>
          </cell>
          <cell r="D1660" t="str">
            <v>130-131VU</v>
          </cell>
          <cell r="E1660"/>
          <cell r="F1660" t="str">
            <v>OK</v>
          </cell>
          <cell r="G1660"/>
          <cell r="H1660"/>
          <cell r="I1660" t="str">
            <v>OK</v>
          </cell>
          <cell r="J1660">
            <v>43187</v>
          </cell>
        </row>
        <row r="1661">
          <cell r="B1661">
            <v>8358</v>
          </cell>
          <cell r="C1661">
            <v>43187</v>
          </cell>
          <cell r="D1661" t="str">
            <v>130VU</v>
          </cell>
          <cell r="E1661"/>
          <cell r="F1661" t="str">
            <v>OK</v>
          </cell>
          <cell r="G1661"/>
          <cell r="H1661"/>
          <cell r="I1661" t="str">
            <v>OK</v>
          </cell>
          <cell r="J1661">
            <v>43187</v>
          </cell>
        </row>
        <row r="1662">
          <cell r="B1662">
            <v>8383</v>
          </cell>
          <cell r="C1662">
            <v>43188</v>
          </cell>
          <cell r="D1662"/>
          <cell r="E1662"/>
          <cell r="F1662" t="str">
            <v>OK</v>
          </cell>
          <cell r="G1662"/>
          <cell r="H1662"/>
          <cell r="I1662" t="str">
            <v>OK</v>
          </cell>
          <cell r="J1662">
            <v>43188</v>
          </cell>
        </row>
        <row r="1663">
          <cell r="B1663">
            <v>8384</v>
          </cell>
          <cell r="C1663">
            <v>43188</v>
          </cell>
          <cell r="D1663" t="str">
            <v>Para 130-131 VU</v>
          </cell>
          <cell r="E1663"/>
          <cell r="F1663" t="str">
            <v>OK</v>
          </cell>
          <cell r="G1663"/>
          <cell r="H1663"/>
          <cell r="I1663" t="str">
            <v>OK</v>
          </cell>
          <cell r="J1663">
            <v>43188</v>
          </cell>
        </row>
        <row r="1664">
          <cell r="B1664">
            <v>8406</v>
          </cell>
          <cell r="C1664">
            <v>43188</v>
          </cell>
          <cell r="D1664" t="str">
            <v>Para 130-131 VU</v>
          </cell>
          <cell r="E1664"/>
          <cell r="F1664" t="str">
            <v>OK</v>
          </cell>
          <cell r="G1664"/>
          <cell r="H1664"/>
          <cell r="I1664" t="str">
            <v>OK</v>
          </cell>
          <cell r="J1664">
            <v>43188</v>
          </cell>
        </row>
        <row r="1665">
          <cell r="B1665">
            <v>8353</v>
          </cell>
          <cell r="C1665">
            <v>43188</v>
          </cell>
          <cell r="D1665" t="str">
            <v>Para 130-131 VU</v>
          </cell>
          <cell r="E1665"/>
          <cell r="F1665" t="str">
            <v>OK</v>
          </cell>
          <cell r="G1665"/>
          <cell r="H1665"/>
          <cell r="I1665" t="str">
            <v>OK</v>
          </cell>
          <cell r="J1665">
            <v>43188</v>
          </cell>
        </row>
        <row r="1666">
          <cell r="B1666">
            <v>252</v>
          </cell>
          <cell r="C1666">
            <v>43188</v>
          </cell>
          <cell r="D1666" t="str">
            <v>Complet + 925VU</v>
          </cell>
          <cell r="E1666"/>
          <cell r="F1666" t="str">
            <v>OK</v>
          </cell>
          <cell r="G1666"/>
          <cell r="H1666"/>
          <cell r="I1666" t="str">
            <v>OK</v>
          </cell>
          <cell r="J1666">
            <v>43188</v>
          </cell>
        </row>
        <row r="1667">
          <cell r="B1667" t="str">
            <v>1UB S1</v>
          </cell>
          <cell r="C1667">
            <v>43188</v>
          </cell>
          <cell r="D1667" t="str">
            <v>1UB S1</v>
          </cell>
          <cell r="E1667"/>
          <cell r="F1667" t="str">
            <v>OK</v>
          </cell>
          <cell r="G1667"/>
          <cell r="H1667"/>
          <cell r="I1667" t="str">
            <v>OK</v>
          </cell>
          <cell r="J1667">
            <v>43188</v>
          </cell>
        </row>
        <row r="1668">
          <cell r="B1668" t="str">
            <v>10GA S1</v>
          </cell>
          <cell r="C1668">
            <v>43188</v>
          </cell>
          <cell r="D1668" t="str">
            <v>10GA S1</v>
          </cell>
          <cell r="E1668"/>
          <cell r="F1668" t="str">
            <v>OK</v>
          </cell>
          <cell r="G1668"/>
          <cell r="H1668"/>
          <cell r="I1668" t="str">
            <v>OK</v>
          </cell>
          <cell r="J1668">
            <v>43188</v>
          </cell>
        </row>
        <row r="1669">
          <cell r="B1669" t="str">
            <v>11MA S1</v>
          </cell>
          <cell r="C1669">
            <v>43188</v>
          </cell>
          <cell r="D1669" t="str">
            <v>11MA S1</v>
          </cell>
          <cell r="E1669"/>
          <cell r="F1669" t="str">
            <v>OK</v>
          </cell>
          <cell r="G1669"/>
          <cell r="H1669"/>
          <cell r="I1669" t="str">
            <v>OK</v>
          </cell>
          <cell r="J1669">
            <v>43188</v>
          </cell>
        </row>
        <row r="1670">
          <cell r="B1670" t="str">
            <v>11JD S1</v>
          </cell>
          <cell r="C1670">
            <v>43188</v>
          </cell>
          <cell r="D1670" t="str">
            <v>11JD S1</v>
          </cell>
          <cell r="E1670"/>
          <cell r="F1670" t="str">
            <v>OK</v>
          </cell>
          <cell r="G1670"/>
          <cell r="H1670"/>
          <cell r="I1670" t="str">
            <v>OK</v>
          </cell>
          <cell r="J1670">
            <v>43188</v>
          </cell>
        </row>
        <row r="1671">
          <cell r="B1671" t="str">
            <v>90UB S1</v>
          </cell>
          <cell r="C1671">
            <v>43188</v>
          </cell>
          <cell r="D1671" t="str">
            <v>90UB S1</v>
          </cell>
          <cell r="E1671"/>
          <cell r="F1671" t="str">
            <v>OK</v>
          </cell>
          <cell r="G1671"/>
          <cell r="H1671"/>
          <cell r="I1671" t="str">
            <v>OK</v>
          </cell>
          <cell r="J1671">
            <v>43188</v>
          </cell>
        </row>
        <row r="1672">
          <cell r="B1672" t="str">
            <v>LCTZ38952</v>
          </cell>
          <cell r="C1672">
            <v>43188</v>
          </cell>
          <cell r="D1672" t="str">
            <v>10DA S1</v>
          </cell>
          <cell r="E1672"/>
          <cell r="F1672" t="str">
            <v>OK</v>
          </cell>
          <cell r="G1672"/>
          <cell r="H1672"/>
          <cell r="I1672" t="str">
            <v>OK</v>
          </cell>
          <cell r="J1672">
            <v>43188</v>
          </cell>
        </row>
        <row r="1673">
          <cell r="B1673">
            <v>8388</v>
          </cell>
          <cell r="C1673">
            <v>43189</v>
          </cell>
          <cell r="D1673"/>
          <cell r="E1673"/>
          <cell r="F1673" t="str">
            <v>OK</v>
          </cell>
          <cell r="G1673"/>
          <cell r="H1673"/>
          <cell r="I1673" t="str">
            <v>OK</v>
          </cell>
          <cell r="J1673">
            <v>43189</v>
          </cell>
        </row>
        <row r="1674">
          <cell r="B1674">
            <v>8252</v>
          </cell>
          <cell r="C1674">
            <v>43189</v>
          </cell>
          <cell r="D1674"/>
          <cell r="E1674"/>
          <cell r="F1674" t="str">
            <v>OK</v>
          </cell>
          <cell r="G1674"/>
          <cell r="H1674"/>
          <cell r="I1674" t="str">
            <v>OK</v>
          </cell>
          <cell r="J1674">
            <v>43189</v>
          </cell>
        </row>
        <row r="1675">
          <cell r="B1675">
            <v>8362</v>
          </cell>
          <cell r="C1675">
            <v>43189</v>
          </cell>
          <cell r="D1675"/>
          <cell r="E1675"/>
          <cell r="F1675" t="str">
            <v>OK</v>
          </cell>
          <cell r="G1675"/>
          <cell r="H1675"/>
          <cell r="I1675" t="str">
            <v>OK</v>
          </cell>
          <cell r="J1675">
            <v>43189</v>
          </cell>
        </row>
        <row r="1676">
          <cell r="B1676">
            <v>8312</v>
          </cell>
          <cell r="C1676">
            <v>43189</v>
          </cell>
          <cell r="D1676"/>
          <cell r="E1676"/>
          <cell r="F1676" t="str">
            <v>OK</v>
          </cell>
          <cell r="G1676"/>
          <cell r="H1676"/>
          <cell r="I1676" t="str">
            <v>OK</v>
          </cell>
          <cell r="J1676">
            <v>43189</v>
          </cell>
        </row>
        <row r="1677">
          <cell r="B1677">
            <v>8276</v>
          </cell>
          <cell r="C1677">
            <v>43189</v>
          </cell>
          <cell r="D1677"/>
          <cell r="E1677"/>
          <cell r="F1677" t="str">
            <v>OK</v>
          </cell>
          <cell r="G1677"/>
          <cell r="H1677"/>
          <cell r="I1677" t="str">
            <v>OK</v>
          </cell>
          <cell r="J1677">
            <v>43189</v>
          </cell>
        </row>
        <row r="1678">
          <cell r="B1678">
            <v>8231</v>
          </cell>
          <cell r="C1678">
            <v>43189</v>
          </cell>
          <cell r="D1678"/>
          <cell r="E1678"/>
          <cell r="F1678" t="str">
            <v>OK</v>
          </cell>
          <cell r="G1678"/>
          <cell r="H1678"/>
          <cell r="I1678" t="str">
            <v>OK</v>
          </cell>
          <cell r="J1678">
            <v>43189</v>
          </cell>
        </row>
        <row r="1679">
          <cell r="B1679">
            <v>8387</v>
          </cell>
          <cell r="C1679">
            <v>43189</v>
          </cell>
          <cell r="D1679"/>
          <cell r="E1679"/>
          <cell r="F1679" t="str">
            <v>OK</v>
          </cell>
          <cell r="G1679"/>
          <cell r="H1679"/>
          <cell r="I1679" t="str">
            <v>OK</v>
          </cell>
          <cell r="J1679">
            <v>43189</v>
          </cell>
        </row>
        <row r="1680">
          <cell r="B1680">
            <v>238</v>
          </cell>
          <cell r="C1680">
            <v>43189</v>
          </cell>
          <cell r="D1680" t="str">
            <v>911-917VU</v>
          </cell>
          <cell r="E1680"/>
          <cell r="F1680" t="str">
            <v>OK</v>
          </cell>
          <cell r="G1680"/>
          <cell r="H1680"/>
          <cell r="I1680" t="str">
            <v>OK</v>
          </cell>
          <cell r="J1680">
            <v>43189</v>
          </cell>
        </row>
        <row r="1681">
          <cell r="B1681">
            <v>238</v>
          </cell>
          <cell r="C1681">
            <v>43189</v>
          </cell>
          <cell r="D1681" t="str">
            <v>COMplet + 925VU sauf 317VU prélevé</v>
          </cell>
          <cell r="E1681"/>
          <cell r="F1681" t="str">
            <v>OK</v>
          </cell>
          <cell r="G1681"/>
          <cell r="H1681"/>
          <cell r="I1681" t="str">
            <v>OK</v>
          </cell>
          <cell r="J1681">
            <v>43189</v>
          </cell>
        </row>
        <row r="1682">
          <cell r="B1682">
            <v>231</v>
          </cell>
          <cell r="C1682">
            <v>43189</v>
          </cell>
          <cell r="D1682"/>
          <cell r="E1682"/>
          <cell r="F1682" t="str">
            <v>OK</v>
          </cell>
          <cell r="G1682"/>
          <cell r="H1682"/>
          <cell r="I1682" t="str">
            <v>OK</v>
          </cell>
          <cell r="J1682">
            <v>43189</v>
          </cell>
        </row>
        <row r="1683">
          <cell r="B1683">
            <v>250</v>
          </cell>
          <cell r="C1683">
            <v>43189</v>
          </cell>
          <cell r="D1683" t="str">
            <v>612-614VU</v>
          </cell>
          <cell r="E1683"/>
          <cell r="F1683" t="str">
            <v>OK</v>
          </cell>
          <cell r="G1683"/>
          <cell r="H1683"/>
          <cell r="I1683" t="str">
            <v>OK</v>
          </cell>
          <cell r="J1683">
            <v>43189</v>
          </cell>
        </row>
        <row r="1684">
          <cell r="B1684">
            <v>270</v>
          </cell>
          <cell r="C1684">
            <v>43189</v>
          </cell>
          <cell r="D1684"/>
          <cell r="E1684"/>
          <cell r="F1684" t="str">
            <v>OK</v>
          </cell>
          <cell r="G1684"/>
          <cell r="H1684"/>
          <cell r="I1684" t="str">
            <v>OK</v>
          </cell>
          <cell r="J1684">
            <v>43193</v>
          </cell>
        </row>
        <row r="1685">
          <cell r="B1685">
            <v>246</v>
          </cell>
          <cell r="C1685">
            <v>43189</v>
          </cell>
          <cell r="D1685"/>
          <cell r="E1685"/>
          <cell r="F1685" t="str">
            <v>OK</v>
          </cell>
          <cell r="G1685"/>
          <cell r="H1685"/>
          <cell r="I1685" t="str">
            <v>OK</v>
          </cell>
          <cell r="J1685">
            <v>43193</v>
          </cell>
        </row>
        <row r="1686">
          <cell r="B1686">
            <v>232</v>
          </cell>
          <cell r="C1686">
            <v>43189</v>
          </cell>
          <cell r="D1686"/>
          <cell r="E1686"/>
          <cell r="F1686" t="str">
            <v>OK</v>
          </cell>
          <cell r="G1686"/>
          <cell r="H1686"/>
          <cell r="I1686" t="str">
            <v>OK</v>
          </cell>
          <cell r="J1686">
            <v>43193</v>
          </cell>
        </row>
        <row r="1687">
          <cell r="B1687" t="str">
            <v>10JD S1</v>
          </cell>
          <cell r="C1687">
            <v>43189</v>
          </cell>
          <cell r="D1687" t="str">
            <v>10JD S1</v>
          </cell>
          <cell r="E1687"/>
          <cell r="F1687" t="str">
            <v>OK</v>
          </cell>
          <cell r="G1687"/>
          <cell r="H1687"/>
          <cell r="I1687" t="str">
            <v>OK</v>
          </cell>
          <cell r="J1687">
            <v>43189</v>
          </cell>
        </row>
        <row r="1688">
          <cell r="B1688" t="str">
            <v>20FP S1</v>
          </cell>
          <cell r="C1688">
            <v>43189</v>
          </cell>
          <cell r="D1688" t="str">
            <v>20FP S1</v>
          </cell>
          <cell r="E1688"/>
          <cell r="F1688" t="str">
            <v>OK</v>
          </cell>
          <cell r="G1688"/>
          <cell r="H1688"/>
          <cell r="I1688" t="str">
            <v>OK</v>
          </cell>
          <cell r="J1688">
            <v>43189</v>
          </cell>
        </row>
        <row r="1689">
          <cell r="B1689" t="str">
            <v>91UB S1</v>
          </cell>
          <cell r="C1689">
            <v>43189</v>
          </cell>
          <cell r="D1689" t="str">
            <v>91UB S1</v>
          </cell>
          <cell r="E1689"/>
          <cell r="F1689" t="str">
            <v>OK</v>
          </cell>
          <cell r="G1689"/>
          <cell r="H1689"/>
          <cell r="I1689" t="str">
            <v>OK</v>
          </cell>
          <cell r="J1689">
            <v>43189</v>
          </cell>
        </row>
        <row r="1690">
          <cell r="B1690" t="str">
            <v>2UB S1</v>
          </cell>
          <cell r="C1690">
            <v>43189</v>
          </cell>
          <cell r="D1690" t="str">
            <v>2UB S1</v>
          </cell>
          <cell r="E1690"/>
          <cell r="F1690" t="str">
            <v>OK</v>
          </cell>
          <cell r="G1690"/>
          <cell r="H1690"/>
          <cell r="I1690" t="str">
            <v>OK</v>
          </cell>
          <cell r="J1690">
            <v>43189</v>
          </cell>
        </row>
        <row r="1691">
          <cell r="B1691" t="str">
            <v>LCTZ69599</v>
          </cell>
          <cell r="C1691">
            <v>43189</v>
          </cell>
          <cell r="D1691" t="str">
            <v>301VU QTE2</v>
          </cell>
          <cell r="E1691"/>
          <cell r="F1691" t="str">
            <v>OK</v>
          </cell>
          <cell r="G1691"/>
          <cell r="H1691"/>
          <cell r="I1691" t="str">
            <v>OK</v>
          </cell>
          <cell r="J1691">
            <v>43202</v>
          </cell>
        </row>
        <row r="1692">
          <cell r="B1692">
            <v>248</v>
          </cell>
          <cell r="C1692">
            <v>43189</v>
          </cell>
          <cell r="D1692" t="str">
            <v>925VU</v>
          </cell>
          <cell r="E1692"/>
          <cell r="F1692" t="str">
            <v>OK</v>
          </cell>
          <cell r="G1692"/>
          <cell r="H1692"/>
          <cell r="I1692" t="str">
            <v>OK</v>
          </cell>
          <cell r="J1692">
            <v>43189</v>
          </cell>
        </row>
        <row r="1693">
          <cell r="B1693">
            <v>8363</v>
          </cell>
          <cell r="C1693">
            <v>43193</v>
          </cell>
          <cell r="D1693"/>
          <cell r="E1693"/>
          <cell r="F1693" t="str">
            <v>OK</v>
          </cell>
          <cell r="G1693"/>
          <cell r="H1693"/>
          <cell r="I1693" t="str">
            <v>OK</v>
          </cell>
          <cell r="J1693">
            <v>43193</v>
          </cell>
        </row>
        <row r="1694">
          <cell r="B1694">
            <v>8366</v>
          </cell>
          <cell r="C1694">
            <v>43193</v>
          </cell>
          <cell r="D1694"/>
          <cell r="E1694"/>
          <cell r="F1694" t="str">
            <v>OK</v>
          </cell>
          <cell r="G1694"/>
          <cell r="H1694"/>
          <cell r="I1694" t="str">
            <v>OK</v>
          </cell>
          <cell r="J1694">
            <v>43193</v>
          </cell>
        </row>
        <row r="1695">
          <cell r="B1695">
            <v>8391</v>
          </cell>
          <cell r="C1695">
            <v>43193</v>
          </cell>
          <cell r="D1695" t="str">
            <v>Para 130-131 VU</v>
          </cell>
          <cell r="E1695"/>
          <cell r="F1695" t="str">
            <v>OK</v>
          </cell>
          <cell r="G1695"/>
          <cell r="H1695"/>
          <cell r="I1695" t="str">
            <v>OK</v>
          </cell>
          <cell r="J1695">
            <v>43193</v>
          </cell>
        </row>
        <row r="1696">
          <cell r="B1696">
            <v>1537</v>
          </cell>
          <cell r="C1696">
            <v>43193</v>
          </cell>
          <cell r="D1696"/>
          <cell r="E1696"/>
          <cell r="F1696" t="str">
            <v>OK</v>
          </cell>
          <cell r="G1696"/>
          <cell r="H1696"/>
          <cell r="I1696" t="str">
            <v>OK</v>
          </cell>
          <cell r="J1696">
            <v>43193</v>
          </cell>
        </row>
        <row r="1697">
          <cell r="B1697">
            <v>1538</v>
          </cell>
          <cell r="C1697">
            <v>43193</v>
          </cell>
          <cell r="D1697" t="str">
            <v>A expédier le 04/04</v>
          </cell>
          <cell r="E1697"/>
          <cell r="F1697" t="str">
            <v>OK</v>
          </cell>
          <cell r="G1697"/>
          <cell r="H1697"/>
          <cell r="I1697" t="str">
            <v>OK</v>
          </cell>
          <cell r="J1697">
            <v>43194</v>
          </cell>
        </row>
        <row r="1698">
          <cell r="B1698">
            <v>8402</v>
          </cell>
          <cell r="C1698">
            <v>43194</v>
          </cell>
          <cell r="D1698"/>
          <cell r="E1698"/>
          <cell r="F1698" t="str">
            <v>OK</v>
          </cell>
          <cell r="G1698"/>
          <cell r="H1698"/>
          <cell r="I1698" t="str">
            <v>OK</v>
          </cell>
          <cell r="J1698">
            <v>43194</v>
          </cell>
        </row>
        <row r="1699">
          <cell r="B1699">
            <v>8367</v>
          </cell>
          <cell r="C1699">
            <v>43194</v>
          </cell>
          <cell r="D1699"/>
          <cell r="E1699"/>
          <cell r="F1699" t="str">
            <v>OK</v>
          </cell>
          <cell r="G1699"/>
          <cell r="H1699"/>
          <cell r="I1699" t="str">
            <v>OK</v>
          </cell>
          <cell r="J1699">
            <v>43194</v>
          </cell>
        </row>
        <row r="1700">
          <cell r="B1700">
            <v>8390</v>
          </cell>
          <cell r="C1700">
            <v>43194</v>
          </cell>
          <cell r="D1700"/>
          <cell r="E1700"/>
          <cell r="F1700" t="str">
            <v>OK</v>
          </cell>
          <cell r="G1700"/>
          <cell r="H1700"/>
          <cell r="I1700" t="str">
            <v>OK</v>
          </cell>
          <cell r="J1700">
            <v>43194</v>
          </cell>
        </row>
        <row r="1701">
          <cell r="B1701">
            <v>256</v>
          </cell>
          <cell r="C1701">
            <v>43194</v>
          </cell>
          <cell r="D1701" t="str">
            <v>911-917VU</v>
          </cell>
          <cell r="E1701"/>
          <cell r="F1701" t="str">
            <v>OK</v>
          </cell>
          <cell r="G1701"/>
          <cell r="H1701"/>
          <cell r="I1701" t="str">
            <v>OK</v>
          </cell>
          <cell r="J1701">
            <v>43194</v>
          </cell>
        </row>
        <row r="1702">
          <cell r="B1702">
            <v>256</v>
          </cell>
          <cell r="C1702">
            <v>43194</v>
          </cell>
          <cell r="D1702"/>
          <cell r="E1702"/>
          <cell r="F1702" t="str">
            <v>OK</v>
          </cell>
          <cell r="G1702"/>
          <cell r="H1702"/>
          <cell r="I1702" t="str">
            <v>OK</v>
          </cell>
          <cell r="J1702">
            <v>43194</v>
          </cell>
        </row>
        <row r="1703">
          <cell r="B1703">
            <v>249</v>
          </cell>
          <cell r="C1703">
            <v>43194</v>
          </cell>
          <cell r="D1703" t="str">
            <v>612-614VU</v>
          </cell>
          <cell r="E1703"/>
          <cell r="F1703" t="str">
            <v>OK</v>
          </cell>
          <cell r="G1703"/>
          <cell r="H1703"/>
          <cell r="I1703" t="str">
            <v>OK</v>
          </cell>
          <cell r="J1703">
            <v>43194</v>
          </cell>
        </row>
        <row r="1704">
          <cell r="B1704">
            <v>227</v>
          </cell>
          <cell r="C1704">
            <v>43194</v>
          </cell>
          <cell r="D1704" t="str">
            <v>517-518-536-611VU3</v>
          </cell>
          <cell r="E1704"/>
          <cell r="F1704" t="str">
            <v>OK</v>
          </cell>
          <cell r="G1704"/>
          <cell r="H1704"/>
          <cell r="I1704" t="str">
            <v>OK</v>
          </cell>
          <cell r="J1704">
            <v>43194</v>
          </cell>
        </row>
        <row r="1705">
          <cell r="B1705">
            <v>271</v>
          </cell>
          <cell r="C1705">
            <v>43194</v>
          </cell>
          <cell r="D1705"/>
          <cell r="E1705"/>
          <cell r="F1705" t="str">
            <v>OK</v>
          </cell>
          <cell r="G1705"/>
          <cell r="H1705"/>
          <cell r="I1705" t="str">
            <v>OK</v>
          </cell>
          <cell r="J1705">
            <v>43194</v>
          </cell>
        </row>
        <row r="1706">
          <cell r="B1706">
            <v>1525</v>
          </cell>
          <cell r="C1706">
            <v>43194</v>
          </cell>
          <cell r="D1706"/>
          <cell r="E1706"/>
          <cell r="F1706" t="str">
            <v>OK</v>
          </cell>
          <cell r="G1706"/>
          <cell r="H1706"/>
          <cell r="I1706" t="str">
            <v>OK</v>
          </cell>
          <cell r="J1706">
            <v>43194</v>
          </cell>
        </row>
        <row r="1707">
          <cell r="B1707">
            <v>8384</v>
          </cell>
          <cell r="C1707">
            <v>43194</v>
          </cell>
          <cell r="D1707" t="str">
            <v>130-131VU</v>
          </cell>
          <cell r="E1707"/>
          <cell r="F1707" t="str">
            <v>OK</v>
          </cell>
          <cell r="G1707"/>
          <cell r="H1707"/>
          <cell r="I1707" t="str">
            <v>OK</v>
          </cell>
          <cell r="J1707">
            <v>43194</v>
          </cell>
        </row>
        <row r="1708">
          <cell r="B1708">
            <v>8369</v>
          </cell>
          <cell r="C1708">
            <v>43194</v>
          </cell>
          <cell r="D1708" t="str">
            <v>130-131VU</v>
          </cell>
          <cell r="E1708"/>
          <cell r="F1708" t="str">
            <v>OK</v>
          </cell>
          <cell r="G1708"/>
          <cell r="H1708"/>
          <cell r="I1708" t="str">
            <v>OK</v>
          </cell>
          <cell r="J1708">
            <v>43194</v>
          </cell>
        </row>
        <row r="1709">
          <cell r="B1709">
            <v>8392</v>
          </cell>
          <cell r="C1709">
            <v>43194</v>
          </cell>
          <cell r="D1709" t="str">
            <v>130-131VU</v>
          </cell>
          <cell r="E1709"/>
          <cell r="F1709" t="str">
            <v>OK</v>
          </cell>
          <cell r="G1709"/>
          <cell r="H1709"/>
          <cell r="I1709" t="str">
            <v>OK</v>
          </cell>
          <cell r="J1709">
            <v>43194</v>
          </cell>
        </row>
        <row r="1710">
          <cell r="B1710">
            <v>8385</v>
          </cell>
          <cell r="C1710">
            <v>43194</v>
          </cell>
          <cell r="D1710" t="str">
            <v>130-131VU</v>
          </cell>
          <cell r="E1710"/>
          <cell r="F1710" t="str">
            <v>OK</v>
          </cell>
          <cell r="G1710"/>
          <cell r="H1710"/>
          <cell r="I1710" t="str">
            <v>OK</v>
          </cell>
          <cell r="J1710">
            <v>43194</v>
          </cell>
        </row>
        <row r="1711">
          <cell r="B1711">
            <v>8406</v>
          </cell>
          <cell r="C1711">
            <v>43194</v>
          </cell>
          <cell r="D1711" t="str">
            <v>130-131VU</v>
          </cell>
          <cell r="E1711"/>
          <cell r="F1711" t="str">
            <v>OK</v>
          </cell>
          <cell r="G1711"/>
          <cell r="H1711"/>
          <cell r="I1711" t="str">
            <v>OK</v>
          </cell>
          <cell r="J1711">
            <v>43194</v>
          </cell>
        </row>
        <row r="1712">
          <cell r="B1712">
            <v>8382</v>
          </cell>
          <cell r="C1712">
            <v>43194</v>
          </cell>
          <cell r="D1712" t="str">
            <v>130-131VU</v>
          </cell>
          <cell r="E1712"/>
          <cell r="F1712" t="str">
            <v>OK</v>
          </cell>
          <cell r="G1712"/>
          <cell r="H1712"/>
          <cell r="I1712" t="str">
            <v>OK</v>
          </cell>
          <cell r="J1712">
            <v>43194</v>
          </cell>
        </row>
        <row r="1713">
          <cell r="B1713">
            <v>8353</v>
          </cell>
          <cell r="C1713">
            <v>43194</v>
          </cell>
          <cell r="D1713" t="str">
            <v>130-131VU</v>
          </cell>
          <cell r="E1713"/>
          <cell r="F1713" t="str">
            <v>OK</v>
          </cell>
          <cell r="G1713"/>
          <cell r="H1713"/>
          <cell r="I1713" t="str">
            <v>OK</v>
          </cell>
          <cell r="J1713">
            <v>43194</v>
          </cell>
        </row>
        <row r="1714">
          <cell r="B1714">
            <v>8381</v>
          </cell>
          <cell r="C1714">
            <v>43194</v>
          </cell>
          <cell r="D1714" t="str">
            <v>130-131VU</v>
          </cell>
          <cell r="E1714"/>
          <cell r="F1714" t="str">
            <v>OK</v>
          </cell>
          <cell r="G1714"/>
          <cell r="H1714"/>
          <cell r="I1714" t="str">
            <v>OK</v>
          </cell>
          <cell r="J1714">
            <v>43194</v>
          </cell>
        </row>
        <row r="1715">
          <cell r="B1715">
            <v>8378</v>
          </cell>
          <cell r="C1715">
            <v>43194</v>
          </cell>
          <cell r="D1715" t="str">
            <v>130-131VU</v>
          </cell>
          <cell r="E1715"/>
          <cell r="F1715" t="str">
            <v>OK</v>
          </cell>
          <cell r="G1715"/>
          <cell r="H1715"/>
          <cell r="I1715" t="str">
            <v>OK</v>
          </cell>
          <cell r="J1715">
            <v>43194</v>
          </cell>
        </row>
        <row r="1716">
          <cell r="B1716">
            <v>8402</v>
          </cell>
          <cell r="C1716">
            <v>43194</v>
          </cell>
          <cell r="D1716" t="str">
            <v>130-131VU</v>
          </cell>
          <cell r="E1716"/>
          <cell r="F1716" t="str">
            <v>OK</v>
          </cell>
          <cell r="G1716"/>
          <cell r="H1716"/>
          <cell r="I1716" t="str">
            <v>OK</v>
          </cell>
          <cell r="J1716">
            <v>43194</v>
          </cell>
        </row>
        <row r="1717">
          <cell r="B1717">
            <v>238</v>
          </cell>
          <cell r="C1717">
            <v>43194</v>
          </cell>
          <cell r="D1717" t="str">
            <v>317VU</v>
          </cell>
          <cell r="E1717"/>
          <cell r="F1717" t="str">
            <v>OK</v>
          </cell>
          <cell r="G1717"/>
          <cell r="H1717"/>
          <cell r="I1717" t="str">
            <v>OK</v>
          </cell>
          <cell r="J1717">
            <v>43194</v>
          </cell>
        </row>
        <row r="1718">
          <cell r="B1718">
            <v>8402</v>
          </cell>
          <cell r="C1718">
            <v>43194</v>
          </cell>
          <cell r="D1718" t="str">
            <v>54VU</v>
          </cell>
          <cell r="E1718"/>
          <cell r="F1718" t="str">
            <v>OK</v>
          </cell>
          <cell r="G1718"/>
          <cell r="H1718"/>
          <cell r="I1718" t="str">
            <v>OK</v>
          </cell>
          <cell r="J1718">
            <v>43194</v>
          </cell>
        </row>
        <row r="1719">
          <cell r="B1719">
            <v>8371</v>
          </cell>
          <cell r="C1719">
            <v>43195</v>
          </cell>
          <cell r="D1719"/>
          <cell r="E1719"/>
          <cell r="F1719" t="str">
            <v>OK</v>
          </cell>
          <cell r="G1719"/>
          <cell r="H1719"/>
          <cell r="I1719" t="str">
            <v>OK</v>
          </cell>
          <cell r="J1719">
            <v>43195</v>
          </cell>
        </row>
        <row r="1720">
          <cell r="B1720">
            <v>8318</v>
          </cell>
          <cell r="C1720">
            <v>43195</v>
          </cell>
          <cell r="D1720"/>
          <cell r="E1720"/>
          <cell r="F1720" t="str">
            <v>OK</v>
          </cell>
          <cell r="G1720"/>
          <cell r="H1720"/>
          <cell r="I1720" t="str">
            <v>OK</v>
          </cell>
          <cell r="J1720">
            <v>43195</v>
          </cell>
        </row>
        <row r="1721">
          <cell r="B1721">
            <v>8412</v>
          </cell>
          <cell r="C1721">
            <v>43195</v>
          </cell>
          <cell r="D1721"/>
          <cell r="E1721"/>
          <cell r="F1721" t="str">
            <v>OK</v>
          </cell>
          <cell r="G1721"/>
          <cell r="H1721"/>
          <cell r="I1721" t="str">
            <v>OK</v>
          </cell>
          <cell r="J1721">
            <v>43195</v>
          </cell>
        </row>
        <row r="1722">
          <cell r="B1722">
            <v>8397</v>
          </cell>
          <cell r="C1722">
            <v>43195</v>
          </cell>
          <cell r="D1722"/>
          <cell r="E1722"/>
          <cell r="F1722" t="str">
            <v>OK</v>
          </cell>
          <cell r="G1722"/>
          <cell r="H1722"/>
          <cell r="I1722" t="str">
            <v>OK</v>
          </cell>
          <cell r="J1722">
            <v>43195</v>
          </cell>
        </row>
        <row r="1723">
          <cell r="B1723">
            <v>8393</v>
          </cell>
          <cell r="C1723">
            <v>43195</v>
          </cell>
          <cell r="D1723" t="str">
            <v>para 130-131VU</v>
          </cell>
          <cell r="E1723"/>
          <cell r="F1723" t="str">
            <v>OK</v>
          </cell>
          <cell r="G1723"/>
          <cell r="H1723"/>
          <cell r="I1723" t="str">
            <v>OK</v>
          </cell>
          <cell r="J1723">
            <v>43195</v>
          </cell>
        </row>
        <row r="1724">
          <cell r="B1724">
            <v>8410</v>
          </cell>
          <cell r="C1724">
            <v>43195</v>
          </cell>
          <cell r="D1724"/>
          <cell r="E1724"/>
          <cell r="F1724" t="str">
            <v>OK</v>
          </cell>
          <cell r="G1724"/>
          <cell r="H1724"/>
          <cell r="I1724" t="str">
            <v>OK</v>
          </cell>
          <cell r="J1724">
            <v>43195</v>
          </cell>
        </row>
        <row r="1725">
          <cell r="B1725">
            <v>225</v>
          </cell>
          <cell r="C1725">
            <v>43195</v>
          </cell>
          <cell r="D1725" t="str">
            <v>517-518-536-611VU3</v>
          </cell>
          <cell r="E1725"/>
          <cell r="F1725" t="str">
            <v>OK</v>
          </cell>
          <cell r="G1725"/>
          <cell r="H1725"/>
          <cell r="I1725" t="str">
            <v>OK</v>
          </cell>
          <cell r="J1725">
            <v>43195</v>
          </cell>
        </row>
        <row r="1726">
          <cell r="B1726">
            <v>247</v>
          </cell>
          <cell r="C1726">
            <v>43195</v>
          </cell>
          <cell r="D1726"/>
          <cell r="E1726"/>
          <cell r="F1726" t="str">
            <v>OK</v>
          </cell>
          <cell r="G1726"/>
          <cell r="H1726"/>
          <cell r="I1726" t="str">
            <v>OK</v>
          </cell>
          <cell r="J1726">
            <v>43195</v>
          </cell>
        </row>
        <row r="1727">
          <cell r="B1727">
            <v>8392</v>
          </cell>
          <cell r="C1727">
            <v>43196</v>
          </cell>
          <cell r="D1727"/>
          <cell r="E1727"/>
          <cell r="F1727" t="str">
            <v>OK</v>
          </cell>
          <cell r="G1727"/>
          <cell r="H1727"/>
          <cell r="I1727" t="str">
            <v>OK</v>
          </cell>
          <cell r="J1727">
            <v>43196</v>
          </cell>
        </row>
        <row r="1728">
          <cell r="B1728">
            <v>8381</v>
          </cell>
          <cell r="C1728">
            <v>43196</v>
          </cell>
          <cell r="D1728"/>
          <cell r="E1728"/>
          <cell r="F1728" t="str">
            <v>OK</v>
          </cell>
          <cell r="G1728"/>
          <cell r="H1728"/>
          <cell r="I1728" t="str">
            <v>OK</v>
          </cell>
          <cell r="J1728">
            <v>43196</v>
          </cell>
        </row>
        <row r="1729">
          <cell r="B1729">
            <v>8374</v>
          </cell>
          <cell r="C1729">
            <v>43196</v>
          </cell>
          <cell r="D1729"/>
          <cell r="E1729"/>
          <cell r="F1729" t="str">
            <v>OK</v>
          </cell>
          <cell r="G1729"/>
          <cell r="H1729"/>
          <cell r="I1729" t="str">
            <v>OK</v>
          </cell>
          <cell r="J1729">
            <v>43196</v>
          </cell>
        </row>
        <row r="1730">
          <cell r="B1730">
            <v>8285</v>
          </cell>
          <cell r="C1730">
            <v>43196</v>
          </cell>
          <cell r="D1730"/>
          <cell r="E1730"/>
          <cell r="F1730" t="str">
            <v>OK</v>
          </cell>
          <cell r="G1730"/>
          <cell r="H1730"/>
          <cell r="I1730" t="str">
            <v>OK</v>
          </cell>
          <cell r="J1730">
            <v>43199</v>
          </cell>
        </row>
        <row r="1731">
          <cell r="B1731">
            <v>8420</v>
          </cell>
          <cell r="C1731">
            <v>43196</v>
          </cell>
          <cell r="D1731"/>
          <cell r="E1731"/>
          <cell r="F1731" t="str">
            <v>OK</v>
          </cell>
          <cell r="G1731"/>
          <cell r="H1731"/>
          <cell r="I1731" t="str">
            <v>OK</v>
          </cell>
          <cell r="J1731">
            <v>43196</v>
          </cell>
        </row>
        <row r="1732">
          <cell r="B1732">
            <v>8394</v>
          </cell>
          <cell r="C1732">
            <v>43196</v>
          </cell>
          <cell r="D1732"/>
          <cell r="E1732"/>
          <cell r="F1732" t="str">
            <v>OK</v>
          </cell>
          <cell r="G1732"/>
          <cell r="H1732"/>
          <cell r="I1732" t="str">
            <v>OK</v>
          </cell>
          <cell r="J1732">
            <v>43196</v>
          </cell>
        </row>
        <row r="1733">
          <cell r="B1733">
            <v>8348</v>
          </cell>
          <cell r="C1733">
            <v>43196</v>
          </cell>
          <cell r="D1733"/>
          <cell r="E1733"/>
          <cell r="F1733" t="str">
            <v>OK</v>
          </cell>
          <cell r="G1733"/>
          <cell r="H1733"/>
          <cell r="I1733" t="str">
            <v>OK</v>
          </cell>
          <cell r="J1733">
            <v>43196</v>
          </cell>
        </row>
        <row r="1734">
          <cell r="B1734">
            <v>8396</v>
          </cell>
          <cell r="C1734">
            <v>43196</v>
          </cell>
          <cell r="D1734"/>
          <cell r="E1734"/>
          <cell r="F1734" t="str">
            <v>OK</v>
          </cell>
          <cell r="G1734"/>
          <cell r="H1734"/>
          <cell r="I1734" t="str">
            <v>OK</v>
          </cell>
          <cell r="J1734">
            <v>43196</v>
          </cell>
        </row>
        <row r="1735">
          <cell r="B1735">
            <v>8398</v>
          </cell>
          <cell r="C1735">
            <v>43196</v>
          </cell>
          <cell r="D1735" t="str">
            <v>para 130-131VU</v>
          </cell>
          <cell r="E1735"/>
          <cell r="F1735" t="str">
            <v>OK</v>
          </cell>
          <cell r="G1735"/>
          <cell r="H1735"/>
          <cell r="I1735" t="str">
            <v>OK</v>
          </cell>
          <cell r="J1735">
            <v>43196</v>
          </cell>
        </row>
        <row r="1736">
          <cell r="B1736">
            <v>254</v>
          </cell>
          <cell r="C1736">
            <v>43196</v>
          </cell>
          <cell r="D1736" t="str">
            <v>911-917VU</v>
          </cell>
          <cell r="E1736"/>
          <cell r="F1736" t="str">
            <v>OK</v>
          </cell>
          <cell r="G1736"/>
          <cell r="H1736"/>
          <cell r="I1736" t="str">
            <v>OK</v>
          </cell>
          <cell r="J1736">
            <v>43196</v>
          </cell>
        </row>
        <row r="1737">
          <cell r="B1737">
            <v>254</v>
          </cell>
          <cell r="C1737">
            <v>43196</v>
          </cell>
          <cell r="D1737" t="str">
            <v>complet + 925VU manquant 317VU et 411VU</v>
          </cell>
          <cell r="E1737"/>
          <cell r="F1737" t="str">
            <v>OK</v>
          </cell>
          <cell r="G1737"/>
          <cell r="H1737"/>
          <cell r="I1737" t="str">
            <v>OK</v>
          </cell>
          <cell r="J1737">
            <v>43199</v>
          </cell>
        </row>
        <row r="1738">
          <cell r="B1738">
            <v>255</v>
          </cell>
          <cell r="C1738">
            <v>43196</v>
          </cell>
          <cell r="D1738" t="str">
            <v>612-614VU</v>
          </cell>
          <cell r="E1738"/>
          <cell r="F1738" t="str">
            <v>OK</v>
          </cell>
          <cell r="G1738"/>
          <cell r="H1738"/>
          <cell r="I1738" t="str">
            <v>OK</v>
          </cell>
          <cell r="J1738">
            <v>43196</v>
          </cell>
        </row>
        <row r="1739">
          <cell r="B1739">
            <v>272</v>
          </cell>
          <cell r="C1739">
            <v>43196</v>
          </cell>
          <cell r="D1739"/>
          <cell r="E1739"/>
          <cell r="F1739" t="str">
            <v>OK</v>
          </cell>
          <cell r="G1739"/>
          <cell r="H1739"/>
          <cell r="I1739" t="str">
            <v>OK</v>
          </cell>
          <cell r="J1739">
            <v>43199</v>
          </cell>
        </row>
        <row r="1740">
          <cell r="B1740" t="str">
            <v>8MR S1</v>
          </cell>
          <cell r="C1740">
            <v>43196</v>
          </cell>
          <cell r="D1740" t="str">
            <v>8MR S1</v>
          </cell>
          <cell r="E1740"/>
          <cell r="F1740" t="str">
            <v>OK</v>
          </cell>
          <cell r="G1740"/>
          <cell r="H1740"/>
          <cell r="I1740" t="str">
            <v>OK</v>
          </cell>
          <cell r="J1740">
            <v>43196</v>
          </cell>
        </row>
        <row r="1741">
          <cell r="B1741" t="str">
            <v>10LH S1</v>
          </cell>
          <cell r="C1741">
            <v>43196</v>
          </cell>
          <cell r="D1741" t="str">
            <v>10LH S1</v>
          </cell>
          <cell r="E1741"/>
          <cell r="F1741" t="str">
            <v>OK</v>
          </cell>
          <cell r="G1741"/>
          <cell r="H1741"/>
          <cell r="I1741" t="str">
            <v>OK</v>
          </cell>
          <cell r="J1741">
            <v>43196</v>
          </cell>
        </row>
        <row r="1742">
          <cell r="B1742" t="str">
            <v>42UB S1</v>
          </cell>
          <cell r="C1742">
            <v>43196</v>
          </cell>
          <cell r="D1742" t="str">
            <v>42UB S1</v>
          </cell>
          <cell r="E1742"/>
          <cell r="F1742" t="str">
            <v>OK</v>
          </cell>
          <cell r="G1742"/>
          <cell r="H1742"/>
          <cell r="I1742" t="str">
            <v>OK</v>
          </cell>
          <cell r="J1742">
            <v>43196</v>
          </cell>
        </row>
        <row r="1743">
          <cell r="B1743" t="str">
            <v>50UB S1</v>
          </cell>
          <cell r="C1743">
            <v>43196</v>
          </cell>
          <cell r="D1743" t="str">
            <v>50UB S1</v>
          </cell>
          <cell r="E1743"/>
          <cell r="F1743" t="str">
            <v>OK</v>
          </cell>
          <cell r="G1743"/>
          <cell r="H1743"/>
          <cell r="I1743" t="str">
            <v>OK</v>
          </cell>
          <cell r="J1743">
            <v>43199</v>
          </cell>
        </row>
        <row r="1744">
          <cell r="B1744" t="str">
            <v>LCTW16027</v>
          </cell>
          <cell r="C1744">
            <v>43196</v>
          </cell>
          <cell r="D1744" t="str">
            <v>22VU</v>
          </cell>
          <cell r="E1744"/>
          <cell r="F1744" t="str">
            <v>OK</v>
          </cell>
          <cell r="G1744"/>
          <cell r="H1744"/>
          <cell r="I1744" t="str">
            <v>OK</v>
          </cell>
          <cell r="J1744">
            <v>43196</v>
          </cell>
        </row>
        <row r="1745">
          <cell r="B1745" t="str">
            <v>LCTZ83772</v>
          </cell>
          <cell r="C1745">
            <v>43196</v>
          </cell>
          <cell r="D1745" t="str">
            <v>27VU QTE11</v>
          </cell>
          <cell r="E1745"/>
          <cell r="F1745" t="str">
            <v>OK</v>
          </cell>
          <cell r="G1745"/>
          <cell r="H1745"/>
          <cell r="I1745" t="str">
            <v>OK</v>
          </cell>
          <cell r="J1745">
            <v>43199</v>
          </cell>
        </row>
        <row r="1746">
          <cell r="B1746">
            <v>8393</v>
          </cell>
          <cell r="C1746">
            <v>43196</v>
          </cell>
          <cell r="D1746" t="str">
            <v>130-131VU</v>
          </cell>
          <cell r="E1746"/>
          <cell r="F1746" t="str">
            <v>OK</v>
          </cell>
          <cell r="G1746"/>
          <cell r="H1746"/>
          <cell r="I1746" t="str">
            <v>OK</v>
          </cell>
          <cell r="J1746">
            <v>43196</v>
          </cell>
        </row>
        <row r="1747">
          <cell r="B1747">
            <v>8391</v>
          </cell>
          <cell r="C1747">
            <v>43196</v>
          </cell>
          <cell r="D1747" t="str">
            <v>130-131VU</v>
          </cell>
          <cell r="E1747"/>
          <cell r="F1747" t="str">
            <v>OK</v>
          </cell>
          <cell r="G1747"/>
          <cell r="H1747"/>
          <cell r="I1747" t="str">
            <v>OK</v>
          </cell>
          <cell r="J1747">
            <v>43196</v>
          </cell>
        </row>
        <row r="1748">
          <cell r="B1748">
            <v>8378</v>
          </cell>
          <cell r="C1748">
            <v>43196</v>
          </cell>
          <cell r="D1748" t="str">
            <v>54VU</v>
          </cell>
          <cell r="E1748"/>
          <cell r="F1748" t="str">
            <v>OK</v>
          </cell>
          <cell r="G1748"/>
          <cell r="H1748"/>
          <cell r="I1748" t="str">
            <v>OK</v>
          </cell>
          <cell r="J1748">
            <v>43199</v>
          </cell>
        </row>
        <row r="1749">
          <cell r="B1749">
            <v>8375</v>
          </cell>
          <cell r="C1749">
            <v>43199</v>
          </cell>
          <cell r="D1749"/>
          <cell r="E1749"/>
          <cell r="F1749" t="str">
            <v>OK</v>
          </cell>
          <cell r="G1749"/>
          <cell r="H1749"/>
          <cell r="I1749" t="str">
            <v>OK</v>
          </cell>
          <cell r="J1749">
            <v>43199</v>
          </cell>
        </row>
        <row r="1750">
          <cell r="B1750">
            <v>8360</v>
          </cell>
          <cell r="C1750">
            <v>43199</v>
          </cell>
          <cell r="D1750"/>
          <cell r="E1750"/>
          <cell r="F1750" t="str">
            <v>OK</v>
          </cell>
          <cell r="G1750"/>
          <cell r="H1750"/>
          <cell r="I1750" t="str">
            <v>OK</v>
          </cell>
          <cell r="J1750">
            <v>43199</v>
          </cell>
        </row>
        <row r="1751">
          <cell r="B1751">
            <v>8400</v>
          </cell>
          <cell r="C1751">
            <v>43199</v>
          </cell>
          <cell r="D1751"/>
          <cell r="E1751"/>
          <cell r="F1751" t="str">
            <v>OK</v>
          </cell>
          <cell r="G1751"/>
          <cell r="H1751"/>
          <cell r="I1751" t="str">
            <v>OK</v>
          </cell>
          <cell r="J1751">
            <v>43199</v>
          </cell>
        </row>
        <row r="1752">
          <cell r="B1752">
            <v>8404</v>
          </cell>
          <cell r="C1752">
            <v>43199</v>
          </cell>
          <cell r="D1752" t="str">
            <v>para 130-131VU</v>
          </cell>
          <cell r="E1752"/>
          <cell r="F1752" t="str">
            <v>OK</v>
          </cell>
          <cell r="G1752"/>
          <cell r="H1752"/>
          <cell r="I1752" t="str">
            <v>OK</v>
          </cell>
          <cell r="J1752">
            <v>43199</v>
          </cell>
        </row>
        <row r="1753">
          <cell r="B1753">
            <v>8415</v>
          </cell>
          <cell r="C1753">
            <v>43199</v>
          </cell>
          <cell r="D1753" t="str">
            <v>para 130-131VU</v>
          </cell>
          <cell r="E1753"/>
          <cell r="F1753" t="str">
            <v>OK</v>
          </cell>
          <cell r="G1753"/>
          <cell r="H1753"/>
          <cell r="I1753" t="str">
            <v>OK</v>
          </cell>
          <cell r="J1753">
            <v>43199</v>
          </cell>
        </row>
        <row r="1754">
          <cell r="B1754">
            <v>8340</v>
          </cell>
          <cell r="C1754">
            <v>43199</v>
          </cell>
          <cell r="D1754"/>
          <cell r="E1754"/>
          <cell r="F1754" t="str">
            <v>OK</v>
          </cell>
          <cell r="G1754"/>
          <cell r="H1754"/>
          <cell r="I1754" t="str">
            <v>OK</v>
          </cell>
          <cell r="J1754">
            <v>43199</v>
          </cell>
        </row>
        <row r="1755">
          <cell r="B1755">
            <v>95</v>
          </cell>
          <cell r="C1755">
            <v>43199</v>
          </cell>
          <cell r="D1755"/>
          <cell r="E1755"/>
          <cell r="F1755" t="str">
            <v>OK</v>
          </cell>
          <cell r="G1755"/>
          <cell r="H1755"/>
          <cell r="I1755" t="str">
            <v>OK</v>
          </cell>
          <cell r="J1755">
            <v>43199</v>
          </cell>
        </row>
        <row r="1756">
          <cell r="B1756">
            <v>8378</v>
          </cell>
          <cell r="C1756">
            <v>43200</v>
          </cell>
          <cell r="D1756"/>
          <cell r="E1756"/>
          <cell r="F1756" t="str">
            <v>OK</v>
          </cell>
          <cell r="G1756"/>
          <cell r="H1756"/>
          <cell r="I1756" t="str">
            <v>OK</v>
          </cell>
          <cell r="J1756">
            <v>43200</v>
          </cell>
        </row>
        <row r="1757">
          <cell r="B1757">
            <v>8406</v>
          </cell>
          <cell r="C1757">
            <v>43200</v>
          </cell>
          <cell r="D1757"/>
          <cell r="E1757"/>
          <cell r="F1757" t="str">
            <v>OK</v>
          </cell>
          <cell r="G1757"/>
          <cell r="H1757"/>
          <cell r="I1757" t="str">
            <v>OK</v>
          </cell>
          <cell r="J1757">
            <v>43200</v>
          </cell>
        </row>
        <row r="1758">
          <cell r="B1758">
            <v>8401</v>
          </cell>
          <cell r="C1758">
            <v>43200</v>
          </cell>
          <cell r="D1758"/>
          <cell r="E1758"/>
          <cell r="F1758" t="str">
            <v>OK</v>
          </cell>
          <cell r="G1758"/>
          <cell r="H1758"/>
          <cell r="I1758" t="str">
            <v>OK</v>
          </cell>
          <cell r="J1758">
            <v>43200</v>
          </cell>
        </row>
        <row r="1759">
          <cell r="B1759">
            <v>8326</v>
          </cell>
          <cell r="C1759">
            <v>43200</v>
          </cell>
          <cell r="D1759" t="str">
            <v>para 130-131VU</v>
          </cell>
          <cell r="E1759"/>
          <cell r="F1759" t="str">
            <v>OK</v>
          </cell>
          <cell r="G1759"/>
          <cell r="H1759"/>
          <cell r="I1759" t="str">
            <v>OK</v>
          </cell>
          <cell r="J1759">
            <v>43200</v>
          </cell>
        </row>
        <row r="1760">
          <cell r="B1760">
            <v>8450</v>
          </cell>
          <cell r="C1760">
            <v>43200</v>
          </cell>
          <cell r="D1760" t="str">
            <v>para 50VU</v>
          </cell>
          <cell r="E1760"/>
          <cell r="F1760" t="str">
            <v>OK</v>
          </cell>
          <cell r="G1760"/>
          <cell r="H1760"/>
          <cell r="I1760" t="str">
            <v>OK</v>
          </cell>
          <cell r="J1760">
            <v>43200</v>
          </cell>
        </row>
        <row r="1761">
          <cell r="B1761">
            <v>207</v>
          </cell>
          <cell r="C1761">
            <v>43200</v>
          </cell>
          <cell r="D1761" t="str">
            <v>517-518-536-611VU3</v>
          </cell>
          <cell r="E1761"/>
          <cell r="F1761" t="str">
            <v>OK</v>
          </cell>
          <cell r="G1761"/>
          <cell r="H1761"/>
          <cell r="I1761" t="str">
            <v>OK</v>
          </cell>
          <cell r="J1761">
            <v>43201</v>
          </cell>
        </row>
        <row r="1762">
          <cell r="B1762">
            <v>161</v>
          </cell>
          <cell r="C1762">
            <v>43200</v>
          </cell>
          <cell r="D1762" t="str">
            <v>517-518-536-611VU3</v>
          </cell>
          <cell r="E1762"/>
          <cell r="F1762" t="str">
            <v>OK</v>
          </cell>
          <cell r="G1762"/>
          <cell r="H1762"/>
          <cell r="I1762" t="str">
            <v>OK</v>
          </cell>
          <cell r="J1762">
            <v>43201</v>
          </cell>
        </row>
        <row r="1763">
          <cell r="B1763">
            <v>273</v>
          </cell>
          <cell r="C1763">
            <v>43200</v>
          </cell>
          <cell r="D1763"/>
          <cell r="E1763"/>
          <cell r="F1763" t="str">
            <v>OK</v>
          </cell>
          <cell r="G1763"/>
          <cell r="H1763"/>
          <cell r="I1763" t="str">
            <v>OK</v>
          </cell>
          <cell r="J1763">
            <v>43200</v>
          </cell>
        </row>
        <row r="1764">
          <cell r="B1764">
            <v>94</v>
          </cell>
          <cell r="C1764">
            <v>43200</v>
          </cell>
          <cell r="D1764" t="str">
            <v>A expédier le 13/04</v>
          </cell>
          <cell r="E1764"/>
          <cell r="F1764" t="str">
            <v>OK</v>
          </cell>
          <cell r="G1764"/>
          <cell r="H1764"/>
          <cell r="I1764" t="str">
            <v>OK</v>
          </cell>
          <cell r="J1764">
            <v>43203</v>
          </cell>
        </row>
        <row r="1765">
          <cell r="B1765">
            <v>1526</v>
          </cell>
          <cell r="C1765">
            <v>43200</v>
          </cell>
          <cell r="D1765"/>
          <cell r="E1765"/>
          <cell r="F1765" t="str">
            <v>OK</v>
          </cell>
          <cell r="G1765"/>
          <cell r="H1765"/>
          <cell r="I1765" t="str">
            <v>OK</v>
          </cell>
          <cell r="J1765">
            <v>43201</v>
          </cell>
        </row>
        <row r="1766">
          <cell r="B1766">
            <v>8423</v>
          </cell>
          <cell r="C1766">
            <v>43201</v>
          </cell>
          <cell r="D1766"/>
          <cell r="E1766"/>
          <cell r="F1766" t="str">
            <v>OK</v>
          </cell>
          <cell r="G1766"/>
          <cell r="H1766"/>
          <cell r="I1766" t="str">
            <v>OK</v>
          </cell>
          <cell r="J1766">
            <v>43201</v>
          </cell>
        </row>
        <row r="1767">
          <cell r="B1767">
            <v>8403</v>
          </cell>
          <cell r="C1767">
            <v>43201</v>
          </cell>
          <cell r="D1767"/>
          <cell r="E1767"/>
          <cell r="F1767" t="str">
            <v>OK</v>
          </cell>
          <cell r="G1767"/>
          <cell r="H1767"/>
          <cell r="I1767" t="str">
            <v>OK</v>
          </cell>
          <cell r="J1767">
            <v>43201</v>
          </cell>
        </row>
        <row r="1768">
          <cell r="B1768">
            <v>8234</v>
          </cell>
          <cell r="C1768">
            <v>43201</v>
          </cell>
          <cell r="D1768"/>
          <cell r="E1768"/>
          <cell r="F1768" t="str">
            <v>OK</v>
          </cell>
          <cell r="G1768"/>
          <cell r="H1768"/>
          <cell r="I1768" t="str">
            <v>OK</v>
          </cell>
          <cell r="J1768">
            <v>43201</v>
          </cell>
        </row>
        <row r="1769">
          <cell r="B1769">
            <v>8369</v>
          </cell>
          <cell r="C1769">
            <v>43201</v>
          </cell>
          <cell r="D1769"/>
          <cell r="E1769"/>
          <cell r="F1769" t="str">
            <v>OK</v>
          </cell>
          <cell r="G1769"/>
          <cell r="H1769"/>
          <cell r="I1769" t="str">
            <v>OK</v>
          </cell>
          <cell r="J1769">
            <v>43201</v>
          </cell>
        </row>
        <row r="1770">
          <cell r="B1770">
            <v>8382</v>
          </cell>
          <cell r="C1770">
            <v>43201</v>
          </cell>
          <cell r="D1770"/>
          <cell r="E1770"/>
          <cell r="F1770" t="str">
            <v>OK</v>
          </cell>
          <cell r="G1770"/>
          <cell r="H1770"/>
          <cell r="I1770" t="str">
            <v>OK</v>
          </cell>
          <cell r="J1770">
            <v>43201</v>
          </cell>
        </row>
        <row r="1771">
          <cell r="B1771">
            <v>8389</v>
          </cell>
          <cell r="C1771">
            <v>43201</v>
          </cell>
          <cell r="D1771"/>
          <cell r="E1771"/>
          <cell r="F1771" t="str">
            <v>OK</v>
          </cell>
          <cell r="G1771"/>
          <cell r="H1771"/>
          <cell r="I1771" t="str">
            <v>OK</v>
          </cell>
          <cell r="J1771">
            <v>43201</v>
          </cell>
        </row>
        <row r="1772">
          <cell r="B1772">
            <v>8435</v>
          </cell>
          <cell r="C1772">
            <v>43201</v>
          </cell>
          <cell r="D1772"/>
          <cell r="E1772"/>
          <cell r="F1772" t="str">
            <v>OK</v>
          </cell>
          <cell r="G1772"/>
          <cell r="H1772"/>
          <cell r="I1772" t="str">
            <v>OK</v>
          </cell>
          <cell r="J1772">
            <v>43201</v>
          </cell>
        </row>
        <row r="1773">
          <cell r="B1773">
            <v>8425</v>
          </cell>
          <cell r="C1773">
            <v>43201</v>
          </cell>
          <cell r="D1773"/>
          <cell r="E1773"/>
          <cell r="F1773" t="str">
            <v>OK</v>
          </cell>
          <cell r="G1773"/>
          <cell r="H1773"/>
          <cell r="I1773" t="str">
            <v>OK</v>
          </cell>
          <cell r="J1773">
            <v>43201</v>
          </cell>
        </row>
        <row r="1774">
          <cell r="B1774">
            <v>8368</v>
          </cell>
          <cell r="C1774">
            <v>43201</v>
          </cell>
          <cell r="D1774"/>
          <cell r="E1774"/>
          <cell r="F1774" t="str">
            <v>OK</v>
          </cell>
          <cell r="G1774"/>
          <cell r="H1774"/>
          <cell r="I1774" t="str">
            <v>OK</v>
          </cell>
          <cell r="J1774">
            <v>43201</v>
          </cell>
        </row>
        <row r="1775">
          <cell r="B1775">
            <v>8416</v>
          </cell>
          <cell r="C1775">
            <v>43201</v>
          </cell>
          <cell r="D1775" t="str">
            <v>para 50VU</v>
          </cell>
          <cell r="E1775"/>
          <cell r="F1775" t="str">
            <v>OK</v>
          </cell>
          <cell r="G1775"/>
          <cell r="H1775"/>
          <cell r="I1775" t="str">
            <v>OK</v>
          </cell>
          <cell r="J1775">
            <v>43201</v>
          </cell>
        </row>
        <row r="1776">
          <cell r="B1776">
            <v>251</v>
          </cell>
          <cell r="C1776">
            <v>43201</v>
          </cell>
          <cell r="D1776"/>
          <cell r="E1776"/>
          <cell r="F1776" t="str">
            <v>OK</v>
          </cell>
          <cell r="G1776"/>
          <cell r="H1776"/>
          <cell r="I1776" t="str">
            <v>OK</v>
          </cell>
          <cell r="J1776">
            <v>43206</v>
          </cell>
        </row>
        <row r="1777">
          <cell r="B1777">
            <v>1407</v>
          </cell>
          <cell r="C1777">
            <v>43201</v>
          </cell>
          <cell r="D1777"/>
          <cell r="E1777"/>
          <cell r="F1777" t="str">
            <v>OK</v>
          </cell>
          <cell r="G1777"/>
          <cell r="H1777"/>
          <cell r="I1777" t="str">
            <v>OK</v>
          </cell>
          <cell r="J1777">
            <v>43201</v>
          </cell>
        </row>
        <row r="1778">
          <cell r="B1778" t="str">
            <v>LCTZ34689</v>
          </cell>
          <cell r="C1778">
            <v>43201</v>
          </cell>
          <cell r="D1778" t="str">
            <v>22VU QTE1</v>
          </cell>
          <cell r="E1778"/>
          <cell r="F1778" t="str">
            <v>OK</v>
          </cell>
          <cell r="G1778"/>
          <cell r="H1778"/>
          <cell r="I1778" t="str">
            <v>OK</v>
          </cell>
          <cell r="J1778">
            <v>43202</v>
          </cell>
        </row>
        <row r="1779">
          <cell r="B1779">
            <v>8359</v>
          </cell>
          <cell r="C1779">
            <v>43201</v>
          </cell>
          <cell r="D1779" t="str">
            <v>130VU</v>
          </cell>
          <cell r="E1779"/>
          <cell r="F1779" t="str">
            <v>OK</v>
          </cell>
          <cell r="G1779"/>
          <cell r="H1779"/>
          <cell r="I1779" t="str">
            <v>OK</v>
          </cell>
          <cell r="J1779">
            <v>43201</v>
          </cell>
        </row>
        <row r="1780">
          <cell r="B1780">
            <v>8374</v>
          </cell>
          <cell r="C1780">
            <v>43201</v>
          </cell>
          <cell r="D1780" t="str">
            <v>131VU</v>
          </cell>
          <cell r="E1780"/>
          <cell r="F1780" t="str">
            <v>OK</v>
          </cell>
          <cell r="G1780"/>
          <cell r="H1780"/>
          <cell r="I1780" t="str">
            <v>OK</v>
          </cell>
          <cell r="J1780">
            <v>43201</v>
          </cell>
        </row>
        <row r="1781">
          <cell r="B1781">
            <v>8375</v>
          </cell>
          <cell r="C1781">
            <v>43201</v>
          </cell>
          <cell r="D1781" t="str">
            <v>131VU</v>
          </cell>
          <cell r="E1781"/>
          <cell r="F1781" t="str">
            <v>OK</v>
          </cell>
          <cell r="G1781"/>
          <cell r="H1781"/>
          <cell r="I1781" t="str">
            <v>OK</v>
          </cell>
          <cell r="J1781">
            <v>43201</v>
          </cell>
        </row>
        <row r="1782">
          <cell r="B1782">
            <v>8422</v>
          </cell>
          <cell r="C1782">
            <v>43202</v>
          </cell>
          <cell r="D1782" t="str">
            <v>para 50VU</v>
          </cell>
          <cell r="E1782"/>
          <cell r="F1782" t="str">
            <v>OK</v>
          </cell>
          <cell r="G1782"/>
          <cell r="H1782"/>
          <cell r="I1782" t="str">
            <v>OK</v>
          </cell>
          <cell r="J1782">
            <v>43202</v>
          </cell>
        </row>
        <row r="1783">
          <cell r="B1783">
            <v>8407</v>
          </cell>
          <cell r="C1783">
            <v>43202</v>
          </cell>
          <cell r="D1783" t="str">
            <v>A expédier le 12/04 au matin en express</v>
          </cell>
          <cell r="E1783"/>
          <cell r="F1783" t="str">
            <v>OK</v>
          </cell>
          <cell r="G1783"/>
          <cell r="H1783"/>
          <cell r="I1783" t="str">
            <v>OK</v>
          </cell>
          <cell r="J1783">
            <v>43202</v>
          </cell>
        </row>
        <row r="1784">
          <cell r="B1784">
            <v>8436</v>
          </cell>
          <cell r="C1784">
            <v>43202</v>
          </cell>
          <cell r="D1784"/>
          <cell r="E1784"/>
          <cell r="F1784" t="str">
            <v>OK</v>
          </cell>
          <cell r="G1784"/>
          <cell r="H1784"/>
          <cell r="I1784" t="str">
            <v>OK</v>
          </cell>
          <cell r="J1784">
            <v>43202</v>
          </cell>
        </row>
        <row r="1785">
          <cell r="B1785">
            <v>8432</v>
          </cell>
          <cell r="C1785">
            <v>43202</v>
          </cell>
          <cell r="D1785" t="str">
            <v>para 50VU</v>
          </cell>
          <cell r="E1785"/>
          <cell r="F1785" t="str">
            <v>OK</v>
          </cell>
          <cell r="G1785"/>
          <cell r="H1785"/>
          <cell r="I1785" t="str">
            <v>OK</v>
          </cell>
          <cell r="J1785">
            <v>43202</v>
          </cell>
        </row>
        <row r="1786">
          <cell r="B1786">
            <v>244</v>
          </cell>
          <cell r="C1786">
            <v>43202</v>
          </cell>
          <cell r="D1786" t="str">
            <v>911-917VU</v>
          </cell>
          <cell r="E1786"/>
          <cell r="F1786" t="str">
            <v>OK</v>
          </cell>
          <cell r="G1786"/>
          <cell r="H1786"/>
          <cell r="I1786" t="str">
            <v>OK</v>
          </cell>
          <cell r="J1786">
            <v>43202</v>
          </cell>
        </row>
        <row r="1787">
          <cell r="B1787">
            <v>244</v>
          </cell>
          <cell r="C1787">
            <v>43202</v>
          </cell>
          <cell r="D1787" t="str">
            <v>sauf 317-411-925VU / A expédier le 19/04</v>
          </cell>
          <cell r="E1787"/>
          <cell r="F1787" t="str">
            <v>OK</v>
          </cell>
          <cell r="G1787"/>
          <cell r="H1787"/>
          <cell r="I1787" t="str">
            <v>OK</v>
          </cell>
          <cell r="J1787">
            <v>43209</v>
          </cell>
        </row>
        <row r="1788">
          <cell r="B1788">
            <v>276</v>
          </cell>
          <cell r="C1788">
            <v>43202</v>
          </cell>
          <cell r="D1788"/>
          <cell r="E1788"/>
          <cell r="F1788" t="str">
            <v>OK</v>
          </cell>
          <cell r="G1788"/>
          <cell r="H1788"/>
          <cell r="I1788" t="str">
            <v>OK</v>
          </cell>
          <cell r="J1788">
            <v>43202</v>
          </cell>
        </row>
        <row r="1789">
          <cell r="B1789">
            <v>248</v>
          </cell>
          <cell r="C1789">
            <v>43202</v>
          </cell>
          <cell r="D1789"/>
          <cell r="E1789"/>
          <cell r="F1789" t="str">
            <v>OK</v>
          </cell>
          <cell r="G1789"/>
          <cell r="H1789"/>
          <cell r="I1789" t="str">
            <v>OK</v>
          </cell>
          <cell r="J1789">
            <v>43202</v>
          </cell>
        </row>
        <row r="1790">
          <cell r="B1790">
            <v>1539</v>
          </cell>
          <cell r="C1790">
            <v>43202</v>
          </cell>
          <cell r="D1790"/>
          <cell r="E1790"/>
          <cell r="F1790" t="str">
            <v>OK</v>
          </cell>
          <cell r="G1790"/>
          <cell r="H1790"/>
          <cell r="I1790" t="str">
            <v>OK</v>
          </cell>
          <cell r="J1790">
            <v>43202</v>
          </cell>
        </row>
        <row r="1791">
          <cell r="B1791" t="str">
            <v>LCTZ53172</v>
          </cell>
          <cell r="C1791">
            <v>43202</v>
          </cell>
          <cell r="D1791" t="str">
            <v>265VU</v>
          </cell>
          <cell r="E1791"/>
          <cell r="F1791" t="str">
            <v>OK</v>
          </cell>
          <cell r="G1791"/>
          <cell r="H1791"/>
          <cell r="I1791" t="str">
            <v>OK</v>
          </cell>
          <cell r="J1791">
            <v>43202</v>
          </cell>
        </row>
        <row r="1792">
          <cell r="B1792">
            <v>240</v>
          </cell>
          <cell r="C1792">
            <v>43202</v>
          </cell>
          <cell r="D1792" t="str">
            <v>925VU</v>
          </cell>
          <cell r="E1792"/>
          <cell r="F1792" t="str">
            <v>OK</v>
          </cell>
          <cell r="G1792"/>
          <cell r="H1792"/>
          <cell r="I1792" t="str">
            <v>OK</v>
          </cell>
          <cell r="J1792">
            <v>43203</v>
          </cell>
        </row>
        <row r="1793">
          <cell r="B1793">
            <v>256</v>
          </cell>
          <cell r="C1793">
            <v>43202</v>
          </cell>
          <cell r="D1793" t="str">
            <v>925VU</v>
          </cell>
          <cell r="E1793"/>
          <cell r="F1793" t="str">
            <v>OK</v>
          </cell>
          <cell r="G1793"/>
          <cell r="H1793"/>
          <cell r="I1793" t="str">
            <v>OK</v>
          </cell>
          <cell r="J1793">
            <v>43202</v>
          </cell>
        </row>
        <row r="1794">
          <cell r="B1794">
            <v>8409</v>
          </cell>
          <cell r="C1794">
            <v>43203</v>
          </cell>
          <cell r="D1794"/>
          <cell r="E1794"/>
          <cell r="F1794" t="str">
            <v>OK</v>
          </cell>
          <cell r="G1794"/>
          <cell r="H1794"/>
          <cell r="I1794" t="str">
            <v>OK</v>
          </cell>
          <cell r="J1794">
            <v>43203</v>
          </cell>
        </row>
        <row r="1795">
          <cell r="B1795">
            <v>8413</v>
          </cell>
          <cell r="C1795">
            <v>43203</v>
          </cell>
          <cell r="D1795" t="str">
            <v>PARA 50VU</v>
          </cell>
          <cell r="E1795"/>
          <cell r="F1795" t="str">
            <v>OK</v>
          </cell>
          <cell r="G1795"/>
          <cell r="H1795"/>
          <cell r="I1795" t="str">
            <v>OK</v>
          </cell>
          <cell r="J1795">
            <v>43203</v>
          </cell>
        </row>
        <row r="1796">
          <cell r="B1796">
            <v>8365</v>
          </cell>
          <cell r="C1796">
            <v>43203</v>
          </cell>
          <cell r="D1796"/>
          <cell r="E1796"/>
          <cell r="F1796" t="str">
            <v>OK</v>
          </cell>
          <cell r="G1796"/>
          <cell r="H1796"/>
          <cell r="I1796" t="str">
            <v>OK</v>
          </cell>
          <cell r="J1796">
            <v>43203</v>
          </cell>
        </row>
        <row r="1797">
          <cell r="B1797">
            <v>252</v>
          </cell>
          <cell r="C1797">
            <v>43203</v>
          </cell>
          <cell r="D1797"/>
          <cell r="E1797"/>
          <cell r="F1797" t="str">
            <v>OK</v>
          </cell>
          <cell r="G1797"/>
          <cell r="H1797"/>
          <cell r="I1797" t="str">
            <v>OK</v>
          </cell>
          <cell r="J1797">
            <v>43208</v>
          </cell>
        </row>
        <row r="1798">
          <cell r="B1798">
            <v>1527</v>
          </cell>
          <cell r="C1798">
            <v>43203</v>
          </cell>
          <cell r="D1798"/>
          <cell r="E1798"/>
          <cell r="F1798" t="str">
            <v>OK</v>
          </cell>
          <cell r="G1798"/>
          <cell r="H1798"/>
          <cell r="I1798" t="str">
            <v>OK</v>
          </cell>
          <cell r="J1798">
            <v>43203</v>
          </cell>
        </row>
        <row r="1799">
          <cell r="B1799" t="str">
            <v>LCTZ72588</v>
          </cell>
          <cell r="C1799">
            <v>43203</v>
          </cell>
          <cell r="D1799" t="str">
            <v>JACK QTE 3</v>
          </cell>
          <cell r="E1799"/>
          <cell r="F1799" t="str">
            <v>OK</v>
          </cell>
          <cell r="G1799"/>
          <cell r="H1799"/>
          <cell r="I1799" t="str">
            <v>OK</v>
          </cell>
          <cell r="J1799">
            <v>43203</v>
          </cell>
        </row>
        <row r="1800">
          <cell r="B1800" t="str">
            <v>LCTZ69599</v>
          </cell>
          <cell r="C1800">
            <v>43203</v>
          </cell>
          <cell r="D1800" t="str">
            <v>301VU</v>
          </cell>
          <cell r="E1800"/>
          <cell r="F1800" t="str">
            <v>OK</v>
          </cell>
          <cell r="G1800"/>
          <cell r="H1800"/>
          <cell r="I1800" t="str">
            <v>OK</v>
          </cell>
          <cell r="J1800">
            <v>43203</v>
          </cell>
        </row>
        <row r="1801">
          <cell r="B1801" t="str">
            <v>LCTZ69602</v>
          </cell>
          <cell r="C1801">
            <v>43203</v>
          </cell>
          <cell r="D1801" t="str">
            <v xml:space="preserve">500VU </v>
          </cell>
          <cell r="E1801"/>
          <cell r="F1801" t="str">
            <v>OK</v>
          </cell>
          <cell r="G1801"/>
          <cell r="H1801"/>
          <cell r="I1801" t="str">
            <v>OK</v>
          </cell>
          <cell r="J1801">
            <v>43203</v>
          </cell>
        </row>
        <row r="1802">
          <cell r="B1802">
            <v>8404</v>
          </cell>
          <cell r="C1802">
            <v>43203</v>
          </cell>
          <cell r="D1802" t="str">
            <v>130-131VU</v>
          </cell>
          <cell r="E1802"/>
          <cell r="F1802" t="str">
            <v>OK</v>
          </cell>
          <cell r="G1802"/>
          <cell r="H1802"/>
          <cell r="I1802" t="str">
            <v>OK</v>
          </cell>
          <cell r="J1802">
            <v>43203</v>
          </cell>
        </row>
        <row r="1803">
          <cell r="B1803">
            <v>8326</v>
          </cell>
          <cell r="C1803">
            <v>43203</v>
          </cell>
          <cell r="D1803" t="str">
            <v>130-131VU</v>
          </cell>
          <cell r="E1803"/>
          <cell r="F1803" t="str">
            <v>OK</v>
          </cell>
          <cell r="G1803"/>
          <cell r="H1803"/>
          <cell r="I1803" t="str">
            <v>OK</v>
          </cell>
          <cell r="J1803">
            <v>43203</v>
          </cell>
        </row>
        <row r="1804">
          <cell r="B1804">
            <v>8398</v>
          </cell>
          <cell r="C1804">
            <v>43203</v>
          </cell>
          <cell r="D1804" t="str">
            <v>130-131VU</v>
          </cell>
          <cell r="E1804"/>
          <cell r="F1804" t="str">
            <v>OK</v>
          </cell>
          <cell r="G1804"/>
          <cell r="H1804"/>
          <cell r="I1804" t="str">
            <v>OK</v>
          </cell>
          <cell r="J1804">
            <v>43203</v>
          </cell>
        </row>
        <row r="1805">
          <cell r="B1805">
            <v>8415</v>
          </cell>
          <cell r="C1805">
            <v>43203</v>
          </cell>
          <cell r="D1805" t="str">
            <v>130-131VU</v>
          </cell>
          <cell r="E1805"/>
          <cell r="F1805" t="str">
            <v>OK</v>
          </cell>
          <cell r="G1805"/>
          <cell r="H1805"/>
          <cell r="I1805" t="str">
            <v>OK</v>
          </cell>
          <cell r="J1805">
            <v>43203</v>
          </cell>
        </row>
        <row r="1806">
          <cell r="B1806">
            <v>8407</v>
          </cell>
          <cell r="C1806">
            <v>43203</v>
          </cell>
          <cell r="D1806" t="str">
            <v>30VU</v>
          </cell>
          <cell r="E1806"/>
          <cell r="F1806" t="str">
            <v>OK</v>
          </cell>
          <cell r="G1806"/>
          <cell r="H1806"/>
          <cell r="I1806" t="str">
            <v>OK</v>
          </cell>
          <cell r="J1806">
            <v>43203</v>
          </cell>
        </row>
        <row r="1807">
          <cell r="B1807">
            <v>8428</v>
          </cell>
          <cell r="C1807">
            <v>43206</v>
          </cell>
          <cell r="D1807"/>
          <cell r="E1807"/>
          <cell r="F1807" t="str">
            <v>OK</v>
          </cell>
          <cell r="G1807"/>
          <cell r="H1807"/>
          <cell r="I1807" t="str">
            <v>OK</v>
          </cell>
          <cell r="J1807">
            <v>43206</v>
          </cell>
        </row>
        <row r="1808">
          <cell r="B1808">
            <v>257</v>
          </cell>
          <cell r="C1808">
            <v>43206</v>
          </cell>
          <cell r="D1808" t="str">
            <v>MQ 917VU</v>
          </cell>
          <cell r="E1808"/>
          <cell r="F1808" t="str">
            <v>OK</v>
          </cell>
          <cell r="G1808"/>
          <cell r="H1808"/>
          <cell r="I1808" t="str">
            <v>OK</v>
          </cell>
          <cell r="J1808">
            <v>43208</v>
          </cell>
        </row>
        <row r="1809">
          <cell r="B1809">
            <v>257</v>
          </cell>
          <cell r="C1809">
            <v>43206</v>
          </cell>
          <cell r="D1809" t="str">
            <v>MQ 317-411-412-265-925 / A EXPEDIER LE 20/04</v>
          </cell>
          <cell r="E1809"/>
          <cell r="F1809" t="str">
            <v>OK</v>
          </cell>
          <cell r="G1809"/>
          <cell r="H1809"/>
          <cell r="I1809" t="str">
            <v>OK</v>
          </cell>
          <cell r="J1809">
            <v>43210</v>
          </cell>
        </row>
        <row r="1810">
          <cell r="B1810">
            <v>246</v>
          </cell>
          <cell r="C1810">
            <v>43206</v>
          </cell>
          <cell r="D1810" t="str">
            <v>612-613-614vu</v>
          </cell>
          <cell r="E1810"/>
          <cell r="F1810" t="str">
            <v>OK</v>
          </cell>
          <cell r="G1810"/>
          <cell r="H1810"/>
          <cell r="I1810" t="str">
            <v>OK</v>
          </cell>
          <cell r="J1810">
            <v>43206</v>
          </cell>
        </row>
        <row r="1811">
          <cell r="B1811">
            <v>277</v>
          </cell>
          <cell r="C1811">
            <v>43206</v>
          </cell>
          <cell r="D1811" t="str">
            <v>5120-5126VE</v>
          </cell>
          <cell r="E1811"/>
          <cell r="F1811" t="str">
            <v>OK</v>
          </cell>
          <cell r="G1811"/>
          <cell r="H1811"/>
          <cell r="I1811" t="str">
            <v>OK</v>
          </cell>
          <cell r="J1811">
            <v>43207</v>
          </cell>
        </row>
        <row r="1812">
          <cell r="B1812" t="str">
            <v>LCTZ83775</v>
          </cell>
          <cell r="C1812">
            <v>43206</v>
          </cell>
          <cell r="D1812" t="str">
            <v>27VU QTE11 LTE990012-22</v>
          </cell>
          <cell r="E1812"/>
          <cell r="F1812" t="str">
            <v>OK</v>
          </cell>
          <cell r="G1812"/>
          <cell r="H1812"/>
          <cell r="I1812" t="str">
            <v>OK</v>
          </cell>
          <cell r="J1812">
            <v>43206</v>
          </cell>
        </row>
        <row r="1813">
          <cell r="B1813">
            <v>235</v>
          </cell>
          <cell r="C1813">
            <v>43206</v>
          </cell>
          <cell r="D1813" t="str">
            <v>614vu</v>
          </cell>
          <cell r="E1813"/>
          <cell r="F1813" t="str">
            <v>OK</v>
          </cell>
          <cell r="G1813"/>
          <cell r="H1813"/>
          <cell r="I1813" t="str">
            <v>OK</v>
          </cell>
          <cell r="J1813">
            <v>43206</v>
          </cell>
        </row>
        <row r="1814">
          <cell r="B1814">
            <v>8435</v>
          </cell>
          <cell r="C1814">
            <v>43206</v>
          </cell>
          <cell r="D1814" t="str">
            <v>50VU</v>
          </cell>
          <cell r="E1814"/>
          <cell r="F1814" t="str">
            <v>OK</v>
          </cell>
          <cell r="G1814"/>
          <cell r="H1814"/>
          <cell r="I1814" t="str">
            <v>OK</v>
          </cell>
          <cell r="J1814">
            <v>43206</v>
          </cell>
        </row>
        <row r="1815">
          <cell r="B1815">
            <v>8420</v>
          </cell>
          <cell r="C1815">
            <v>43207</v>
          </cell>
          <cell r="D1815"/>
          <cell r="E1815"/>
          <cell r="F1815" t="str">
            <v>OK</v>
          </cell>
          <cell r="G1815"/>
          <cell r="H1815"/>
          <cell r="I1815" t="str">
            <v>OK</v>
          </cell>
          <cell r="J1815">
            <v>43207</v>
          </cell>
        </row>
        <row r="1816">
          <cell r="B1816">
            <v>8261</v>
          </cell>
          <cell r="C1816">
            <v>43207</v>
          </cell>
          <cell r="D1816"/>
          <cell r="E1816"/>
          <cell r="F1816" t="str">
            <v>OK</v>
          </cell>
          <cell r="G1816"/>
          <cell r="H1816"/>
          <cell r="I1816" t="str">
            <v>OK</v>
          </cell>
          <cell r="J1816">
            <v>43207</v>
          </cell>
        </row>
        <row r="1817">
          <cell r="B1817">
            <v>8341</v>
          </cell>
          <cell r="C1817">
            <v>43207</v>
          </cell>
          <cell r="D1817"/>
          <cell r="E1817"/>
          <cell r="F1817" t="str">
            <v>OK</v>
          </cell>
          <cell r="G1817"/>
          <cell r="H1817"/>
          <cell r="I1817" t="str">
            <v>OK</v>
          </cell>
          <cell r="J1817">
            <v>43207</v>
          </cell>
        </row>
        <row r="1818">
          <cell r="B1818">
            <v>8383</v>
          </cell>
          <cell r="C1818">
            <v>43207</v>
          </cell>
          <cell r="D1818"/>
          <cell r="E1818"/>
          <cell r="F1818" t="str">
            <v>OK</v>
          </cell>
          <cell r="G1818"/>
          <cell r="H1818"/>
          <cell r="I1818" t="str">
            <v>OK</v>
          </cell>
          <cell r="J1818">
            <v>43207</v>
          </cell>
        </row>
        <row r="1819">
          <cell r="B1819">
            <v>8385</v>
          </cell>
          <cell r="C1819">
            <v>43207</v>
          </cell>
          <cell r="D1819"/>
          <cell r="E1819"/>
          <cell r="F1819" t="str">
            <v>OK</v>
          </cell>
          <cell r="G1819"/>
          <cell r="H1819"/>
          <cell r="I1819" t="str">
            <v>OK</v>
          </cell>
          <cell r="J1819">
            <v>43207</v>
          </cell>
        </row>
        <row r="1820">
          <cell r="B1820">
            <v>8447</v>
          </cell>
          <cell r="C1820">
            <v>43207</v>
          </cell>
          <cell r="D1820"/>
          <cell r="E1820"/>
          <cell r="F1820" t="str">
            <v>OK</v>
          </cell>
          <cell r="G1820"/>
          <cell r="H1820"/>
          <cell r="I1820" t="str">
            <v>OK</v>
          </cell>
          <cell r="J1820">
            <v>43207</v>
          </cell>
        </row>
        <row r="1821">
          <cell r="B1821">
            <v>8473</v>
          </cell>
          <cell r="C1821">
            <v>43207</v>
          </cell>
          <cell r="D1821" t="str">
            <v>para 50VU</v>
          </cell>
          <cell r="E1821"/>
          <cell r="F1821" t="str">
            <v>OK</v>
          </cell>
          <cell r="G1821"/>
          <cell r="H1821"/>
          <cell r="I1821" t="str">
            <v>OK</v>
          </cell>
          <cell r="J1821">
            <v>43207</v>
          </cell>
        </row>
        <row r="1822">
          <cell r="B1822">
            <v>235</v>
          </cell>
          <cell r="C1822">
            <v>43207</v>
          </cell>
          <cell r="D1822" t="str">
            <v>517-518-536-611VU3</v>
          </cell>
          <cell r="E1822"/>
          <cell r="F1822" t="str">
            <v>OK</v>
          </cell>
          <cell r="G1822"/>
          <cell r="H1822"/>
          <cell r="I1822" t="str">
            <v>OK</v>
          </cell>
          <cell r="J1822">
            <v>43207</v>
          </cell>
        </row>
        <row r="1823">
          <cell r="B1823">
            <v>236</v>
          </cell>
          <cell r="C1823">
            <v>43207</v>
          </cell>
          <cell r="D1823" t="str">
            <v>517-518-536-611VU3 / A EXPEDIER LE 18/04</v>
          </cell>
          <cell r="E1823"/>
          <cell r="F1823" t="str">
            <v>OK</v>
          </cell>
          <cell r="G1823"/>
          <cell r="H1823"/>
          <cell r="I1823" t="str">
            <v>OK</v>
          </cell>
          <cell r="J1823">
            <v>43208</v>
          </cell>
        </row>
        <row r="1824">
          <cell r="B1824">
            <v>277</v>
          </cell>
          <cell r="C1824">
            <v>43207</v>
          </cell>
          <cell r="D1824" t="str">
            <v>5130VE</v>
          </cell>
          <cell r="E1824"/>
          <cell r="F1824" t="str">
            <v>OK</v>
          </cell>
          <cell r="G1824"/>
          <cell r="H1824"/>
          <cell r="I1824" t="str">
            <v>OK</v>
          </cell>
          <cell r="J1824">
            <v>43207</v>
          </cell>
        </row>
        <row r="1825">
          <cell r="B1825" t="str">
            <v>5GA S2</v>
          </cell>
          <cell r="C1825">
            <v>43207</v>
          </cell>
          <cell r="D1825" t="str">
            <v>5GA S2</v>
          </cell>
          <cell r="E1825"/>
          <cell r="F1825" t="str">
            <v>OK</v>
          </cell>
          <cell r="G1825"/>
          <cell r="H1825"/>
          <cell r="I1825" t="str">
            <v>OK</v>
          </cell>
          <cell r="J1825">
            <v>43207</v>
          </cell>
        </row>
        <row r="1826">
          <cell r="B1826">
            <v>8247</v>
          </cell>
          <cell r="C1826">
            <v>43208</v>
          </cell>
          <cell r="D1826"/>
          <cell r="E1826"/>
          <cell r="F1826" t="str">
            <v>OK</v>
          </cell>
          <cell r="G1826"/>
          <cell r="H1826"/>
          <cell r="I1826" t="str">
            <v>OK</v>
          </cell>
          <cell r="J1826">
            <v>43208</v>
          </cell>
        </row>
        <row r="1827">
          <cell r="B1827">
            <v>8390</v>
          </cell>
          <cell r="C1827">
            <v>43208</v>
          </cell>
          <cell r="D1827"/>
          <cell r="E1827"/>
          <cell r="F1827" t="str">
            <v>OK</v>
          </cell>
          <cell r="G1827"/>
          <cell r="H1827"/>
          <cell r="I1827" t="str">
            <v>OK</v>
          </cell>
          <cell r="J1827">
            <v>43208</v>
          </cell>
        </row>
        <row r="1828">
          <cell r="B1828">
            <v>8447</v>
          </cell>
          <cell r="C1828">
            <v>43208</v>
          </cell>
          <cell r="D1828"/>
          <cell r="E1828"/>
          <cell r="F1828" t="str">
            <v>OK</v>
          </cell>
          <cell r="G1828"/>
          <cell r="H1828"/>
          <cell r="I1828" t="str">
            <v>OK</v>
          </cell>
          <cell r="J1828">
            <v>43208</v>
          </cell>
        </row>
        <row r="1829">
          <cell r="B1829">
            <v>8377</v>
          </cell>
          <cell r="C1829">
            <v>43208</v>
          </cell>
          <cell r="D1829"/>
          <cell r="E1829"/>
          <cell r="F1829" t="str">
            <v>OK</v>
          </cell>
          <cell r="G1829"/>
          <cell r="H1829"/>
          <cell r="I1829" t="str">
            <v>OK</v>
          </cell>
          <cell r="J1829">
            <v>43208</v>
          </cell>
        </row>
        <row r="1830">
          <cell r="B1830">
            <v>8449</v>
          </cell>
          <cell r="C1830">
            <v>43208</v>
          </cell>
          <cell r="D1830" t="str">
            <v>para 50VU</v>
          </cell>
          <cell r="E1830"/>
          <cell r="F1830" t="str">
            <v>OK</v>
          </cell>
          <cell r="G1830"/>
          <cell r="H1830"/>
          <cell r="I1830" t="str">
            <v>OK</v>
          </cell>
          <cell r="J1830">
            <v>43208</v>
          </cell>
        </row>
        <row r="1831">
          <cell r="B1831">
            <v>8380</v>
          </cell>
          <cell r="C1831">
            <v>43208</v>
          </cell>
          <cell r="D1831"/>
          <cell r="E1831"/>
          <cell r="F1831" t="str">
            <v>OK</v>
          </cell>
          <cell r="G1831"/>
          <cell r="H1831"/>
          <cell r="I1831" t="str">
            <v>OK</v>
          </cell>
          <cell r="J1831">
            <v>43208</v>
          </cell>
        </row>
        <row r="1832">
          <cell r="B1832">
            <v>8395</v>
          </cell>
          <cell r="C1832">
            <v>43208</v>
          </cell>
          <cell r="D1832"/>
          <cell r="E1832"/>
          <cell r="F1832" t="str">
            <v>OK</v>
          </cell>
          <cell r="G1832"/>
          <cell r="H1832"/>
          <cell r="I1832" t="str">
            <v>OK</v>
          </cell>
          <cell r="J1832">
            <v>43208</v>
          </cell>
        </row>
        <row r="1833">
          <cell r="B1833">
            <v>232</v>
          </cell>
          <cell r="C1833">
            <v>43208</v>
          </cell>
          <cell r="D1833" t="str">
            <v>612-613-614VU</v>
          </cell>
          <cell r="E1833"/>
          <cell r="F1833" t="str">
            <v>OK</v>
          </cell>
          <cell r="G1833"/>
          <cell r="H1833"/>
          <cell r="I1833" t="str">
            <v>OK</v>
          </cell>
          <cell r="J1833">
            <v>43208</v>
          </cell>
        </row>
        <row r="1834">
          <cell r="B1834">
            <v>274</v>
          </cell>
          <cell r="C1834">
            <v>43208</v>
          </cell>
          <cell r="D1834"/>
          <cell r="E1834"/>
          <cell r="F1834" t="str">
            <v>OK</v>
          </cell>
          <cell r="G1834"/>
          <cell r="H1834"/>
          <cell r="I1834" t="str">
            <v>OK</v>
          </cell>
          <cell r="J1834">
            <v>43208</v>
          </cell>
        </row>
        <row r="1835">
          <cell r="B1835">
            <v>1528</v>
          </cell>
          <cell r="C1835">
            <v>43208</v>
          </cell>
          <cell r="D1835"/>
          <cell r="E1835"/>
          <cell r="F1835" t="str">
            <v>OK</v>
          </cell>
          <cell r="G1835"/>
          <cell r="H1835"/>
          <cell r="I1835" t="str">
            <v>OK</v>
          </cell>
          <cell r="J1835">
            <v>43208</v>
          </cell>
        </row>
        <row r="1836">
          <cell r="B1836">
            <v>244</v>
          </cell>
          <cell r="C1836">
            <v>43208</v>
          </cell>
          <cell r="D1836" t="str">
            <v>411VU</v>
          </cell>
          <cell r="E1836"/>
          <cell r="F1836" t="str">
            <v>OK</v>
          </cell>
          <cell r="G1836"/>
          <cell r="H1836"/>
          <cell r="I1836" t="str">
            <v>OK</v>
          </cell>
          <cell r="J1836">
            <v>43210</v>
          </cell>
        </row>
        <row r="1837">
          <cell r="B1837">
            <v>9616</v>
          </cell>
          <cell r="C1837">
            <v>43208</v>
          </cell>
          <cell r="D1837" t="str">
            <v>Kit ratrapage 411-412VU</v>
          </cell>
          <cell r="E1837"/>
          <cell r="F1837" t="str">
            <v>OK</v>
          </cell>
          <cell r="G1837"/>
          <cell r="H1837"/>
          <cell r="I1837" t="str">
            <v>OK</v>
          </cell>
          <cell r="J1837">
            <v>43528</v>
          </cell>
        </row>
        <row r="1838">
          <cell r="B1838">
            <v>8393</v>
          </cell>
          <cell r="C1838">
            <v>43209</v>
          </cell>
          <cell r="D1838"/>
          <cell r="E1838"/>
          <cell r="F1838" t="str">
            <v>OK</v>
          </cell>
          <cell r="G1838"/>
          <cell r="H1838"/>
          <cell r="I1838" t="str">
            <v>OK</v>
          </cell>
          <cell r="J1838">
            <v>43209</v>
          </cell>
        </row>
        <row r="1839">
          <cell r="B1839">
            <v>8353</v>
          </cell>
          <cell r="C1839">
            <v>43209</v>
          </cell>
          <cell r="D1839"/>
          <cell r="E1839"/>
          <cell r="F1839" t="str">
            <v>OK</v>
          </cell>
          <cell r="G1839"/>
          <cell r="H1839"/>
          <cell r="I1839" t="str">
            <v>OK</v>
          </cell>
          <cell r="J1839">
            <v>43209</v>
          </cell>
        </row>
        <row r="1840">
          <cell r="B1840">
            <v>8502</v>
          </cell>
          <cell r="C1840">
            <v>43209</v>
          </cell>
          <cell r="D1840"/>
          <cell r="E1840"/>
          <cell r="F1840" t="str">
            <v>OK</v>
          </cell>
          <cell r="G1840"/>
          <cell r="H1840"/>
          <cell r="I1840" t="str">
            <v>OK</v>
          </cell>
          <cell r="J1840">
            <v>43209</v>
          </cell>
        </row>
        <row r="1841">
          <cell r="B1841">
            <v>8516</v>
          </cell>
          <cell r="C1841">
            <v>43209</v>
          </cell>
          <cell r="D1841" t="str">
            <v>para 50VU</v>
          </cell>
          <cell r="E1841"/>
          <cell r="F1841" t="str">
            <v>OK</v>
          </cell>
          <cell r="G1841"/>
          <cell r="H1841"/>
          <cell r="I1841" t="str">
            <v>OK</v>
          </cell>
          <cell r="J1841">
            <v>43209</v>
          </cell>
        </row>
        <row r="1842">
          <cell r="B1842">
            <v>238</v>
          </cell>
          <cell r="C1842">
            <v>43209</v>
          </cell>
          <cell r="D1842"/>
          <cell r="E1842"/>
          <cell r="F1842" t="str">
            <v>OK</v>
          </cell>
          <cell r="G1842"/>
          <cell r="H1842"/>
          <cell r="I1842" t="str">
            <v>OK</v>
          </cell>
          <cell r="J1842">
            <v>43209</v>
          </cell>
        </row>
        <row r="1843">
          <cell r="B1843">
            <v>256</v>
          </cell>
          <cell r="C1843">
            <v>43209</v>
          </cell>
          <cell r="D1843"/>
          <cell r="E1843"/>
          <cell r="F1843" t="str">
            <v>OK</v>
          </cell>
          <cell r="G1843"/>
          <cell r="H1843"/>
          <cell r="I1843" t="str">
            <v>OK</v>
          </cell>
          <cell r="J1843">
            <v>43214</v>
          </cell>
        </row>
        <row r="1844">
          <cell r="B1844">
            <v>1540</v>
          </cell>
          <cell r="C1844">
            <v>43209</v>
          </cell>
          <cell r="D1844"/>
          <cell r="E1844"/>
          <cell r="F1844" t="str">
            <v>OK</v>
          </cell>
          <cell r="G1844"/>
          <cell r="H1844"/>
          <cell r="I1844" t="str">
            <v>OK</v>
          </cell>
          <cell r="J1844">
            <v>43209</v>
          </cell>
        </row>
        <row r="1845">
          <cell r="B1845" t="str">
            <v>LCTZ83778</v>
          </cell>
          <cell r="C1845">
            <v>43209</v>
          </cell>
          <cell r="D1845" t="str">
            <v>27VU QTE11</v>
          </cell>
          <cell r="E1845"/>
          <cell r="F1845" t="str">
            <v>OK</v>
          </cell>
          <cell r="G1845"/>
          <cell r="H1845"/>
          <cell r="I1845" t="str">
            <v>OK</v>
          </cell>
          <cell r="J1845">
            <v>43209</v>
          </cell>
        </row>
        <row r="1846">
          <cell r="B1846">
            <v>254</v>
          </cell>
          <cell r="C1846">
            <v>43209</v>
          </cell>
          <cell r="D1846" t="str">
            <v>411VU</v>
          </cell>
          <cell r="E1846"/>
          <cell r="F1846" t="str">
            <v>OK</v>
          </cell>
          <cell r="G1846"/>
          <cell r="H1846"/>
          <cell r="I1846" t="str">
            <v>OK</v>
          </cell>
          <cell r="J1846">
            <v>43209</v>
          </cell>
        </row>
        <row r="1847">
          <cell r="B1847">
            <v>8313</v>
          </cell>
          <cell r="C1847">
            <v>43210</v>
          </cell>
          <cell r="D1847"/>
          <cell r="E1847"/>
          <cell r="F1847" t="str">
            <v>OK</v>
          </cell>
          <cell r="G1847"/>
          <cell r="H1847"/>
          <cell r="I1847" t="str">
            <v>OK</v>
          </cell>
          <cell r="J1847">
            <v>43210</v>
          </cell>
        </row>
        <row r="1848">
          <cell r="B1848">
            <v>8394</v>
          </cell>
          <cell r="C1848">
            <v>43210</v>
          </cell>
          <cell r="D1848"/>
          <cell r="E1848"/>
          <cell r="F1848" t="str">
            <v>OK</v>
          </cell>
          <cell r="G1848"/>
          <cell r="H1848"/>
          <cell r="I1848" t="str">
            <v>OK</v>
          </cell>
          <cell r="J1848">
            <v>43210</v>
          </cell>
        </row>
        <row r="1849">
          <cell r="B1849">
            <v>8397</v>
          </cell>
          <cell r="C1849">
            <v>43210</v>
          </cell>
          <cell r="D1849"/>
          <cell r="E1849"/>
          <cell r="F1849" t="str">
            <v>OK</v>
          </cell>
          <cell r="G1849"/>
          <cell r="H1849"/>
          <cell r="I1849" t="str">
            <v>OK</v>
          </cell>
          <cell r="J1849">
            <v>43210</v>
          </cell>
        </row>
        <row r="1850">
          <cell r="B1850">
            <v>8410</v>
          </cell>
          <cell r="C1850">
            <v>43210</v>
          </cell>
          <cell r="D1850"/>
          <cell r="E1850"/>
          <cell r="F1850" t="str">
            <v>OK</v>
          </cell>
          <cell r="G1850"/>
          <cell r="H1850"/>
          <cell r="I1850" t="str">
            <v>OK</v>
          </cell>
          <cell r="J1850">
            <v>43210</v>
          </cell>
        </row>
        <row r="1851">
          <cell r="B1851">
            <v>8240</v>
          </cell>
          <cell r="C1851">
            <v>43210</v>
          </cell>
          <cell r="D1851"/>
          <cell r="E1851"/>
          <cell r="F1851" t="str">
            <v>OK</v>
          </cell>
          <cell r="G1851"/>
          <cell r="H1851"/>
          <cell r="I1851" t="str">
            <v>OK</v>
          </cell>
          <cell r="J1851">
            <v>43210</v>
          </cell>
        </row>
        <row r="1852">
          <cell r="B1852">
            <v>8418</v>
          </cell>
          <cell r="C1852">
            <v>43210</v>
          </cell>
          <cell r="D1852" t="str">
            <v>para 50VU</v>
          </cell>
          <cell r="E1852"/>
          <cell r="F1852" t="str">
            <v>OK</v>
          </cell>
          <cell r="G1852"/>
          <cell r="H1852"/>
          <cell r="I1852" t="str">
            <v>OK</v>
          </cell>
          <cell r="J1852">
            <v>43210</v>
          </cell>
        </row>
        <row r="1853">
          <cell r="B1853">
            <v>8386</v>
          </cell>
          <cell r="C1853">
            <v>43210</v>
          </cell>
          <cell r="D1853"/>
          <cell r="E1853"/>
          <cell r="F1853" t="str">
            <v>OK</v>
          </cell>
          <cell r="G1853"/>
          <cell r="H1853"/>
          <cell r="I1853" t="str">
            <v>OK</v>
          </cell>
          <cell r="J1853">
            <v>43210</v>
          </cell>
        </row>
        <row r="1854">
          <cell r="B1854">
            <v>223</v>
          </cell>
          <cell r="C1854">
            <v>43210</v>
          </cell>
          <cell r="D1854" t="str">
            <v>517-518-536-611VU3</v>
          </cell>
          <cell r="E1854"/>
          <cell r="F1854" t="str">
            <v>OK</v>
          </cell>
          <cell r="G1854"/>
          <cell r="H1854"/>
          <cell r="I1854" t="str">
            <v>OK</v>
          </cell>
          <cell r="J1854">
            <v>43210</v>
          </cell>
        </row>
        <row r="1855">
          <cell r="B1855">
            <v>247</v>
          </cell>
          <cell r="C1855">
            <v>43210</v>
          </cell>
          <cell r="D1855" t="str">
            <v>612-613-614VU</v>
          </cell>
          <cell r="E1855"/>
          <cell r="F1855" t="str">
            <v>OK</v>
          </cell>
          <cell r="G1855"/>
          <cell r="H1855"/>
          <cell r="I1855" t="str">
            <v>OK</v>
          </cell>
          <cell r="J1855">
            <v>43214</v>
          </cell>
        </row>
        <row r="1856">
          <cell r="B1856">
            <v>279</v>
          </cell>
          <cell r="C1856">
            <v>43210</v>
          </cell>
          <cell r="D1856"/>
          <cell r="E1856"/>
          <cell r="F1856" t="str">
            <v>OK</v>
          </cell>
          <cell r="G1856"/>
          <cell r="H1856"/>
          <cell r="I1856" t="str">
            <v>OK</v>
          </cell>
          <cell r="J1856">
            <v>43214</v>
          </cell>
        </row>
        <row r="1857">
          <cell r="B1857" t="str">
            <v>42UB-1/2 S2</v>
          </cell>
          <cell r="C1857">
            <v>43210</v>
          </cell>
          <cell r="D1857" t="str">
            <v>42UB-1/2 S2</v>
          </cell>
          <cell r="E1857"/>
          <cell r="F1857" t="str">
            <v>OK</v>
          </cell>
          <cell r="G1857"/>
          <cell r="H1857"/>
          <cell r="I1857" t="str">
            <v>OK</v>
          </cell>
          <cell r="J1857">
            <v>43210</v>
          </cell>
        </row>
        <row r="1858">
          <cell r="B1858" t="str">
            <v>LCTZ21533</v>
          </cell>
          <cell r="C1858">
            <v>43210</v>
          </cell>
          <cell r="D1858" t="str">
            <v>9000VU QTE 5</v>
          </cell>
          <cell r="E1858"/>
          <cell r="F1858" t="str">
            <v>OK</v>
          </cell>
          <cell r="G1858"/>
          <cell r="H1858"/>
          <cell r="I1858" t="str">
            <v>OK</v>
          </cell>
          <cell r="J1858">
            <v>43210</v>
          </cell>
        </row>
        <row r="1859">
          <cell r="B1859">
            <v>8317</v>
          </cell>
          <cell r="C1859">
            <v>43213</v>
          </cell>
          <cell r="D1859"/>
          <cell r="E1859"/>
          <cell r="F1859" t="str">
            <v>OK</v>
          </cell>
          <cell r="G1859"/>
          <cell r="H1859"/>
          <cell r="I1859" t="str">
            <v>OK</v>
          </cell>
          <cell r="J1859">
            <v>43213</v>
          </cell>
        </row>
        <row r="1860">
          <cell r="B1860">
            <v>8418</v>
          </cell>
          <cell r="C1860">
            <v>43213</v>
          </cell>
          <cell r="D1860" t="str">
            <v>para 50VU</v>
          </cell>
          <cell r="E1860"/>
          <cell r="F1860" t="str">
            <v>OK</v>
          </cell>
          <cell r="G1860"/>
          <cell r="H1860"/>
          <cell r="I1860" t="str">
            <v>OK</v>
          </cell>
          <cell r="J1860">
            <v>43210</v>
          </cell>
        </row>
        <row r="1861">
          <cell r="B1861">
            <v>8433</v>
          </cell>
          <cell r="C1861">
            <v>43213</v>
          </cell>
          <cell r="D1861" t="str">
            <v>para 50VU</v>
          </cell>
          <cell r="E1861"/>
          <cell r="F1861" t="str">
            <v>OK</v>
          </cell>
          <cell r="G1861"/>
          <cell r="H1861"/>
          <cell r="I1861" t="str">
            <v>OK</v>
          </cell>
          <cell r="J1861">
            <v>43213</v>
          </cell>
        </row>
        <row r="1862">
          <cell r="B1862">
            <v>8426</v>
          </cell>
          <cell r="C1862">
            <v>43213</v>
          </cell>
          <cell r="D1862" t="str">
            <v>para 50VU</v>
          </cell>
          <cell r="E1862"/>
          <cell r="F1862" t="str">
            <v>OK</v>
          </cell>
          <cell r="G1862"/>
          <cell r="H1862"/>
          <cell r="I1862" t="str">
            <v>OK</v>
          </cell>
          <cell r="J1862">
            <v>43213</v>
          </cell>
        </row>
        <row r="1863">
          <cell r="B1863">
            <v>239</v>
          </cell>
          <cell r="C1863">
            <v>43213</v>
          </cell>
          <cell r="D1863" t="str">
            <v xml:space="preserve">517-518-536-611VU3 </v>
          </cell>
          <cell r="E1863"/>
          <cell r="F1863" t="str">
            <v>OK</v>
          </cell>
          <cell r="G1863"/>
          <cell r="H1863"/>
          <cell r="I1863" t="str">
            <v>OK</v>
          </cell>
          <cell r="J1863">
            <v>43234</v>
          </cell>
        </row>
        <row r="1864">
          <cell r="B1864">
            <v>280</v>
          </cell>
          <cell r="C1864">
            <v>43213</v>
          </cell>
          <cell r="D1864"/>
          <cell r="E1864"/>
          <cell r="F1864" t="str">
            <v>OK</v>
          </cell>
          <cell r="G1864"/>
          <cell r="H1864"/>
          <cell r="I1864" t="str">
            <v>OK</v>
          </cell>
          <cell r="J1864">
            <v>43213</v>
          </cell>
        </row>
        <row r="1865">
          <cell r="B1865" t="str">
            <v>LCTZ90428</v>
          </cell>
          <cell r="C1865">
            <v>43213</v>
          </cell>
          <cell r="D1865" t="str">
            <v>313VU</v>
          </cell>
          <cell r="E1865"/>
          <cell r="F1865" t="str">
            <v>OK</v>
          </cell>
          <cell r="G1865"/>
          <cell r="H1865"/>
          <cell r="I1865" t="str">
            <v>OK</v>
          </cell>
          <cell r="J1865">
            <v>43213</v>
          </cell>
        </row>
        <row r="1866">
          <cell r="B1866">
            <v>8412</v>
          </cell>
          <cell r="C1866">
            <v>43214</v>
          </cell>
          <cell r="D1866"/>
          <cell r="E1866"/>
          <cell r="F1866" t="str">
            <v>OK</v>
          </cell>
          <cell r="G1866"/>
          <cell r="H1866"/>
          <cell r="I1866" t="str">
            <v>OK</v>
          </cell>
          <cell r="J1866">
            <v>43214</v>
          </cell>
        </row>
        <row r="1867">
          <cell r="B1867">
            <v>8435</v>
          </cell>
          <cell r="C1867">
            <v>43214</v>
          </cell>
          <cell r="D1867"/>
          <cell r="E1867"/>
          <cell r="F1867" t="str">
            <v>OK</v>
          </cell>
          <cell r="G1867"/>
          <cell r="H1867"/>
          <cell r="I1867" t="str">
            <v>OK</v>
          </cell>
          <cell r="J1867">
            <v>43214</v>
          </cell>
        </row>
        <row r="1868">
          <cell r="B1868">
            <v>8473</v>
          </cell>
          <cell r="C1868">
            <v>43214</v>
          </cell>
          <cell r="D1868"/>
          <cell r="E1868"/>
          <cell r="F1868" t="str">
            <v>OK</v>
          </cell>
          <cell r="G1868"/>
          <cell r="H1868"/>
          <cell r="I1868" t="str">
            <v>OK</v>
          </cell>
          <cell r="J1868">
            <v>43214</v>
          </cell>
        </row>
        <row r="1869">
          <cell r="B1869">
            <v>8214</v>
          </cell>
          <cell r="C1869">
            <v>43214</v>
          </cell>
          <cell r="D1869"/>
          <cell r="E1869"/>
          <cell r="F1869" t="str">
            <v>OK</v>
          </cell>
          <cell r="G1869"/>
          <cell r="H1869"/>
          <cell r="I1869" t="str">
            <v>OK</v>
          </cell>
          <cell r="J1869">
            <v>43214</v>
          </cell>
        </row>
        <row r="1870">
          <cell r="B1870">
            <v>8401</v>
          </cell>
          <cell r="C1870">
            <v>43214</v>
          </cell>
          <cell r="D1870"/>
          <cell r="E1870"/>
          <cell r="F1870" t="str">
            <v>OK</v>
          </cell>
          <cell r="G1870"/>
          <cell r="H1870"/>
          <cell r="I1870" t="str">
            <v>OK</v>
          </cell>
          <cell r="J1870">
            <v>43214</v>
          </cell>
        </row>
        <row r="1871">
          <cell r="B1871">
            <v>8429</v>
          </cell>
          <cell r="C1871">
            <v>43214</v>
          </cell>
          <cell r="D1871"/>
          <cell r="E1871"/>
          <cell r="F1871" t="str">
            <v>OK</v>
          </cell>
          <cell r="G1871"/>
          <cell r="H1871"/>
          <cell r="I1871" t="str">
            <v>OK</v>
          </cell>
          <cell r="J1871">
            <v>43214</v>
          </cell>
        </row>
        <row r="1872">
          <cell r="B1872">
            <v>1406</v>
          </cell>
          <cell r="C1872">
            <v>43214</v>
          </cell>
          <cell r="D1872"/>
          <cell r="E1872"/>
          <cell r="F1872" t="str">
            <v>OK</v>
          </cell>
          <cell r="G1872"/>
          <cell r="H1872"/>
          <cell r="I1872" t="str">
            <v>OK</v>
          </cell>
          <cell r="J1872">
            <v>43214</v>
          </cell>
        </row>
        <row r="1873">
          <cell r="B1873" t="str">
            <v>41UB S1</v>
          </cell>
          <cell r="C1873">
            <v>43214</v>
          </cell>
          <cell r="D1873" t="str">
            <v>41UB S1</v>
          </cell>
          <cell r="E1873"/>
          <cell r="F1873" t="str">
            <v>OK</v>
          </cell>
          <cell r="G1873"/>
          <cell r="H1873"/>
          <cell r="I1873" t="str">
            <v>OK</v>
          </cell>
          <cell r="J1873">
            <v>43214</v>
          </cell>
        </row>
        <row r="1874">
          <cell r="B1874" t="str">
            <v>30MR S1</v>
          </cell>
          <cell r="C1874">
            <v>43214</v>
          </cell>
          <cell r="D1874" t="str">
            <v>30MR S1</v>
          </cell>
          <cell r="E1874"/>
          <cell r="F1874" t="str">
            <v>OK</v>
          </cell>
          <cell r="G1874"/>
          <cell r="H1874"/>
          <cell r="I1874" t="str">
            <v>OK</v>
          </cell>
          <cell r="J1874">
            <v>43214</v>
          </cell>
        </row>
        <row r="1875">
          <cell r="B1875" t="str">
            <v>LCTZ72221</v>
          </cell>
          <cell r="C1875">
            <v>43214</v>
          </cell>
          <cell r="D1875" t="str">
            <v>56VU</v>
          </cell>
          <cell r="E1875"/>
          <cell r="F1875" t="str">
            <v>OK</v>
          </cell>
          <cell r="G1875"/>
          <cell r="H1875"/>
          <cell r="I1875" t="str">
            <v>OK</v>
          </cell>
          <cell r="J1875">
            <v>43214</v>
          </cell>
        </row>
        <row r="1876">
          <cell r="B1876">
            <v>8415</v>
          </cell>
          <cell r="C1876">
            <v>43215</v>
          </cell>
          <cell r="D1876"/>
          <cell r="E1876"/>
          <cell r="F1876" t="str">
            <v>OK</v>
          </cell>
          <cell r="G1876"/>
          <cell r="H1876"/>
          <cell r="I1876" t="str">
            <v>OK</v>
          </cell>
          <cell r="J1876">
            <v>43215</v>
          </cell>
        </row>
        <row r="1877">
          <cell r="B1877">
            <v>8398</v>
          </cell>
          <cell r="C1877">
            <v>43215</v>
          </cell>
          <cell r="D1877"/>
          <cell r="E1877"/>
          <cell r="F1877" t="str">
            <v>OK</v>
          </cell>
          <cell r="G1877"/>
          <cell r="H1877"/>
          <cell r="I1877" t="str">
            <v>OK</v>
          </cell>
          <cell r="J1877">
            <v>43215</v>
          </cell>
        </row>
        <row r="1878">
          <cell r="B1878">
            <v>8399</v>
          </cell>
          <cell r="C1878">
            <v>43215</v>
          </cell>
          <cell r="D1878" t="str">
            <v>MQ 130 131VU</v>
          </cell>
          <cell r="E1878"/>
          <cell r="F1878" t="str">
            <v>OK</v>
          </cell>
          <cell r="G1878"/>
          <cell r="H1878"/>
          <cell r="I1878" t="str">
            <v>OK</v>
          </cell>
          <cell r="J1878">
            <v>43215</v>
          </cell>
        </row>
        <row r="1879">
          <cell r="B1879">
            <v>8463</v>
          </cell>
          <cell r="C1879">
            <v>43215</v>
          </cell>
          <cell r="D1879" t="str">
            <v>MQ 50VU</v>
          </cell>
          <cell r="E1879"/>
          <cell r="F1879" t="str">
            <v>OK</v>
          </cell>
          <cell r="G1879"/>
          <cell r="H1879"/>
          <cell r="I1879" t="str">
            <v>OK</v>
          </cell>
          <cell r="J1879">
            <v>43215</v>
          </cell>
        </row>
        <row r="1880">
          <cell r="B1880">
            <v>8437</v>
          </cell>
          <cell r="C1880">
            <v>43215</v>
          </cell>
          <cell r="D1880"/>
          <cell r="E1880"/>
          <cell r="F1880" t="str">
            <v>OK</v>
          </cell>
          <cell r="G1880"/>
          <cell r="H1880"/>
          <cell r="I1880" t="str">
            <v>OK</v>
          </cell>
          <cell r="J1880">
            <v>43215</v>
          </cell>
        </row>
        <row r="1881">
          <cell r="B1881">
            <v>248</v>
          </cell>
          <cell r="C1881">
            <v>43215</v>
          </cell>
          <cell r="D1881"/>
          <cell r="E1881"/>
          <cell r="F1881" t="str">
            <v>OK</v>
          </cell>
          <cell r="G1881"/>
          <cell r="H1881"/>
          <cell r="I1881" t="str">
            <v>OK</v>
          </cell>
          <cell r="J1881">
            <v>43215</v>
          </cell>
        </row>
        <row r="1882">
          <cell r="B1882">
            <v>283</v>
          </cell>
          <cell r="C1882">
            <v>43215</v>
          </cell>
          <cell r="D1882"/>
          <cell r="E1882"/>
          <cell r="F1882" t="str">
            <v>OK</v>
          </cell>
          <cell r="G1882"/>
          <cell r="H1882"/>
          <cell r="I1882" t="str">
            <v>OK</v>
          </cell>
          <cell r="J1882">
            <v>43222</v>
          </cell>
        </row>
        <row r="1883">
          <cell r="B1883" t="str">
            <v>LCTZ84228</v>
          </cell>
          <cell r="C1883">
            <v>43215</v>
          </cell>
          <cell r="D1883" t="str">
            <v>27VU</v>
          </cell>
          <cell r="E1883"/>
          <cell r="F1883" t="str">
            <v>OK</v>
          </cell>
          <cell r="G1883"/>
          <cell r="H1883"/>
          <cell r="I1883" t="str">
            <v>OK</v>
          </cell>
          <cell r="J1883">
            <v>43215</v>
          </cell>
        </row>
        <row r="1884">
          <cell r="B1884" t="str">
            <v>LCTW70874</v>
          </cell>
          <cell r="C1884">
            <v>43215</v>
          </cell>
          <cell r="D1884" t="str">
            <v>BOEING</v>
          </cell>
          <cell r="E1884"/>
          <cell r="F1884" t="str">
            <v>OK</v>
          </cell>
          <cell r="G1884"/>
          <cell r="H1884"/>
          <cell r="I1884" t="str">
            <v>OK</v>
          </cell>
          <cell r="J1884">
            <v>43216</v>
          </cell>
        </row>
        <row r="1885">
          <cell r="B1885" t="str">
            <v>LCTW70849</v>
          </cell>
          <cell r="C1885">
            <v>43215</v>
          </cell>
          <cell r="D1885" t="str">
            <v>BOEING</v>
          </cell>
          <cell r="E1885"/>
          <cell r="F1885" t="str">
            <v>OK</v>
          </cell>
          <cell r="G1885"/>
          <cell r="H1885"/>
          <cell r="I1885" t="str">
            <v>OK</v>
          </cell>
          <cell r="J1885">
            <v>43216</v>
          </cell>
        </row>
        <row r="1886">
          <cell r="B1886">
            <v>254</v>
          </cell>
          <cell r="C1886">
            <v>43215</v>
          </cell>
          <cell r="D1886" t="str">
            <v>317VU</v>
          </cell>
          <cell r="E1886"/>
          <cell r="F1886" t="str">
            <v>OK</v>
          </cell>
          <cell r="G1886"/>
          <cell r="H1886"/>
          <cell r="I1886" t="str">
            <v>OK</v>
          </cell>
          <cell r="J1886">
            <v>43216</v>
          </cell>
        </row>
        <row r="1887">
          <cell r="B1887">
            <v>8407</v>
          </cell>
          <cell r="C1887">
            <v>43216</v>
          </cell>
          <cell r="D1887"/>
          <cell r="E1887"/>
          <cell r="F1887" t="str">
            <v>OK</v>
          </cell>
          <cell r="G1887"/>
          <cell r="H1887"/>
          <cell r="I1887" t="str">
            <v>OK</v>
          </cell>
          <cell r="J1887">
            <v>43216</v>
          </cell>
        </row>
        <row r="1888">
          <cell r="B1888">
            <v>8196</v>
          </cell>
          <cell r="C1888">
            <v>43216</v>
          </cell>
          <cell r="D1888"/>
          <cell r="E1888"/>
          <cell r="F1888" t="str">
            <v>OK</v>
          </cell>
          <cell r="G1888"/>
          <cell r="H1888"/>
          <cell r="I1888" t="str">
            <v>OK</v>
          </cell>
          <cell r="J1888">
            <v>43216</v>
          </cell>
        </row>
        <row r="1889">
          <cell r="B1889">
            <v>8265</v>
          </cell>
          <cell r="C1889">
            <v>43216</v>
          </cell>
          <cell r="D1889"/>
          <cell r="E1889"/>
          <cell r="F1889" t="str">
            <v>OK</v>
          </cell>
          <cell r="G1889"/>
          <cell r="H1889"/>
          <cell r="I1889" t="str">
            <v>OK</v>
          </cell>
          <cell r="J1889">
            <v>43216</v>
          </cell>
        </row>
        <row r="1890">
          <cell r="B1890">
            <v>8449</v>
          </cell>
          <cell r="C1890">
            <v>43216</v>
          </cell>
          <cell r="D1890"/>
          <cell r="E1890"/>
          <cell r="F1890" t="str">
            <v>OK</v>
          </cell>
          <cell r="G1890"/>
          <cell r="H1890"/>
          <cell r="I1890" t="str">
            <v>OK</v>
          </cell>
          <cell r="J1890">
            <v>43216</v>
          </cell>
        </row>
        <row r="1891">
          <cell r="B1891">
            <v>8422</v>
          </cell>
          <cell r="C1891">
            <v>43216</v>
          </cell>
          <cell r="D1891"/>
          <cell r="E1891"/>
          <cell r="F1891" t="str">
            <v>OK</v>
          </cell>
          <cell r="G1891"/>
          <cell r="H1891"/>
          <cell r="I1891" t="str">
            <v>OK</v>
          </cell>
          <cell r="J1891">
            <v>43216</v>
          </cell>
        </row>
        <row r="1892">
          <cell r="B1892">
            <v>8372</v>
          </cell>
          <cell r="C1892">
            <v>43216</v>
          </cell>
          <cell r="D1892"/>
          <cell r="E1892"/>
          <cell r="F1892" t="str">
            <v>OK</v>
          </cell>
          <cell r="G1892"/>
          <cell r="H1892"/>
          <cell r="I1892" t="str">
            <v>OK</v>
          </cell>
          <cell r="J1892">
            <v>43216</v>
          </cell>
        </row>
        <row r="1893">
          <cell r="B1893">
            <v>8405</v>
          </cell>
          <cell r="C1893">
            <v>43216</v>
          </cell>
          <cell r="D1893"/>
          <cell r="E1893"/>
          <cell r="F1893" t="str">
            <v>OK</v>
          </cell>
          <cell r="G1893"/>
          <cell r="H1893"/>
          <cell r="I1893" t="str">
            <v>OK</v>
          </cell>
          <cell r="J1893">
            <v>43216</v>
          </cell>
        </row>
        <row r="1894">
          <cell r="B1894">
            <v>8442</v>
          </cell>
          <cell r="C1894">
            <v>43216</v>
          </cell>
          <cell r="D1894" t="str">
            <v>MQ 50VU PARA</v>
          </cell>
          <cell r="E1894"/>
          <cell r="F1894" t="str">
            <v>OK</v>
          </cell>
          <cell r="G1894"/>
          <cell r="H1894"/>
          <cell r="I1894" t="str">
            <v>OK</v>
          </cell>
          <cell r="J1894">
            <v>43216</v>
          </cell>
        </row>
        <row r="1895">
          <cell r="B1895">
            <v>1541</v>
          </cell>
          <cell r="C1895">
            <v>43216</v>
          </cell>
          <cell r="D1895"/>
          <cell r="E1895"/>
          <cell r="F1895" t="str">
            <v>OK</v>
          </cell>
          <cell r="G1895"/>
          <cell r="H1895"/>
          <cell r="I1895" t="str">
            <v>OK</v>
          </cell>
          <cell r="J1895">
            <v>43216</v>
          </cell>
        </row>
        <row r="1896">
          <cell r="B1896">
            <v>8399</v>
          </cell>
          <cell r="C1896">
            <v>43216</v>
          </cell>
          <cell r="D1896" t="str">
            <v>130 131VU</v>
          </cell>
          <cell r="E1896"/>
          <cell r="F1896" t="str">
            <v>OK</v>
          </cell>
          <cell r="G1896"/>
          <cell r="H1896"/>
          <cell r="I1896" t="str">
            <v>OK</v>
          </cell>
          <cell r="J1896">
            <v>43216</v>
          </cell>
        </row>
        <row r="1897">
          <cell r="B1897">
            <v>8408</v>
          </cell>
          <cell r="C1897">
            <v>43217</v>
          </cell>
          <cell r="D1897"/>
          <cell r="E1897"/>
          <cell r="F1897" t="str">
            <v>OK</v>
          </cell>
          <cell r="G1897"/>
          <cell r="H1897"/>
          <cell r="I1897" t="str">
            <v>OK</v>
          </cell>
          <cell r="J1897">
            <v>43217</v>
          </cell>
        </row>
        <row r="1898">
          <cell r="B1898">
            <v>8461</v>
          </cell>
          <cell r="C1898">
            <v>43217</v>
          </cell>
          <cell r="D1898"/>
          <cell r="E1898"/>
          <cell r="F1898" t="str">
            <v>OK</v>
          </cell>
          <cell r="G1898"/>
          <cell r="H1898"/>
          <cell r="I1898" t="str">
            <v>OK</v>
          </cell>
          <cell r="J1898">
            <v>43217</v>
          </cell>
        </row>
        <row r="1899">
          <cell r="B1899">
            <v>251</v>
          </cell>
          <cell r="C1899">
            <v>43217</v>
          </cell>
          <cell r="D1899" t="str">
            <v xml:space="preserve">612-613-614VU </v>
          </cell>
          <cell r="E1899"/>
          <cell r="F1899" t="str">
            <v>OK</v>
          </cell>
          <cell r="G1899"/>
          <cell r="H1899"/>
          <cell r="I1899" t="str">
            <v>OK</v>
          </cell>
          <cell r="J1899">
            <v>43222</v>
          </cell>
        </row>
        <row r="1900">
          <cell r="B1900" t="str">
            <v>10MR S1</v>
          </cell>
          <cell r="C1900">
            <v>43217</v>
          </cell>
          <cell r="D1900" t="str">
            <v>10MR S1</v>
          </cell>
          <cell r="E1900"/>
          <cell r="F1900" t="str">
            <v>OK</v>
          </cell>
          <cell r="G1900"/>
          <cell r="H1900"/>
          <cell r="I1900" t="str">
            <v>OK</v>
          </cell>
          <cell r="J1900">
            <v>43217</v>
          </cell>
        </row>
        <row r="1901">
          <cell r="B1901">
            <v>7544</v>
          </cell>
          <cell r="C1901">
            <v>43217</v>
          </cell>
          <cell r="D1901" t="str">
            <v>61VU  EFC997544-1</v>
          </cell>
          <cell r="E1901"/>
          <cell r="F1901" t="str">
            <v>OK</v>
          </cell>
          <cell r="G1901"/>
          <cell r="H1901"/>
          <cell r="I1901" t="str">
            <v>OK</v>
          </cell>
          <cell r="J1901">
            <v>43238</v>
          </cell>
        </row>
        <row r="1902">
          <cell r="B1902">
            <v>244</v>
          </cell>
          <cell r="C1902">
            <v>43217</v>
          </cell>
          <cell r="D1902" t="str">
            <v>925VU</v>
          </cell>
          <cell r="E1902"/>
          <cell r="F1902" t="str">
            <v>OK</v>
          </cell>
          <cell r="G1902"/>
          <cell r="H1902"/>
          <cell r="I1902" t="str">
            <v>OK</v>
          </cell>
          <cell r="J1902">
            <v>43217</v>
          </cell>
        </row>
        <row r="1903">
          <cell r="B1903">
            <v>8403</v>
          </cell>
          <cell r="C1903">
            <v>43217</v>
          </cell>
          <cell r="D1903" t="str">
            <v>28VU</v>
          </cell>
          <cell r="E1903"/>
          <cell r="F1903" t="str">
            <v>OK</v>
          </cell>
          <cell r="G1903"/>
          <cell r="H1903"/>
          <cell r="I1903" t="str">
            <v>KO</v>
          </cell>
          <cell r="J1903"/>
        </row>
        <row r="1904">
          <cell r="B1904">
            <v>9627</v>
          </cell>
          <cell r="C1904">
            <v>43217</v>
          </cell>
          <cell r="D1904" t="str">
            <v xml:space="preserve">A350 </v>
          </cell>
          <cell r="E1904"/>
          <cell r="F1904" t="str">
            <v>OK</v>
          </cell>
          <cell r="G1904"/>
          <cell r="H1904"/>
          <cell r="I1904" t="str">
            <v>OK</v>
          </cell>
          <cell r="J1904">
            <v>43217</v>
          </cell>
        </row>
        <row r="1905">
          <cell r="B1905">
            <v>8404</v>
          </cell>
          <cell r="C1905">
            <v>43222</v>
          </cell>
          <cell r="D1905"/>
          <cell r="E1905"/>
          <cell r="F1905" t="str">
            <v>OK</v>
          </cell>
          <cell r="G1905"/>
          <cell r="H1905"/>
          <cell r="I1905" t="str">
            <v>OK</v>
          </cell>
          <cell r="J1905">
            <v>43222</v>
          </cell>
        </row>
        <row r="1906">
          <cell r="B1906">
            <v>8256</v>
          </cell>
          <cell r="C1906">
            <v>43222</v>
          </cell>
          <cell r="D1906"/>
          <cell r="E1906"/>
          <cell r="F1906" t="str">
            <v>OK</v>
          </cell>
          <cell r="G1906"/>
          <cell r="H1906"/>
          <cell r="I1906" t="str">
            <v>OK</v>
          </cell>
          <cell r="J1906">
            <v>43222</v>
          </cell>
        </row>
        <row r="1907">
          <cell r="B1907">
            <v>8386</v>
          </cell>
          <cell r="C1907">
            <v>43222</v>
          </cell>
          <cell r="D1907"/>
          <cell r="E1907"/>
          <cell r="F1907" t="str">
            <v>OK</v>
          </cell>
          <cell r="G1907"/>
          <cell r="H1907"/>
          <cell r="I1907" t="str">
            <v>OK</v>
          </cell>
          <cell r="J1907">
            <v>43222</v>
          </cell>
        </row>
        <row r="1908">
          <cell r="B1908">
            <v>8428</v>
          </cell>
          <cell r="C1908">
            <v>43222</v>
          </cell>
          <cell r="D1908"/>
          <cell r="E1908"/>
          <cell r="F1908" t="str">
            <v>OK</v>
          </cell>
          <cell r="G1908"/>
          <cell r="H1908"/>
          <cell r="I1908" t="str">
            <v>OK</v>
          </cell>
          <cell r="J1908">
            <v>43223</v>
          </cell>
        </row>
        <row r="1909">
          <cell r="B1909">
            <v>8411</v>
          </cell>
          <cell r="C1909">
            <v>43222</v>
          </cell>
          <cell r="D1909"/>
          <cell r="E1909"/>
          <cell r="F1909" t="str">
            <v>OK</v>
          </cell>
          <cell r="G1909"/>
          <cell r="H1909"/>
          <cell r="I1909" t="str">
            <v>OK</v>
          </cell>
          <cell r="J1909">
            <v>43222</v>
          </cell>
        </row>
        <row r="1910">
          <cell r="B1910">
            <v>8421</v>
          </cell>
          <cell r="C1910">
            <v>43222</v>
          </cell>
          <cell r="D1910"/>
          <cell r="E1910"/>
          <cell r="F1910" t="str">
            <v>OK</v>
          </cell>
          <cell r="G1910"/>
          <cell r="H1910"/>
          <cell r="I1910" t="str">
            <v>OK</v>
          </cell>
          <cell r="J1910">
            <v>43223</v>
          </cell>
        </row>
        <row r="1911">
          <cell r="B1911">
            <v>8430</v>
          </cell>
          <cell r="C1911">
            <v>43222</v>
          </cell>
          <cell r="D1911" t="str">
            <v>para 50VU</v>
          </cell>
          <cell r="E1911"/>
          <cell r="F1911" t="str">
            <v>OK</v>
          </cell>
          <cell r="G1911"/>
          <cell r="H1911"/>
          <cell r="I1911" t="str">
            <v>OK</v>
          </cell>
          <cell r="J1911">
            <v>43223</v>
          </cell>
        </row>
        <row r="1912">
          <cell r="B1912">
            <v>8439</v>
          </cell>
          <cell r="C1912">
            <v>43222</v>
          </cell>
          <cell r="D1912"/>
          <cell r="E1912"/>
          <cell r="F1912" t="str">
            <v>OK</v>
          </cell>
          <cell r="G1912"/>
          <cell r="H1912"/>
          <cell r="I1912" t="str">
            <v>OK</v>
          </cell>
          <cell r="J1912">
            <v>43223</v>
          </cell>
        </row>
        <row r="1913">
          <cell r="B1913">
            <v>264</v>
          </cell>
          <cell r="C1913">
            <v>43222</v>
          </cell>
          <cell r="D1913" t="str">
            <v>911-917VU</v>
          </cell>
          <cell r="E1913"/>
          <cell r="F1913" t="str">
            <v>OK</v>
          </cell>
          <cell r="G1913"/>
          <cell r="H1913"/>
          <cell r="I1913" t="str">
            <v>OK</v>
          </cell>
          <cell r="J1913">
            <v>43224</v>
          </cell>
        </row>
        <row r="1914">
          <cell r="B1914">
            <v>254</v>
          </cell>
          <cell r="C1914">
            <v>43222</v>
          </cell>
          <cell r="D1914"/>
          <cell r="E1914"/>
          <cell r="F1914" t="str">
            <v>OK</v>
          </cell>
          <cell r="G1914"/>
          <cell r="H1914"/>
          <cell r="I1914" t="str">
            <v>OK</v>
          </cell>
          <cell r="J1914">
            <v>43223</v>
          </cell>
        </row>
        <row r="1915">
          <cell r="B1915">
            <v>95</v>
          </cell>
          <cell r="C1915">
            <v>43222</v>
          </cell>
          <cell r="D1915" t="str">
            <v>Seulement le 402 VU en express</v>
          </cell>
          <cell r="E1915"/>
          <cell r="F1915" t="str">
            <v>OK</v>
          </cell>
          <cell r="G1915"/>
          <cell r="H1915"/>
          <cell r="I1915" t="str">
            <v>OK</v>
          </cell>
          <cell r="J1915">
            <v>43222</v>
          </cell>
        </row>
        <row r="1916">
          <cell r="B1916">
            <v>8204</v>
          </cell>
          <cell r="C1916">
            <v>43223</v>
          </cell>
          <cell r="D1916"/>
          <cell r="E1916"/>
          <cell r="F1916" t="str">
            <v>OK</v>
          </cell>
          <cell r="G1916"/>
          <cell r="H1916"/>
          <cell r="I1916" t="str">
            <v>OK</v>
          </cell>
          <cell r="J1916">
            <v>43224</v>
          </cell>
        </row>
        <row r="1917">
          <cell r="B1917">
            <v>8416</v>
          </cell>
          <cell r="C1917">
            <v>43223</v>
          </cell>
          <cell r="D1917"/>
          <cell r="E1917"/>
          <cell r="F1917" t="str">
            <v>OK</v>
          </cell>
          <cell r="G1917"/>
          <cell r="H1917"/>
          <cell r="I1917" t="str">
            <v>OK</v>
          </cell>
          <cell r="J1917">
            <v>43224</v>
          </cell>
        </row>
        <row r="1918">
          <cell r="B1918">
            <v>8294</v>
          </cell>
          <cell r="C1918">
            <v>43223</v>
          </cell>
          <cell r="D1918" t="str">
            <v>Problème CAIR en cours</v>
          </cell>
          <cell r="E1918"/>
          <cell r="F1918" t="str">
            <v>OK</v>
          </cell>
          <cell r="G1918"/>
          <cell r="H1918"/>
          <cell r="I1918" t="str">
            <v>OK</v>
          </cell>
          <cell r="J1918">
            <v>43229</v>
          </cell>
        </row>
        <row r="1919">
          <cell r="B1919">
            <v>8414</v>
          </cell>
          <cell r="C1919">
            <v>43223</v>
          </cell>
          <cell r="D1919" t="str">
            <v>para 50VU</v>
          </cell>
          <cell r="E1919"/>
          <cell r="F1919" t="str">
            <v>OK</v>
          </cell>
          <cell r="G1919"/>
          <cell r="H1919"/>
          <cell r="I1919" t="str">
            <v>OK</v>
          </cell>
          <cell r="J1919">
            <v>43224</v>
          </cell>
        </row>
        <row r="1920">
          <cell r="B1920">
            <v>8445</v>
          </cell>
          <cell r="C1920">
            <v>43223</v>
          </cell>
          <cell r="D1920" t="str">
            <v>para 50VU</v>
          </cell>
          <cell r="E1920"/>
          <cell r="F1920" t="str">
            <v>OK</v>
          </cell>
          <cell r="G1920"/>
          <cell r="H1920"/>
          <cell r="I1920" t="str">
            <v>OK</v>
          </cell>
          <cell r="J1920">
            <v>43224</v>
          </cell>
        </row>
        <row r="1921">
          <cell r="B1921">
            <v>8440</v>
          </cell>
          <cell r="C1921">
            <v>43223</v>
          </cell>
          <cell r="D1921"/>
          <cell r="E1921"/>
          <cell r="F1921" t="str">
            <v>OK</v>
          </cell>
          <cell r="G1921"/>
          <cell r="H1921"/>
          <cell r="I1921" t="str">
            <v>OK</v>
          </cell>
          <cell r="J1921">
            <v>43224</v>
          </cell>
        </row>
        <row r="1922">
          <cell r="B1922">
            <v>264</v>
          </cell>
          <cell r="C1922">
            <v>43223</v>
          </cell>
          <cell r="D1922"/>
          <cell r="E1922"/>
          <cell r="F1922" t="str">
            <v>OK</v>
          </cell>
          <cell r="G1922"/>
          <cell r="H1922"/>
          <cell r="I1922" t="str">
            <v>OK</v>
          </cell>
          <cell r="J1922">
            <v>43224</v>
          </cell>
        </row>
        <row r="1923">
          <cell r="B1923">
            <v>252</v>
          </cell>
          <cell r="C1923">
            <v>43223</v>
          </cell>
          <cell r="D1923" t="str">
            <v>612-614VU</v>
          </cell>
          <cell r="E1923"/>
          <cell r="F1923" t="str">
            <v>OK</v>
          </cell>
          <cell r="G1923"/>
          <cell r="H1923"/>
          <cell r="I1923" t="str">
            <v>OK</v>
          </cell>
          <cell r="J1923">
            <v>43224</v>
          </cell>
        </row>
        <row r="1924">
          <cell r="B1924">
            <v>264</v>
          </cell>
          <cell r="C1924">
            <v>43223</v>
          </cell>
          <cell r="D1924"/>
          <cell r="E1924"/>
          <cell r="F1924" t="str">
            <v>OK</v>
          </cell>
          <cell r="G1924"/>
          <cell r="H1924"/>
          <cell r="I1924" t="str">
            <v>OK</v>
          </cell>
          <cell r="J1924">
            <v>43224</v>
          </cell>
        </row>
        <row r="1925">
          <cell r="B1925" t="str">
            <v>2UB S2 1/3</v>
          </cell>
          <cell r="C1925">
            <v>43223</v>
          </cell>
          <cell r="D1925" t="str">
            <v>2UB S2 1/3</v>
          </cell>
          <cell r="E1925"/>
          <cell r="F1925" t="str">
            <v>OK</v>
          </cell>
          <cell r="G1925"/>
          <cell r="H1925"/>
          <cell r="I1925" t="str">
            <v>OK</v>
          </cell>
          <cell r="J1925">
            <v>43224</v>
          </cell>
        </row>
        <row r="1926">
          <cell r="B1926" t="str">
            <v>2UB S2 2/3</v>
          </cell>
          <cell r="C1926">
            <v>43223</v>
          </cell>
          <cell r="D1926" t="str">
            <v>2UB S2 2/3</v>
          </cell>
          <cell r="E1926"/>
          <cell r="F1926" t="str">
            <v>OK</v>
          </cell>
          <cell r="G1926"/>
          <cell r="H1926"/>
          <cell r="I1926" t="str">
            <v>OK</v>
          </cell>
          <cell r="J1926">
            <v>43224</v>
          </cell>
        </row>
        <row r="1927">
          <cell r="B1927" t="str">
            <v>2UB S2 3/3</v>
          </cell>
          <cell r="C1927">
            <v>43223</v>
          </cell>
          <cell r="D1927" t="str">
            <v>2UB S2 3/3</v>
          </cell>
          <cell r="E1927"/>
          <cell r="F1927" t="str">
            <v>OK</v>
          </cell>
          <cell r="G1927"/>
          <cell r="H1927"/>
          <cell r="I1927" t="str">
            <v>OK</v>
          </cell>
          <cell r="J1927">
            <v>43224</v>
          </cell>
        </row>
        <row r="1928">
          <cell r="B1928" t="str">
            <v>11JD S2 1</v>
          </cell>
          <cell r="C1928">
            <v>43223</v>
          </cell>
          <cell r="D1928" t="str">
            <v>11JD S2 1</v>
          </cell>
          <cell r="E1928"/>
          <cell r="F1928" t="str">
            <v>OK</v>
          </cell>
          <cell r="G1928"/>
          <cell r="H1928"/>
          <cell r="I1928" t="str">
            <v>OK</v>
          </cell>
          <cell r="J1928">
            <v>43224</v>
          </cell>
        </row>
        <row r="1929">
          <cell r="B1929" t="str">
            <v>91UB S2 1</v>
          </cell>
          <cell r="C1929">
            <v>43223</v>
          </cell>
          <cell r="D1929" t="str">
            <v>91UB S2 1</v>
          </cell>
          <cell r="E1929"/>
          <cell r="F1929" t="str">
            <v>OK</v>
          </cell>
          <cell r="G1929"/>
          <cell r="H1929"/>
          <cell r="I1929" t="str">
            <v>OK</v>
          </cell>
          <cell r="J1929">
            <v>43224</v>
          </cell>
        </row>
        <row r="1930">
          <cell r="B1930" t="str">
            <v>11MA S2 1</v>
          </cell>
          <cell r="C1930">
            <v>43223</v>
          </cell>
          <cell r="D1930" t="str">
            <v>11MA S2 1</v>
          </cell>
          <cell r="E1930"/>
          <cell r="F1930" t="str">
            <v>OK</v>
          </cell>
          <cell r="G1930"/>
          <cell r="H1930"/>
          <cell r="I1930" t="str">
            <v>OK</v>
          </cell>
          <cell r="J1930">
            <v>43224</v>
          </cell>
        </row>
        <row r="1931">
          <cell r="B1931" t="str">
            <v>20FP S2 1</v>
          </cell>
          <cell r="C1931">
            <v>43223</v>
          </cell>
          <cell r="D1931" t="str">
            <v>20FP S2 1</v>
          </cell>
          <cell r="E1931"/>
          <cell r="F1931" t="str">
            <v>OK</v>
          </cell>
          <cell r="G1931"/>
          <cell r="H1931"/>
          <cell r="I1931" t="str">
            <v>OK</v>
          </cell>
          <cell r="J1931">
            <v>43224</v>
          </cell>
        </row>
        <row r="1932">
          <cell r="B1932" t="str">
            <v>42UB S2 2/2</v>
          </cell>
          <cell r="C1932">
            <v>43223</v>
          </cell>
          <cell r="D1932" t="str">
            <v>42UB S2 2/2</v>
          </cell>
          <cell r="E1932"/>
          <cell r="F1932" t="str">
            <v>OK</v>
          </cell>
          <cell r="G1932"/>
          <cell r="H1932"/>
          <cell r="I1932" t="str">
            <v>OK</v>
          </cell>
          <cell r="J1932">
            <v>43224</v>
          </cell>
        </row>
        <row r="1933">
          <cell r="B1933" t="str">
            <v>LCTZ47343-LCTZ36281</v>
          </cell>
          <cell r="C1933">
            <v>43223</v>
          </cell>
          <cell r="D1933" t="str">
            <v>10JD S2 (1/3 et 3/3)</v>
          </cell>
          <cell r="E1933"/>
          <cell r="F1933" t="str">
            <v>OK</v>
          </cell>
          <cell r="G1933"/>
          <cell r="H1933"/>
          <cell r="I1933" t="str">
            <v>OK</v>
          </cell>
          <cell r="J1933">
            <v>43224</v>
          </cell>
        </row>
        <row r="1934">
          <cell r="B1934">
            <v>240</v>
          </cell>
          <cell r="C1934">
            <v>43223</v>
          </cell>
          <cell r="D1934" t="str">
            <v>313VU</v>
          </cell>
          <cell r="E1934"/>
          <cell r="F1934" t="str">
            <v>OK</v>
          </cell>
          <cell r="G1934"/>
          <cell r="H1934"/>
          <cell r="I1934" t="str">
            <v>OK</v>
          </cell>
          <cell r="J1934">
            <v>43224</v>
          </cell>
        </row>
        <row r="1935">
          <cell r="B1935">
            <v>8276</v>
          </cell>
          <cell r="C1935">
            <v>43223</v>
          </cell>
          <cell r="D1935" t="str">
            <v>110VU</v>
          </cell>
          <cell r="E1935"/>
          <cell r="F1935" t="str">
            <v>OK</v>
          </cell>
          <cell r="G1935"/>
          <cell r="H1935"/>
          <cell r="I1935" t="str">
            <v>OK</v>
          </cell>
          <cell r="J1935">
            <v>43238</v>
          </cell>
        </row>
        <row r="1936">
          <cell r="B1936">
            <v>257</v>
          </cell>
          <cell r="C1936">
            <v>43223</v>
          </cell>
          <cell r="D1936" t="str">
            <v>265VU</v>
          </cell>
          <cell r="E1936"/>
          <cell r="F1936" t="str">
            <v>OK</v>
          </cell>
          <cell r="G1936"/>
          <cell r="H1936"/>
          <cell r="I1936" t="str">
            <v>OK</v>
          </cell>
          <cell r="J1936">
            <v>43224</v>
          </cell>
        </row>
        <row r="1937">
          <cell r="B1937">
            <v>8411</v>
          </cell>
          <cell r="C1937">
            <v>43223</v>
          </cell>
          <cell r="D1937" t="str">
            <v>50VU</v>
          </cell>
          <cell r="E1937"/>
          <cell r="F1937" t="str">
            <v>OK</v>
          </cell>
          <cell r="G1937"/>
          <cell r="H1937"/>
          <cell r="I1937" t="str">
            <v>OK</v>
          </cell>
          <cell r="J1937">
            <v>43227</v>
          </cell>
        </row>
        <row r="1938">
          <cell r="B1938" t="str">
            <v>LCT006689</v>
          </cell>
          <cell r="C1938">
            <v>43223</v>
          </cell>
          <cell r="D1938" t="str">
            <v>101VU</v>
          </cell>
          <cell r="E1938"/>
          <cell r="F1938" t="str">
            <v>OK</v>
          </cell>
          <cell r="G1938"/>
          <cell r="H1938"/>
          <cell r="I1938" t="str">
            <v>OK</v>
          </cell>
          <cell r="J1938">
            <v>43224</v>
          </cell>
        </row>
        <row r="1939">
          <cell r="B1939">
            <v>8432</v>
          </cell>
          <cell r="C1939">
            <v>43224</v>
          </cell>
          <cell r="D1939"/>
          <cell r="E1939"/>
          <cell r="F1939" t="str">
            <v>OK</v>
          </cell>
          <cell r="G1939"/>
          <cell r="H1939"/>
          <cell r="I1939" t="str">
            <v>OK</v>
          </cell>
          <cell r="J1939">
            <v>43229</v>
          </cell>
        </row>
        <row r="1940">
          <cell r="B1940">
            <v>8409</v>
          </cell>
          <cell r="C1940">
            <v>43224</v>
          </cell>
          <cell r="D1940"/>
          <cell r="E1940"/>
          <cell r="F1940" t="str">
            <v>OK</v>
          </cell>
          <cell r="G1940"/>
          <cell r="H1940"/>
          <cell r="I1940" t="str">
            <v>OK</v>
          </cell>
          <cell r="J1940">
            <v>43229</v>
          </cell>
        </row>
        <row r="1941">
          <cell r="B1941">
            <v>8446</v>
          </cell>
          <cell r="C1941">
            <v>43224</v>
          </cell>
          <cell r="D1941" t="str">
            <v>Para 51VU</v>
          </cell>
          <cell r="E1941"/>
          <cell r="F1941" t="str">
            <v>OK</v>
          </cell>
          <cell r="G1941"/>
          <cell r="H1941"/>
          <cell r="I1941" t="str">
            <v>OK</v>
          </cell>
          <cell r="J1941">
            <v>43227</v>
          </cell>
        </row>
        <row r="1942">
          <cell r="B1942">
            <v>8451</v>
          </cell>
          <cell r="C1942">
            <v>43224</v>
          </cell>
          <cell r="D1942"/>
          <cell r="E1942"/>
          <cell r="F1942" t="str">
            <v>OK</v>
          </cell>
          <cell r="G1942"/>
          <cell r="H1942"/>
          <cell r="I1942" t="str">
            <v>OK</v>
          </cell>
          <cell r="J1942">
            <v>43227</v>
          </cell>
        </row>
        <row r="1943">
          <cell r="B1943">
            <v>8477</v>
          </cell>
          <cell r="C1943">
            <v>43224</v>
          </cell>
          <cell r="D1943" t="str">
            <v>Para 21-22-50VU</v>
          </cell>
          <cell r="E1943"/>
          <cell r="F1943" t="str">
            <v>OK</v>
          </cell>
          <cell r="G1943"/>
          <cell r="H1943"/>
          <cell r="I1943" t="str">
            <v>OK</v>
          </cell>
          <cell r="J1943">
            <v>43227</v>
          </cell>
        </row>
        <row r="1944">
          <cell r="B1944">
            <v>8500</v>
          </cell>
          <cell r="C1944">
            <v>43224</v>
          </cell>
          <cell r="D1944" t="str">
            <v>Para 50-130VU</v>
          </cell>
          <cell r="E1944"/>
          <cell r="F1944" t="str">
            <v>OK</v>
          </cell>
          <cell r="G1944"/>
          <cell r="H1944"/>
          <cell r="I1944" t="str">
            <v>OK</v>
          </cell>
          <cell r="J1944">
            <v>43227</v>
          </cell>
        </row>
        <row r="1945">
          <cell r="B1945">
            <v>8417</v>
          </cell>
          <cell r="C1945">
            <v>43224</v>
          </cell>
          <cell r="D1945" t="str">
            <v>para 50VU</v>
          </cell>
          <cell r="E1945"/>
          <cell r="F1945" t="str">
            <v>OK</v>
          </cell>
          <cell r="G1945"/>
          <cell r="H1945"/>
          <cell r="I1945" t="str">
            <v>OK</v>
          </cell>
          <cell r="J1945">
            <v>43227</v>
          </cell>
        </row>
        <row r="1946">
          <cell r="B1946">
            <v>8424</v>
          </cell>
          <cell r="C1946">
            <v>43224</v>
          </cell>
          <cell r="D1946" t="str">
            <v>para 50-21-22VU</v>
          </cell>
          <cell r="E1946"/>
          <cell r="F1946" t="str">
            <v>OK</v>
          </cell>
          <cell r="G1946"/>
          <cell r="H1946"/>
          <cell r="I1946" t="str">
            <v>OK</v>
          </cell>
          <cell r="J1946">
            <v>43227</v>
          </cell>
        </row>
        <row r="1947">
          <cell r="B1947">
            <v>259</v>
          </cell>
          <cell r="C1947">
            <v>43224</v>
          </cell>
          <cell r="D1947" t="str">
            <v>911-917VU</v>
          </cell>
          <cell r="E1947"/>
          <cell r="F1947" t="str">
            <v>OK</v>
          </cell>
          <cell r="G1947"/>
          <cell r="H1947"/>
          <cell r="I1947" t="str">
            <v>OK</v>
          </cell>
          <cell r="J1947">
            <v>43229</v>
          </cell>
        </row>
        <row r="1948">
          <cell r="B1948">
            <v>259</v>
          </cell>
          <cell r="C1948">
            <v>43224</v>
          </cell>
          <cell r="D1948" t="str">
            <v>925VU</v>
          </cell>
          <cell r="E1948"/>
          <cell r="F1948" t="str">
            <v>OK</v>
          </cell>
          <cell r="G1948"/>
          <cell r="H1948"/>
          <cell r="I1948" t="str">
            <v>OK</v>
          </cell>
          <cell r="J1948">
            <v>43229</v>
          </cell>
        </row>
        <row r="1949">
          <cell r="B1949">
            <v>259</v>
          </cell>
          <cell r="C1949">
            <v>43224</v>
          </cell>
          <cell r="D1949" t="str">
            <v>Sauf 311-313-314-317-318-411-412VU</v>
          </cell>
          <cell r="E1949"/>
          <cell r="F1949" t="str">
            <v>OK</v>
          </cell>
          <cell r="G1949"/>
          <cell r="H1949"/>
          <cell r="I1949" t="str">
            <v>OK</v>
          </cell>
          <cell r="J1949">
            <v>43229</v>
          </cell>
        </row>
        <row r="1950">
          <cell r="B1950">
            <v>95</v>
          </cell>
          <cell r="C1950">
            <v>43224</v>
          </cell>
          <cell r="D1950" t="str">
            <v>404VU</v>
          </cell>
          <cell r="E1950"/>
          <cell r="F1950" t="str">
            <v>OK</v>
          </cell>
          <cell r="G1950"/>
          <cell r="H1950"/>
          <cell r="I1950" t="str">
            <v>OK</v>
          </cell>
          <cell r="J1950">
            <v>43231</v>
          </cell>
        </row>
        <row r="1951">
          <cell r="B1951">
            <v>1529</v>
          </cell>
          <cell r="C1951">
            <v>43224</v>
          </cell>
          <cell r="D1951"/>
          <cell r="E1951"/>
          <cell r="F1951" t="str">
            <v>OK</v>
          </cell>
          <cell r="G1951"/>
          <cell r="H1951"/>
          <cell r="I1951" t="str">
            <v>OK</v>
          </cell>
          <cell r="J1951">
            <v>43227</v>
          </cell>
        </row>
        <row r="1952">
          <cell r="B1952">
            <v>8502</v>
          </cell>
          <cell r="C1952">
            <v>43227</v>
          </cell>
          <cell r="D1952"/>
          <cell r="E1952"/>
          <cell r="F1952" t="str">
            <v>OK</v>
          </cell>
          <cell r="G1952"/>
          <cell r="H1952"/>
          <cell r="I1952" t="str">
            <v>OK</v>
          </cell>
          <cell r="J1952">
            <v>43229</v>
          </cell>
        </row>
        <row r="1953">
          <cell r="B1953">
            <v>8463</v>
          </cell>
          <cell r="C1953">
            <v>43227</v>
          </cell>
          <cell r="D1953"/>
          <cell r="E1953"/>
          <cell r="F1953" t="str">
            <v>OK</v>
          </cell>
          <cell r="G1953"/>
          <cell r="H1953"/>
          <cell r="I1953" t="str">
            <v>OK</v>
          </cell>
          <cell r="J1953">
            <v>43229</v>
          </cell>
        </row>
        <row r="1954">
          <cell r="B1954">
            <v>8450</v>
          </cell>
          <cell r="C1954">
            <v>43227</v>
          </cell>
          <cell r="D1954"/>
          <cell r="E1954"/>
          <cell r="F1954" t="str">
            <v>OK</v>
          </cell>
          <cell r="G1954"/>
          <cell r="H1954"/>
          <cell r="I1954" t="str">
            <v>OK</v>
          </cell>
          <cell r="J1954">
            <v>43229</v>
          </cell>
        </row>
        <row r="1955">
          <cell r="B1955">
            <v>8425</v>
          </cell>
          <cell r="C1955">
            <v>43227</v>
          </cell>
          <cell r="D1955"/>
          <cell r="E1955"/>
          <cell r="F1955" t="str">
            <v>OK</v>
          </cell>
          <cell r="G1955"/>
          <cell r="H1955"/>
          <cell r="I1955" t="str">
            <v>OK</v>
          </cell>
          <cell r="J1955">
            <v>43229</v>
          </cell>
        </row>
        <row r="1956">
          <cell r="B1956">
            <v>8436</v>
          </cell>
          <cell r="C1956">
            <v>43227</v>
          </cell>
          <cell r="D1956"/>
          <cell r="E1956"/>
          <cell r="F1956" t="str">
            <v>OK</v>
          </cell>
          <cell r="G1956"/>
          <cell r="H1956"/>
          <cell r="I1956" t="str">
            <v>OK</v>
          </cell>
          <cell r="J1956">
            <v>43229</v>
          </cell>
        </row>
        <row r="1957">
          <cell r="B1957">
            <v>8272</v>
          </cell>
          <cell r="C1957">
            <v>43227</v>
          </cell>
          <cell r="D1957"/>
          <cell r="E1957"/>
          <cell r="F1957" t="str">
            <v>OK</v>
          </cell>
          <cell r="G1957"/>
          <cell r="H1957"/>
          <cell r="I1957" t="str">
            <v>OK</v>
          </cell>
          <cell r="J1957">
            <v>43229</v>
          </cell>
        </row>
        <row r="1958">
          <cell r="B1958">
            <v>8413</v>
          </cell>
          <cell r="C1958">
            <v>43227</v>
          </cell>
          <cell r="D1958"/>
          <cell r="E1958"/>
          <cell r="F1958" t="str">
            <v>OK</v>
          </cell>
          <cell r="G1958"/>
          <cell r="H1958"/>
          <cell r="I1958" t="str">
            <v>OK</v>
          </cell>
          <cell r="J1958">
            <v>43229</v>
          </cell>
        </row>
        <row r="1959">
          <cell r="B1959">
            <v>8419</v>
          </cell>
          <cell r="C1959">
            <v>43227</v>
          </cell>
          <cell r="D1959"/>
          <cell r="E1959"/>
          <cell r="F1959" t="str">
            <v>OK</v>
          </cell>
          <cell r="G1959"/>
          <cell r="H1959"/>
          <cell r="I1959" t="str">
            <v>OK</v>
          </cell>
          <cell r="J1959">
            <v>43229</v>
          </cell>
        </row>
        <row r="1960">
          <cell r="B1960">
            <v>8458</v>
          </cell>
          <cell r="C1960">
            <v>43227</v>
          </cell>
          <cell r="D1960" t="str">
            <v>para 50VU</v>
          </cell>
          <cell r="E1960"/>
          <cell r="F1960" t="str">
            <v>OK</v>
          </cell>
          <cell r="G1960"/>
          <cell r="H1960"/>
          <cell r="I1960" t="str">
            <v>OK</v>
          </cell>
          <cell r="J1960">
            <v>43229</v>
          </cell>
        </row>
        <row r="1961">
          <cell r="B1961">
            <v>233</v>
          </cell>
          <cell r="C1961">
            <v>43227</v>
          </cell>
          <cell r="D1961" t="str">
            <v xml:space="preserve">517-518-536-611VU3 </v>
          </cell>
          <cell r="E1961"/>
          <cell r="F1961" t="str">
            <v>OK</v>
          </cell>
          <cell r="G1961"/>
          <cell r="H1961"/>
          <cell r="I1961" t="str">
            <v>OK</v>
          </cell>
          <cell r="J1961">
            <v>43231</v>
          </cell>
        </row>
        <row r="1962">
          <cell r="B1962">
            <v>238</v>
          </cell>
          <cell r="C1962">
            <v>43227</v>
          </cell>
          <cell r="D1962" t="str">
            <v xml:space="preserve">612-613-614VU </v>
          </cell>
          <cell r="E1962"/>
          <cell r="F1962" t="str">
            <v>OK</v>
          </cell>
          <cell r="G1962"/>
          <cell r="H1962"/>
          <cell r="I1962" t="str">
            <v>OK</v>
          </cell>
          <cell r="J1962">
            <v>43231</v>
          </cell>
        </row>
        <row r="1963">
          <cell r="B1963">
            <v>244</v>
          </cell>
          <cell r="C1963">
            <v>43227</v>
          </cell>
          <cell r="D1963"/>
          <cell r="E1963"/>
          <cell r="F1963" t="str">
            <v>OK</v>
          </cell>
          <cell r="G1963"/>
          <cell r="H1963"/>
          <cell r="I1963" t="str">
            <v>OK</v>
          </cell>
          <cell r="J1963">
            <v>43231</v>
          </cell>
        </row>
        <row r="1964">
          <cell r="B1964">
            <v>8131</v>
          </cell>
          <cell r="C1964">
            <v>43227</v>
          </cell>
          <cell r="D1964" t="str">
            <v>étiquette PN109VU</v>
          </cell>
          <cell r="E1964"/>
          <cell r="F1964" t="str">
            <v>OK</v>
          </cell>
          <cell r="G1964"/>
          <cell r="H1964"/>
          <cell r="I1964" t="str">
            <v>OK</v>
          </cell>
          <cell r="J1964">
            <v>43229</v>
          </cell>
        </row>
        <row r="1965">
          <cell r="B1965">
            <v>106</v>
          </cell>
          <cell r="C1965">
            <v>43227</v>
          </cell>
          <cell r="D1965" t="str">
            <v>412VU</v>
          </cell>
          <cell r="E1965"/>
          <cell r="F1965" t="str">
            <v>OK</v>
          </cell>
          <cell r="G1965"/>
          <cell r="H1965"/>
          <cell r="I1965" t="str">
            <v>OK</v>
          </cell>
          <cell r="J1965">
            <v>43235</v>
          </cell>
        </row>
        <row r="1966">
          <cell r="B1966">
            <v>8477</v>
          </cell>
          <cell r="C1966">
            <v>43227</v>
          </cell>
          <cell r="D1966" t="str">
            <v>21VU</v>
          </cell>
          <cell r="E1966"/>
          <cell r="F1966" t="str">
            <v>OK</v>
          </cell>
          <cell r="G1966"/>
          <cell r="H1966"/>
          <cell r="I1966" t="str">
            <v>OK</v>
          </cell>
          <cell r="J1966">
            <v>43234</v>
          </cell>
        </row>
        <row r="1967">
          <cell r="B1967">
            <v>8429</v>
          </cell>
          <cell r="C1967">
            <v>43229</v>
          </cell>
          <cell r="D1967"/>
          <cell r="E1967"/>
          <cell r="F1967" t="str">
            <v>OK</v>
          </cell>
          <cell r="G1967"/>
          <cell r="H1967"/>
          <cell r="I1967" t="str">
            <v>OK</v>
          </cell>
          <cell r="J1967">
            <v>43231</v>
          </cell>
        </row>
        <row r="1968">
          <cell r="B1968">
            <v>8454</v>
          </cell>
          <cell r="C1968">
            <v>43229</v>
          </cell>
          <cell r="D1968"/>
          <cell r="E1968"/>
          <cell r="F1968" t="str">
            <v>OK</v>
          </cell>
          <cell r="G1968"/>
          <cell r="H1968"/>
          <cell r="I1968" t="str">
            <v>OK</v>
          </cell>
          <cell r="J1968">
            <v>43231</v>
          </cell>
        </row>
        <row r="1969">
          <cell r="B1969">
            <v>8453</v>
          </cell>
          <cell r="C1969">
            <v>43229</v>
          </cell>
          <cell r="D1969" t="str">
            <v>para 50VU</v>
          </cell>
          <cell r="E1969"/>
          <cell r="F1969" t="str">
            <v>OK</v>
          </cell>
          <cell r="G1969"/>
          <cell r="H1969"/>
          <cell r="I1969" t="str">
            <v>OK</v>
          </cell>
          <cell r="J1969">
            <v>43231</v>
          </cell>
        </row>
        <row r="1970">
          <cell r="B1970">
            <v>8456</v>
          </cell>
          <cell r="C1970">
            <v>43229</v>
          </cell>
          <cell r="D1970" t="str">
            <v>para 50VU</v>
          </cell>
          <cell r="E1970"/>
          <cell r="F1970" t="str">
            <v>OK</v>
          </cell>
          <cell r="G1970"/>
          <cell r="H1970"/>
          <cell r="I1970" t="str">
            <v>OK</v>
          </cell>
          <cell r="J1970">
            <v>43231</v>
          </cell>
        </row>
        <row r="1971">
          <cell r="B1971">
            <v>8457</v>
          </cell>
          <cell r="C1971">
            <v>43229</v>
          </cell>
          <cell r="D1971" t="str">
            <v>para 50VU</v>
          </cell>
          <cell r="E1971"/>
          <cell r="F1971" t="str">
            <v>OK</v>
          </cell>
          <cell r="G1971"/>
          <cell r="H1971"/>
          <cell r="I1971" t="str">
            <v>OK</v>
          </cell>
          <cell r="J1971">
            <v>43231</v>
          </cell>
        </row>
        <row r="1972">
          <cell r="B1972">
            <v>258</v>
          </cell>
          <cell r="C1972">
            <v>43229</v>
          </cell>
          <cell r="D1972" t="str">
            <v>911-917-925VU</v>
          </cell>
          <cell r="E1972"/>
          <cell r="F1972" t="str">
            <v>OK</v>
          </cell>
          <cell r="G1972"/>
          <cell r="H1972"/>
          <cell r="I1972" t="str">
            <v>OK</v>
          </cell>
          <cell r="J1972">
            <v>43231</v>
          </cell>
        </row>
        <row r="1973">
          <cell r="B1973">
            <v>264</v>
          </cell>
          <cell r="C1973">
            <v>43229</v>
          </cell>
          <cell r="D1973" t="str">
            <v>925VU</v>
          </cell>
          <cell r="E1973"/>
          <cell r="F1973" t="str">
            <v>OK</v>
          </cell>
          <cell r="G1973"/>
          <cell r="H1973"/>
          <cell r="I1973" t="str">
            <v>OK</v>
          </cell>
          <cell r="J1973">
            <v>43231</v>
          </cell>
        </row>
        <row r="1974">
          <cell r="B1974">
            <v>258</v>
          </cell>
          <cell r="C1974">
            <v>43229</v>
          </cell>
          <cell r="D1974"/>
          <cell r="E1974"/>
          <cell r="F1974" t="str">
            <v>OK</v>
          </cell>
          <cell r="G1974"/>
          <cell r="H1974"/>
          <cell r="I1974" t="str">
            <v>OK</v>
          </cell>
          <cell r="J1974">
            <v>43234</v>
          </cell>
        </row>
        <row r="1975">
          <cell r="B1975">
            <v>259</v>
          </cell>
          <cell r="C1975">
            <v>43229</v>
          </cell>
          <cell r="D1975" t="str">
            <v>311-313-314-317-318-411-412VU</v>
          </cell>
          <cell r="E1975"/>
          <cell r="F1975" t="str">
            <v>OK</v>
          </cell>
          <cell r="G1975"/>
          <cell r="H1975"/>
          <cell r="I1975" t="str">
            <v>OK</v>
          </cell>
          <cell r="J1975">
            <v>43234</v>
          </cell>
        </row>
        <row r="1976">
          <cell r="B1976">
            <v>230</v>
          </cell>
          <cell r="C1976">
            <v>43229</v>
          </cell>
          <cell r="D1976" t="str">
            <v xml:space="preserve">517-518-536-611VU3 </v>
          </cell>
          <cell r="E1976"/>
          <cell r="F1976" t="str">
            <v>OK</v>
          </cell>
          <cell r="G1976"/>
          <cell r="H1976"/>
          <cell r="I1976" t="str">
            <v>OK</v>
          </cell>
          <cell r="J1976">
            <v>43234</v>
          </cell>
        </row>
        <row r="1977">
          <cell r="B1977">
            <v>256</v>
          </cell>
          <cell r="C1977">
            <v>43229</v>
          </cell>
          <cell r="D1977" t="str">
            <v xml:space="preserve">612-613-614VU </v>
          </cell>
          <cell r="E1977"/>
          <cell r="F1977" t="str">
            <v>OK</v>
          </cell>
          <cell r="G1977"/>
          <cell r="H1977"/>
          <cell r="I1977" t="str">
            <v>OK</v>
          </cell>
          <cell r="J1977">
            <v>43234</v>
          </cell>
        </row>
        <row r="1978">
          <cell r="B1978">
            <v>284</v>
          </cell>
          <cell r="C1978">
            <v>43229</v>
          </cell>
          <cell r="D1978"/>
          <cell r="E1978"/>
          <cell r="F1978" t="str">
            <v>OK</v>
          </cell>
          <cell r="G1978"/>
          <cell r="H1978"/>
          <cell r="I1978" t="str">
            <v>OK</v>
          </cell>
          <cell r="J1978">
            <v>43234</v>
          </cell>
        </row>
        <row r="1979">
          <cell r="B1979">
            <v>1530</v>
          </cell>
          <cell r="C1979">
            <v>43229</v>
          </cell>
          <cell r="D1979"/>
          <cell r="E1979"/>
          <cell r="F1979" t="str">
            <v>OK</v>
          </cell>
          <cell r="G1979"/>
          <cell r="H1979"/>
          <cell r="I1979" t="str">
            <v>OK</v>
          </cell>
          <cell r="J1979">
            <v>43231</v>
          </cell>
        </row>
        <row r="1980">
          <cell r="B1980" t="str">
            <v>LCTZ53014</v>
          </cell>
          <cell r="C1980">
            <v>43229</v>
          </cell>
          <cell r="D1980" t="str">
            <v>27VU QTE4</v>
          </cell>
          <cell r="E1980"/>
          <cell r="F1980" t="str">
            <v>OK</v>
          </cell>
          <cell r="G1980"/>
          <cell r="H1980"/>
          <cell r="I1980" t="str">
            <v>OK</v>
          </cell>
          <cell r="J1980">
            <v>43234</v>
          </cell>
        </row>
        <row r="1981">
          <cell r="B1981">
            <v>8446</v>
          </cell>
          <cell r="C1981">
            <v>43229</v>
          </cell>
          <cell r="D1981" t="str">
            <v>51VU</v>
          </cell>
          <cell r="E1981"/>
          <cell r="F1981" t="str">
            <v>OK</v>
          </cell>
          <cell r="G1981"/>
          <cell r="H1981"/>
          <cell r="I1981" t="str">
            <v>OK</v>
          </cell>
          <cell r="J1981">
            <v>43234</v>
          </cell>
        </row>
        <row r="1982">
          <cell r="B1982">
            <v>8424</v>
          </cell>
          <cell r="C1982">
            <v>43229</v>
          </cell>
          <cell r="D1982" t="str">
            <v>21VU</v>
          </cell>
          <cell r="E1982"/>
          <cell r="F1982" t="str">
            <v>OK</v>
          </cell>
          <cell r="G1982"/>
          <cell r="H1982"/>
          <cell r="I1982" t="str">
            <v>OK</v>
          </cell>
          <cell r="J1982">
            <v>43234</v>
          </cell>
        </row>
        <row r="1983">
          <cell r="B1983">
            <v>8334</v>
          </cell>
          <cell r="C1983">
            <v>43231</v>
          </cell>
          <cell r="D1983"/>
          <cell r="E1983"/>
          <cell r="F1983" t="str">
            <v>OK</v>
          </cell>
          <cell r="G1983"/>
          <cell r="H1983"/>
          <cell r="I1983" t="str">
            <v>OK</v>
          </cell>
          <cell r="J1983">
            <v>43234</v>
          </cell>
        </row>
        <row r="1984">
          <cell r="B1984">
            <v>261</v>
          </cell>
          <cell r="C1984">
            <v>43231</v>
          </cell>
          <cell r="D1984" t="str">
            <v>911-917-925VU</v>
          </cell>
          <cell r="E1984"/>
          <cell r="F1984" t="str">
            <v>OK</v>
          </cell>
          <cell r="G1984"/>
          <cell r="H1984"/>
          <cell r="I1984" t="str">
            <v>OK</v>
          </cell>
          <cell r="J1984">
            <v>43235</v>
          </cell>
        </row>
        <row r="1985">
          <cell r="B1985">
            <v>261</v>
          </cell>
          <cell r="C1985">
            <v>43231</v>
          </cell>
          <cell r="D1985"/>
          <cell r="E1985"/>
          <cell r="F1985" t="str">
            <v>OK</v>
          </cell>
          <cell r="G1985"/>
          <cell r="H1985"/>
          <cell r="I1985" t="str">
            <v>OK</v>
          </cell>
          <cell r="J1985">
            <v>43235</v>
          </cell>
        </row>
        <row r="1986">
          <cell r="B1986">
            <v>96</v>
          </cell>
          <cell r="C1986">
            <v>43231</v>
          </cell>
          <cell r="D1986" t="str">
            <v>404VU 402VU probleme sur confié 404vu</v>
          </cell>
          <cell r="E1986"/>
          <cell r="F1986" t="str">
            <v>OK</v>
          </cell>
          <cell r="G1986"/>
          <cell r="H1986"/>
          <cell r="I1986" t="str">
            <v>OK</v>
          </cell>
          <cell r="J1986">
            <v>43243</v>
          </cell>
        </row>
        <row r="1987">
          <cell r="B1987" t="str">
            <v>LCTZ39388</v>
          </cell>
          <cell r="C1987">
            <v>43231</v>
          </cell>
          <cell r="D1987" t="str">
            <v>613VU</v>
          </cell>
          <cell r="E1987"/>
          <cell r="F1987" t="str">
            <v>OK</v>
          </cell>
          <cell r="G1987"/>
          <cell r="H1987"/>
          <cell r="I1987" t="str">
            <v>OK</v>
          </cell>
          <cell r="J1987">
            <v>43234</v>
          </cell>
        </row>
        <row r="1988">
          <cell r="B1988">
            <v>8464</v>
          </cell>
          <cell r="C1988">
            <v>43234</v>
          </cell>
          <cell r="D1988" t="str">
            <v>Para 50VU</v>
          </cell>
          <cell r="E1988"/>
          <cell r="F1988" t="str">
            <v>OK</v>
          </cell>
          <cell r="G1988"/>
          <cell r="H1988"/>
          <cell r="I1988" t="str">
            <v>OK</v>
          </cell>
          <cell r="J1988">
            <v>43235</v>
          </cell>
        </row>
        <row r="1989">
          <cell r="B1989">
            <v>8460</v>
          </cell>
          <cell r="C1989">
            <v>43234</v>
          </cell>
          <cell r="D1989"/>
          <cell r="E1989"/>
          <cell r="F1989" t="str">
            <v>OK</v>
          </cell>
          <cell r="G1989"/>
          <cell r="H1989"/>
          <cell r="I1989" t="str">
            <v>OK</v>
          </cell>
          <cell r="J1989">
            <v>43235</v>
          </cell>
        </row>
        <row r="1990">
          <cell r="B1990">
            <v>8427</v>
          </cell>
          <cell r="C1990">
            <v>43234</v>
          </cell>
          <cell r="D1990" t="str">
            <v>Para 50VU</v>
          </cell>
          <cell r="E1990"/>
          <cell r="F1990" t="str">
            <v>OK</v>
          </cell>
          <cell r="G1990"/>
          <cell r="H1990"/>
          <cell r="I1990" t="str">
            <v>OK</v>
          </cell>
          <cell r="J1990">
            <v>43235</v>
          </cell>
        </row>
        <row r="1991">
          <cell r="B1991">
            <v>260</v>
          </cell>
          <cell r="C1991">
            <v>43234</v>
          </cell>
          <cell r="D1991" t="str">
            <v>911-917-925VU</v>
          </cell>
          <cell r="E1991"/>
          <cell r="F1991" t="str">
            <v>OK</v>
          </cell>
          <cell r="G1991"/>
          <cell r="H1991"/>
          <cell r="I1991" t="str">
            <v>OK</v>
          </cell>
          <cell r="J1991">
            <v>43235</v>
          </cell>
        </row>
        <row r="1992">
          <cell r="B1992">
            <v>260</v>
          </cell>
          <cell r="C1992">
            <v>43234</v>
          </cell>
          <cell r="D1992"/>
          <cell r="E1992"/>
          <cell r="F1992" t="str">
            <v>OK</v>
          </cell>
          <cell r="G1992"/>
          <cell r="H1992"/>
          <cell r="I1992" t="str">
            <v>OK</v>
          </cell>
          <cell r="J1992">
            <v>43235</v>
          </cell>
        </row>
        <row r="1993">
          <cell r="B1993">
            <v>96</v>
          </cell>
          <cell r="C1993">
            <v>43234</v>
          </cell>
          <cell r="D1993"/>
          <cell r="E1993"/>
          <cell r="F1993" t="str">
            <v>OK</v>
          </cell>
          <cell r="G1993"/>
          <cell r="H1993"/>
          <cell r="I1993" t="str">
            <v>OK</v>
          </cell>
          <cell r="J1993">
            <v>43235</v>
          </cell>
        </row>
        <row r="1994">
          <cell r="B1994" t="str">
            <v>LCTZ73626</v>
          </cell>
          <cell r="C1994">
            <v>43234</v>
          </cell>
          <cell r="D1994" t="str">
            <v>10DA 1/2 S2</v>
          </cell>
          <cell r="E1994"/>
          <cell r="F1994" t="str">
            <v>OK</v>
          </cell>
          <cell r="G1994"/>
          <cell r="H1994"/>
          <cell r="I1994" t="str">
            <v>OK</v>
          </cell>
          <cell r="J1994">
            <v>43235</v>
          </cell>
        </row>
        <row r="1995">
          <cell r="B1995" t="str">
            <v>LCTZ47341</v>
          </cell>
          <cell r="C1995">
            <v>43234</v>
          </cell>
          <cell r="D1995" t="str">
            <v>10DA 2/2 S2</v>
          </cell>
          <cell r="E1995"/>
          <cell r="F1995" t="str">
            <v>OK</v>
          </cell>
          <cell r="G1995"/>
          <cell r="H1995"/>
          <cell r="I1995" t="str">
            <v>OK</v>
          </cell>
          <cell r="J1995">
            <v>43235</v>
          </cell>
        </row>
        <row r="1996">
          <cell r="B1996">
            <v>8450</v>
          </cell>
          <cell r="C1996">
            <v>43234</v>
          </cell>
          <cell r="D1996" t="str">
            <v>50VU</v>
          </cell>
          <cell r="E1996"/>
          <cell r="F1996" t="str">
            <v>OK</v>
          </cell>
          <cell r="G1996"/>
          <cell r="H1996"/>
          <cell r="I1996" t="str">
            <v>OK</v>
          </cell>
          <cell r="J1996">
            <v>43235</v>
          </cell>
        </row>
        <row r="1997">
          <cell r="B1997">
            <v>8433</v>
          </cell>
          <cell r="C1997">
            <v>43234</v>
          </cell>
          <cell r="D1997" t="str">
            <v>50VU</v>
          </cell>
          <cell r="E1997"/>
          <cell r="F1997" t="str">
            <v>OK</v>
          </cell>
          <cell r="G1997"/>
          <cell r="H1997"/>
          <cell r="I1997" t="str">
            <v>OK</v>
          </cell>
          <cell r="J1997">
            <v>43235</v>
          </cell>
        </row>
        <row r="1998">
          <cell r="B1998">
            <v>8418</v>
          </cell>
          <cell r="C1998">
            <v>43234</v>
          </cell>
          <cell r="D1998" t="str">
            <v>50VU</v>
          </cell>
          <cell r="E1998"/>
          <cell r="F1998" t="str">
            <v>OK</v>
          </cell>
          <cell r="G1998"/>
          <cell r="H1998"/>
          <cell r="I1998" t="str">
            <v>OK</v>
          </cell>
          <cell r="J1998">
            <v>43235</v>
          </cell>
        </row>
        <row r="1999">
          <cell r="B1999">
            <v>8432</v>
          </cell>
          <cell r="C1999">
            <v>43234</v>
          </cell>
          <cell r="D1999" t="str">
            <v>50VU</v>
          </cell>
          <cell r="E1999"/>
          <cell r="F1999" t="str">
            <v>OK</v>
          </cell>
          <cell r="G1999"/>
          <cell r="H1999"/>
          <cell r="I1999" t="str">
            <v>OK</v>
          </cell>
          <cell r="J1999">
            <v>43235</v>
          </cell>
        </row>
        <row r="2000">
          <cell r="B2000">
            <v>8426</v>
          </cell>
          <cell r="C2000">
            <v>43234</v>
          </cell>
          <cell r="D2000" t="str">
            <v>50VU</v>
          </cell>
          <cell r="E2000"/>
          <cell r="F2000" t="str">
            <v>OK</v>
          </cell>
          <cell r="G2000"/>
          <cell r="H2000"/>
          <cell r="I2000" t="str">
            <v>OK</v>
          </cell>
          <cell r="J2000">
            <v>43235</v>
          </cell>
        </row>
        <row r="2001">
          <cell r="B2001">
            <v>8449</v>
          </cell>
          <cell r="C2001">
            <v>43234</v>
          </cell>
          <cell r="D2001" t="str">
            <v>50VU</v>
          </cell>
          <cell r="E2001"/>
          <cell r="F2001" t="str">
            <v>OK</v>
          </cell>
          <cell r="G2001"/>
          <cell r="H2001"/>
          <cell r="I2001" t="str">
            <v>OK</v>
          </cell>
          <cell r="J2001">
            <v>43235</v>
          </cell>
        </row>
        <row r="2002">
          <cell r="B2002">
            <v>8473</v>
          </cell>
          <cell r="C2002">
            <v>43234</v>
          </cell>
          <cell r="D2002" t="str">
            <v>50VU</v>
          </cell>
          <cell r="E2002"/>
          <cell r="F2002" t="str">
            <v>OK</v>
          </cell>
          <cell r="G2002"/>
          <cell r="H2002"/>
          <cell r="I2002" t="str">
            <v>OK</v>
          </cell>
          <cell r="J2002">
            <v>43235</v>
          </cell>
        </row>
        <row r="2003">
          <cell r="B2003">
            <v>8416</v>
          </cell>
          <cell r="C2003">
            <v>43234</v>
          </cell>
          <cell r="D2003" t="str">
            <v>50VU</v>
          </cell>
          <cell r="E2003"/>
          <cell r="F2003" t="str">
            <v>OK</v>
          </cell>
          <cell r="G2003"/>
          <cell r="H2003"/>
          <cell r="I2003" t="str">
            <v>OK</v>
          </cell>
          <cell r="J2003">
            <v>43235</v>
          </cell>
        </row>
        <row r="2004">
          <cell r="B2004">
            <v>8413</v>
          </cell>
          <cell r="C2004">
            <v>43234</v>
          </cell>
          <cell r="D2004" t="str">
            <v>50VU</v>
          </cell>
          <cell r="E2004"/>
          <cell r="F2004" t="str">
            <v>OK</v>
          </cell>
          <cell r="G2004"/>
          <cell r="H2004"/>
          <cell r="I2004" t="str">
            <v>OK</v>
          </cell>
          <cell r="J2004">
            <v>43235</v>
          </cell>
        </row>
        <row r="2005">
          <cell r="B2005">
            <v>8422</v>
          </cell>
          <cell r="C2005">
            <v>43234</v>
          </cell>
          <cell r="D2005" t="str">
            <v>50VU</v>
          </cell>
          <cell r="E2005"/>
          <cell r="F2005" t="str">
            <v>OK</v>
          </cell>
          <cell r="G2005"/>
          <cell r="H2005"/>
          <cell r="I2005" t="str">
            <v>OK</v>
          </cell>
          <cell r="J2005">
            <v>43235</v>
          </cell>
        </row>
        <row r="2006">
          <cell r="B2006">
            <v>8516</v>
          </cell>
          <cell r="C2006">
            <v>43235</v>
          </cell>
          <cell r="D2006"/>
          <cell r="E2006"/>
          <cell r="F2006" t="str">
            <v>OK</v>
          </cell>
          <cell r="G2006"/>
          <cell r="H2006"/>
          <cell r="I2006" t="str">
            <v>OK</v>
          </cell>
          <cell r="J2006">
            <v>43236</v>
          </cell>
        </row>
        <row r="2007">
          <cell r="B2007">
            <v>8181</v>
          </cell>
          <cell r="C2007">
            <v>43235</v>
          </cell>
          <cell r="D2007"/>
          <cell r="E2007"/>
          <cell r="F2007" t="str">
            <v>OK</v>
          </cell>
          <cell r="G2007"/>
          <cell r="H2007"/>
          <cell r="I2007" t="str">
            <v>OK</v>
          </cell>
          <cell r="J2007">
            <v>43236</v>
          </cell>
        </row>
        <row r="2008">
          <cell r="B2008">
            <v>8418</v>
          </cell>
          <cell r="C2008">
            <v>43235</v>
          </cell>
          <cell r="D2008"/>
          <cell r="E2008"/>
          <cell r="F2008" t="str">
            <v>OK</v>
          </cell>
          <cell r="G2008"/>
          <cell r="H2008"/>
          <cell r="I2008" t="str">
            <v>OK</v>
          </cell>
          <cell r="J2008">
            <v>43236</v>
          </cell>
        </row>
        <row r="2009">
          <cell r="B2009">
            <v>8437</v>
          </cell>
          <cell r="C2009">
            <v>43235</v>
          </cell>
          <cell r="D2009"/>
          <cell r="E2009"/>
          <cell r="F2009" t="str">
            <v>OK</v>
          </cell>
          <cell r="G2009"/>
          <cell r="H2009"/>
          <cell r="I2009" t="str">
            <v>OK</v>
          </cell>
          <cell r="J2009">
            <v>43236</v>
          </cell>
        </row>
        <row r="2010">
          <cell r="B2010">
            <v>8525</v>
          </cell>
          <cell r="C2010">
            <v>43235</v>
          </cell>
          <cell r="D2010"/>
          <cell r="E2010"/>
          <cell r="F2010" t="str">
            <v>OK</v>
          </cell>
          <cell r="G2010"/>
          <cell r="H2010"/>
          <cell r="I2010" t="str">
            <v>OK</v>
          </cell>
          <cell r="J2010">
            <v>43237</v>
          </cell>
        </row>
        <row r="2011">
          <cell r="B2011">
            <v>8488</v>
          </cell>
          <cell r="C2011">
            <v>43235</v>
          </cell>
          <cell r="D2011"/>
          <cell r="E2011"/>
          <cell r="F2011" t="str">
            <v>OK</v>
          </cell>
          <cell r="G2011"/>
          <cell r="H2011"/>
          <cell r="I2011" t="str">
            <v>OK</v>
          </cell>
          <cell r="J2011">
            <v>43236</v>
          </cell>
        </row>
        <row r="2012">
          <cell r="B2012">
            <v>8465</v>
          </cell>
          <cell r="C2012">
            <v>43235</v>
          </cell>
          <cell r="D2012" t="str">
            <v>Para 50VU</v>
          </cell>
          <cell r="E2012"/>
          <cell r="F2012" t="str">
            <v>OK</v>
          </cell>
          <cell r="G2012"/>
          <cell r="H2012"/>
          <cell r="I2012" t="str">
            <v>OK</v>
          </cell>
          <cell r="J2012">
            <v>43236</v>
          </cell>
        </row>
        <row r="2013">
          <cell r="B2013">
            <v>8431</v>
          </cell>
          <cell r="C2013">
            <v>43235</v>
          </cell>
          <cell r="D2013" t="str">
            <v>Para 50VU</v>
          </cell>
          <cell r="E2013"/>
          <cell r="F2013" t="str">
            <v>OK</v>
          </cell>
          <cell r="G2013"/>
          <cell r="H2013"/>
          <cell r="I2013" t="str">
            <v>OK</v>
          </cell>
          <cell r="J2013">
            <v>43236</v>
          </cell>
        </row>
        <row r="2014">
          <cell r="B2014">
            <v>257</v>
          </cell>
          <cell r="C2014">
            <v>43235</v>
          </cell>
          <cell r="D2014"/>
          <cell r="E2014"/>
          <cell r="F2014" t="str">
            <v>OK</v>
          </cell>
          <cell r="G2014"/>
          <cell r="H2014"/>
          <cell r="I2014" t="str">
            <v>OK</v>
          </cell>
          <cell r="J2014">
            <v>43236</v>
          </cell>
        </row>
        <row r="2015">
          <cell r="B2015">
            <v>8343</v>
          </cell>
          <cell r="C2015">
            <v>43236</v>
          </cell>
          <cell r="D2015"/>
          <cell r="E2015"/>
          <cell r="F2015" t="str">
            <v>OK</v>
          </cell>
          <cell r="G2015"/>
          <cell r="H2015"/>
          <cell r="I2015" t="str">
            <v>OK</v>
          </cell>
          <cell r="J2015">
            <v>43237</v>
          </cell>
        </row>
        <row r="2016">
          <cell r="B2016">
            <v>8346</v>
          </cell>
          <cell r="C2016">
            <v>43236</v>
          </cell>
          <cell r="D2016"/>
          <cell r="E2016"/>
          <cell r="F2016" t="str">
            <v>OK</v>
          </cell>
          <cell r="G2016"/>
          <cell r="H2016"/>
          <cell r="I2016" t="str">
            <v>OK</v>
          </cell>
          <cell r="J2016">
            <v>43237</v>
          </cell>
        </row>
        <row r="2017">
          <cell r="B2017">
            <v>8433</v>
          </cell>
          <cell r="C2017">
            <v>43236</v>
          </cell>
          <cell r="D2017"/>
          <cell r="E2017"/>
          <cell r="F2017" t="str">
            <v>OK</v>
          </cell>
          <cell r="G2017"/>
          <cell r="H2017"/>
          <cell r="I2017" t="str">
            <v>OK</v>
          </cell>
          <cell r="J2017">
            <v>43237</v>
          </cell>
        </row>
        <row r="2018">
          <cell r="B2018">
            <v>8477</v>
          </cell>
          <cell r="C2018">
            <v>43236</v>
          </cell>
          <cell r="D2018"/>
          <cell r="E2018"/>
          <cell r="F2018" t="str">
            <v>OK</v>
          </cell>
          <cell r="G2018"/>
          <cell r="H2018"/>
          <cell r="I2018" t="str">
            <v>OK</v>
          </cell>
          <cell r="J2018">
            <v>43237</v>
          </cell>
        </row>
        <row r="2019">
          <cell r="B2019">
            <v>8434</v>
          </cell>
          <cell r="C2019">
            <v>43236</v>
          </cell>
          <cell r="D2019" t="str">
            <v>Para 50VU</v>
          </cell>
          <cell r="E2019"/>
          <cell r="F2019" t="str">
            <v>OK</v>
          </cell>
          <cell r="G2019"/>
          <cell r="H2019"/>
          <cell r="I2019" t="str">
            <v>OK</v>
          </cell>
          <cell r="J2019">
            <v>43237</v>
          </cell>
        </row>
        <row r="2020">
          <cell r="B2020">
            <v>8438</v>
          </cell>
          <cell r="C2020">
            <v>43236</v>
          </cell>
          <cell r="D2020" t="str">
            <v>Para 50VU</v>
          </cell>
          <cell r="E2020"/>
          <cell r="F2020" t="str">
            <v>OK</v>
          </cell>
          <cell r="G2020"/>
          <cell r="H2020"/>
          <cell r="I2020" t="str">
            <v>OK</v>
          </cell>
          <cell r="J2020">
            <v>43237</v>
          </cell>
        </row>
        <row r="2021">
          <cell r="B2021">
            <v>8471</v>
          </cell>
          <cell r="C2021">
            <v>43236</v>
          </cell>
          <cell r="D2021"/>
          <cell r="E2021"/>
          <cell r="F2021" t="str">
            <v>OK</v>
          </cell>
          <cell r="G2021"/>
          <cell r="H2021"/>
          <cell r="I2021" t="str">
            <v>OK</v>
          </cell>
          <cell r="J2021">
            <v>43237</v>
          </cell>
        </row>
        <row r="2022">
          <cell r="B2022">
            <v>281</v>
          </cell>
          <cell r="C2022">
            <v>43236</v>
          </cell>
          <cell r="D2022"/>
          <cell r="E2022"/>
          <cell r="F2022" t="str">
            <v>OK</v>
          </cell>
          <cell r="G2022"/>
          <cell r="H2022"/>
          <cell r="I2022" t="str">
            <v>OK</v>
          </cell>
          <cell r="J2022">
            <v>43237</v>
          </cell>
        </row>
        <row r="2023">
          <cell r="B2023">
            <v>1531</v>
          </cell>
          <cell r="C2023">
            <v>43236</v>
          </cell>
          <cell r="D2023"/>
          <cell r="E2023"/>
          <cell r="F2023" t="str">
            <v>OK</v>
          </cell>
          <cell r="G2023"/>
          <cell r="H2023"/>
          <cell r="I2023" t="str">
            <v>OK</v>
          </cell>
          <cell r="J2023">
            <v>43238</v>
          </cell>
        </row>
        <row r="2024">
          <cell r="B2024">
            <v>1542</v>
          </cell>
          <cell r="C2024">
            <v>43236</v>
          </cell>
          <cell r="D2024"/>
          <cell r="E2024"/>
          <cell r="F2024" t="str">
            <v>OK</v>
          </cell>
          <cell r="G2024"/>
          <cell r="H2024"/>
          <cell r="I2024" t="str">
            <v>OK</v>
          </cell>
          <cell r="J2024">
            <v>43237</v>
          </cell>
        </row>
        <row r="2025">
          <cell r="B2025" t="str">
            <v>8MR-1 S2</v>
          </cell>
          <cell r="C2025">
            <v>43236</v>
          </cell>
          <cell r="D2025" t="str">
            <v>8MR-1 S2</v>
          </cell>
          <cell r="E2025"/>
          <cell r="F2025" t="str">
            <v>OK</v>
          </cell>
          <cell r="G2025"/>
          <cell r="H2025"/>
          <cell r="I2025" t="str">
            <v>OK</v>
          </cell>
          <cell r="J2025">
            <v>43238</v>
          </cell>
        </row>
        <row r="2026">
          <cell r="B2026" t="str">
            <v>LCT012143</v>
          </cell>
          <cell r="C2026">
            <v>43236</v>
          </cell>
          <cell r="D2026" t="str">
            <v>702VU</v>
          </cell>
          <cell r="E2026"/>
          <cell r="F2026" t="str">
            <v>OK</v>
          </cell>
          <cell r="G2026"/>
          <cell r="H2026"/>
          <cell r="I2026" t="str">
            <v>OK</v>
          </cell>
          <cell r="J2026">
            <v>43237</v>
          </cell>
        </row>
        <row r="2027">
          <cell r="B2027">
            <v>244</v>
          </cell>
          <cell r="C2027">
            <v>43236</v>
          </cell>
          <cell r="D2027" t="str">
            <v>317VU</v>
          </cell>
          <cell r="E2027"/>
          <cell r="F2027" t="str">
            <v>OK</v>
          </cell>
          <cell r="G2027"/>
          <cell r="H2027"/>
          <cell r="I2027" t="str">
            <v>OK</v>
          </cell>
          <cell r="J2027">
            <v>43238</v>
          </cell>
        </row>
        <row r="2028">
          <cell r="B2028">
            <v>8426</v>
          </cell>
          <cell r="C2028">
            <v>43237</v>
          </cell>
          <cell r="D2028"/>
          <cell r="E2028"/>
          <cell r="F2028" t="str">
            <v>OK</v>
          </cell>
          <cell r="G2028"/>
          <cell r="H2028"/>
          <cell r="I2028" t="str">
            <v>OK</v>
          </cell>
          <cell r="J2028">
            <v>43238</v>
          </cell>
        </row>
        <row r="2029">
          <cell r="B2029">
            <v>8421</v>
          </cell>
          <cell r="C2029">
            <v>43237</v>
          </cell>
          <cell r="D2029"/>
          <cell r="E2029"/>
          <cell r="F2029" t="str">
            <v>OK</v>
          </cell>
          <cell r="G2029"/>
          <cell r="H2029"/>
          <cell r="I2029" t="str">
            <v>OK</v>
          </cell>
          <cell r="J2029">
            <v>43238</v>
          </cell>
        </row>
        <row r="2030">
          <cell r="B2030">
            <v>8441</v>
          </cell>
          <cell r="C2030">
            <v>43237</v>
          </cell>
          <cell r="D2030" t="str">
            <v>Para 50VU</v>
          </cell>
          <cell r="E2030"/>
          <cell r="F2030" t="str">
            <v>OK</v>
          </cell>
          <cell r="G2030"/>
          <cell r="H2030"/>
          <cell r="I2030" t="str">
            <v>OK</v>
          </cell>
          <cell r="J2030">
            <v>43238</v>
          </cell>
        </row>
        <row r="2031">
          <cell r="B2031">
            <v>8467</v>
          </cell>
          <cell r="C2031">
            <v>43237</v>
          </cell>
          <cell r="D2031"/>
          <cell r="E2031"/>
          <cell r="F2031" t="str">
            <v>OK</v>
          </cell>
          <cell r="G2031"/>
          <cell r="H2031"/>
          <cell r="I2031" t="str">
            <v>OK</v>
          </cell>
          <cell r="J2031">
            <v>43238</v>
          </cell>
        </row>
        <row r="2032">
          <cell r="B2032">
            <v>8469</v>
          </cell>
          <cell r="C2032">
            <v>43237</v>
          </cell>
          <cell r="D2032" t="str">
            <v>Para 72VU</v>
          </cell>
          <cell r="E2032"/>
          <cell r="F2032" t="str">
            <v>OK</v>
          </cell>
          <cell r="G2032"/>
          <cell r="H2032"/>
          <cell r="I2032" t="str">
            <v>OK</v>
          </cell>
          <cell r="J2032">
            <v>43238</v>
          </cell>
        </row>
        <row r="2033">
          <cell r="B2033">
            <v>259</v>
          </cell>
          <cell r="C2033">
            <v>43237</v>
          </cell>
          <cell r="D2033"/>
          <cell r="E2033"/>
          <cell r="F2033" t="str">
            <v>OK</v>
          </cell>
          <cell r="G2033"/>
          <cell r="H2033"/>
          <cell r="I2033" t="str">
            <v>OK</v>
          </cell>
          <cell r="J2033">
            <v>43238</v>
          </cell>
        </row>
        <row r="2034">
          <cell r="B2034">
            <v>95</v>
          </cell>
          <cell r="C2034">
            <v>43237</v>
          </cell>
          <cell r="D2034"/>
          <cell r="E2034"/>
          <cell r="F2034" t="str">
            <v>OK</v>
          </cell>
          <cell r="G2034"/>
          <cell r="H2034"/>
          <cell r="I2034" t="str">
            <v>OK</v>
          </cell>
          <cell r="J2034">
            <v>43238</v>
          </cell>
        </row>
        <row r="2035">
          <cell r="B2035">
            <v>8477</v>
          </cell>
          <cell r="C2035">
            <v>43237</v>
          </cell>
          <cell r="D2035" t="str">
            <v>50VU</v>
          </cell>
          <cell r="E2035"/>
          <cell r="F2035" t="str">
            <v>OK</v>
          </cell>
          <cell r="G2035"/>
          <cell r="H2035"/>
          <cell r="I2035" t="str">
            <v>OK</v>
          </cell>
          <cell r="J2035">
            <v>43238</v>
          </cell>
        </row>
        <row r="2036">
          <cell r="B2036">
            <v>8430</v>
          </cell>
          <cell r="C2036">
            <v>43237</v>
          </cell>
          <cell r="D2036" t="str">
            <v>50VU</v>
          </cell>
          <cell r="E2036"/>
          <cell r="F2036" t="str">
            <v>OK</v>
          </cell>
          <cell r="G2036"/>
          <cell r="H2036"/>
          <cell r="I2036" t="str">
            <v>OK</v>
          </cell>
          <cell r="J2036">
            <v>43238</v>
          </cell>
        </row>
        <row r="2037">
          <cell r="B2037">
            <v>8414</v>
          </cell>
          <cell r="C2037">
            <v>43237</v>
          </cell>
          <cell r="D2037" t="str">
            <v>50VU</v>
          </cell>
          <cell r="E2037"/>
          <cell r="F2037" t="str">
            <v>OK</v>
          </cell>
          <cell r="G2037"/>
          <cell r="H2037"/>
          <cell r="I2037" t="str">
            <v>OK</v>
          </cell>
          <cell r="J2037">
            <v>43238</v>
          </cell>
        </row>
        <row r="2038">
          <cell r="B2038">
            <v>8500</v>
          </cell>
          <cell r="C2038">
            <v>43237</v>
          </cell>
          <cell r="D2038" t="str">
            <v>50VU</v>
          </cell>
          <cell r="E2038"/>
          <cell r="F2038" t="str">
            <v>OK</v>
          </cell>
          <cell r="G2038"/>
          <cell r="H2038"/>
          <cell r="I2038" t="str">
            <v>OK</v>
          </cell>
          <cell r="J2038">
            <v>43238</v>
          </cell>
        </row>
        <row r="2039">
          <cell r="B2039">
            <v>8516</v>
          </cell>
          <cell r="C2039">
            <v>43237</v>
          </cell>
          <cell r="D2039" t="str">
            <v>50VU</v>
          </cell>
          <cell r="E2039"/>
          <cell r="F2039" t="str">
            <v>OK</v>
          </cell>
          <cell r="G2039"/>
          <cell r="H2039"/>
          <cell r="I2039" t="str">
            <v>OK</v>
          </cell>
          <cell r="J2039">
            <v>43238</v>
          </cell>
        </row>
        <row r="2040">
          <cell r="B2040">
            <v>8442</v>
          </cell>
          <cell r="C2040">
            <v>43237</v>
          </cell>
          <cell r="D2040" t="str">
            <v>50VU</v>
          </cell>
          <cell r="E2040"/>
          <cell r="F2040" t="str">
            <v>OK</v>
          </cell>
          <cell r="G2040"/>
          <cell r="H2040"/>
          <cell r="I2040" t="str">
            <v>OK</v>
          </cell>
          <cell r="J2040">
            <v>43238</v>
          </cell>
        </row>
        <row r="2041">
          <cell r="B2041">
            <v>8445</v>
          </cell>
          <cell r="C2041">
            <v>43237</v>
          </cell>
          <cell r="D2041" t="str">
            <v>50VU</v>
          </cell>
          <cell r="E2041"/>
          <cell r="F2041" t="str">
            <v>OK</v>
          </cell>
          <cell r="G2041"/>
          <cell r="H2041"/>
          <cell r="I2041" t="str">
            <v>OK</v>
          </cell>
          <cell r="J2041">
            <v>43238</v>
          </cell>
        </row>
        <row r="2042">
          <cell r="B2042">
            <v>8463</v>
          </cell>
          <cell r="C2042">
            <v>43237</v>
          </cell>
          <cell r="D2042" t="str">
            <v>50VU</v>
          </cell>
          <cell r="E2042"/>
          <cell r="F2042" t="str">
            <v>OK</v>
          </cell>
          <cell r="G2042"/>
          <cell r="H2042"/>
          <cell r="I2042" t="str">
            <v>OK</v>
          </cell>
          <cell r="J2042">
            <v>43238</v>
          </cell>
        </row>
        <row r="2043">
          <cell r="B2043">
            <v>257</v>
          </cell>
          <cell r="C2043">
            <v>43237</v>
          </cell>
          <cell r="D2043" t="str">
            <v>317VU-925VU</v>
          </cell>
          <cell r="E2043"/>
          <cell r="F2043" t="str">
            <v>OK</v>
          </cell>
          <cell r="G2043"/>
          <cell r="H2043"/>
          <cell r="I2043" t="str">
            <v>OK</v>
          </cell>
          <cell r="J2043">
            <v>43238</v>
          </cell>
        </row>
        <row r="2044">
          <cell r="B2044">
            <v>8439</v>
          </cell>
          <cell r="C2044">
            <v>43238</v>
          </cell>
          <cell r="D2044"/>
          <cell r="E2044"/>
          <cell r="F2044" t="str">
            <v>OK</v>
          </cell>
          <cell r="G2044"/>
          <cell r="H2044"/>
          <cell r="I2044" t="str">
            <v>OK</v>
          </cell>
          <cell r="J2044">
            <v>43242</v>
          </cell>
        </row>
        <row r="2045">
          <cell r="B2045">
            <v>8352</v>
          </cell>
          <cell r="C2045">
            <v>43238</v>
          </cell>
          <cell r="D2045"/>
          <cell r="E2045"/>
          <cell r="F2045" t="str">
            <v>OK</v>
          </cell>
          <cell r="G2045"/>
          <cell r="H2045"/>
          <cell r="I2045" t="str">
            <v>OK</v>
          </cell>
          <cell r="J2045">
            <v>43242</v>
          </cell>
        </row>
        <row r="2046">
          <cell r="B2046">
            <v>8443</v>
          </cell>
          <cell r="C2046">
            <v>43238</v>
          </cell>
          <cell r="D2046" t="str">
            <v>PARA 50VU</v>
          </cell>
          <cell r="E2046"/>
          <cell r="F2046" t="str">
            <v>OK</v>
          </cell>
          <cell r="G2046"/>
          <cell r="H2046"/>
          <cell r="I2046" t="str">
            <v>OK</v>
          </cell>
          <cell r="J2046">
            <v>43242</v>
          </cell>
        </row>
        <row r="2047">
          <cell r="B2047">
            <v>8472</v>
          </cell>
          <cell r="C2047">
            <v>43238</v>
          </cell>
          <cell r="D2047" t="str">
            <v>PARA 50VU</v>
          </cell>
          <cell r="E2047"/>
          <cell r="F2047" t="str">
            <v>OK</v>
          </cell>
          <cell r="G2047"/>
          <cell r="H2047"/>
          <cell r="I2047" t="str">
            <v>OK</v>
          </cell>
          <cell r="J2047">
            <v>43242</v>
          </cell>
        </row>
        <row r="2048">
          <cell r="B2048">
            <v>8499</v>
          </cell>
          <cell r="C2048">
            <v>43238</v>
          </cell>
          <cell r="D2048"/>
          <cell r="E2048"/>
          <cell r="F2048" t="str">
            <v>OK</v>
          </cell>
          <cell r="G2048"/>
          <cell r="H2048"/>
          <cell r="I2048" t="str">
            <v>OK</v>
          </cell>
          <cell r="J2048">
            <v>43242</v>
          </cell>
        </row>
        <row r="2049">
          <cell r="B2049">
            <v>278</v>
          </cell>
          <cell r="C2049">
            <v>43238</v>
          </cell>
          <cell r="D2049"/>
          <cell r="E2049"/>
          <cell r="F2049" t="str">
            <v>OK</v>
          </cell>
          <cell r="G2049"/>
          <cell r="H2049"/>
          <cell r="I2049" t="str">
            <v>OK</v>
          </cell>
          <cell r="J2049">
            <v>43242</v>
          </cell>
        </row>
        <row r="2050">
          <cell r="B2050" t="str">
            <v>10GA S2</v>
          </cell>
          <cell r="C2050">
            <v>43238</v>
          </cell>
          <cell r="D2050" t="str">
            <v>10GA S2 Qté 3</v>
          </cell>
          <cell r="E2050"/>
          <cell r="F2050" t="str">
            <v>OK</v>
          </cell>
          <cell r="G2050"/>
          <cell r="H2050"/>
          <cell r="I2050" t="str">
            <v>OK</v>
          </cell>
          <cell r="J2050">
            <v>43242</v>
          </cell>
        </row>
        <row r="2051">
          <cell r="B2051">
            <v>8313</v>
          </cell>
          <cell r="C2051">
            <v>43238</v>
          </cell>
          <cell r="D2051" t="str">
            <v>LOT1 EFC9908313-1</v>
          </cell>
          <cell r="E2051"/>
          <cell r="F2051" t="str">
            <v>OK</v>
          </cell>
          <cell r="G2051"/>
          <cell r="H2051"/>
          <cell r="I2051" t="str">
            <v>OK</v>
          </cell>
          <cell r="J2051">
            <v>43242</v>
          </cell>
        </row>
        <row r="2052">
          <cell r="B2052">
            <v>8500</v>
          </cell>
          <cell r="C2052">
            <v>43238</v>
          </cell>
          <cell r="D2052" t="str">
            <v>130VU</v>
          </cell>
          <cell r="E2052"/>
          <cell r="F2052" t="str">
            <v>OK</v>
          </cell>
          <cell r="G2052"/>
          <cell r="H2052"/>
          <cell r="I2052" t="str">
            <v>OK</v>
          </cell>
          <cell r="J2052">
            <v>43242</v>
          </cell>
        </row>
        <row r="2053">
          <cell r="B2053">
            <v>8403</v>
          </cell>
          <cell r="C2053">
            <v>43238</v>
          </cell>
          <cell r="D2053" t="str">
            <v>22VU</v>
          </cell>
          <cell r="E2053"/>
          <cell r="F2053" t="str">
            <v>OK</v>
          </cell>
          <cell r="G2053"/>
          <cell r="H2053"/>
          <cell r="I2053" t="str">
            <v>OK</v>
          </cell>
          <cell r="J2053">
            <v>43242</v>
          </cell>
        </row>
        <row r="2054">
          <cell r="B2054">
            <v>8461</v>
          </cell>
          <cell r="C2054">
            <v>43242</v>
          </cell>
          <cell r="D2054"/>
          <cell r="E2054"/>
          <cell r="F2054" t="str">
            <v>OK</v>
          </cell>
          <cell r="G2054"/>
          <cell r="H2054"/>
          <cell r="I2054" t="str">
            <v>OK</v>
          </cell>
          <cell r="J2054">
            <v>43243</v>
          </cell>
        </row>
        <row r="2055">
          <cell r="B2055">
            <v>8297</v>
          </cell>
          <cell r="C2055">
            <v>43242</v>
          </cell>
          <cell r="D2055"/>
          <cell r="E2055"/>
          <cell r="F2055" t="str">
            <v>OK</v>
          </cell>
          <cell r="G2055"/>
          <cell r="H2055"/>
          <cell r="I2055" t="str">
            <v>OK</v>
          </cell>
          <cell r="J2055">
            <v>43243</v>
          </cell>
        </row>
        <row r="2056">
          <cell r="B2056">
            <v>8430</v>
          </cell>
          <cell r="C2056">
            <v>43242</v>
          </cell>
          <cell r="D2056"/>
          <cell r="E2056"/>
          <cell r="F2056" t="str">
            <v>OK</v>
          </cell>
          <cell r="G2056"/>
          <cell r="H2056"/>
          <cell r="I2056" t="str">
            <v>OK</v>
          </cell>
          <cell r="J2056">
            <v>43243</v>
          </cell>
        </row>
        <row r="2057">
          <cell r="B2057">
            <v>8445</v>
          </cell>
          <cell r="C2057">
            <v>43242</v>
          </cell>
          <cell r="D2057"/>
          <cell r="E2057"/>
          <cell r="F2057" t="str">
            <v>OK</v>
          </cell>
          <cell r="G2057"/>
          <cell r="H2057"/>
          <cell r="I2057" t="str">
            <v>OK</v>
          </cell>
          <cell r="J2057">
            <v>43243</v>
          </cell>
        </row>
        <row r="2058">
          <cell r="B2058">
            <v>8442</v>
          </cell>
          <cell r="C2058">
            <v>43242</v>
          </cell>
          <cell r="D2058"/>
          <cell r="E2058"/>
          <cell r="F2058" t="str">
            <v>OK</v>
          </cell>
          <cell r="G2058"/>
          <cell r="H2058"/>
          <cell r="I2058" t="str">
            <v>OK</v>
          </cell>
          <cell r="J2058">
            <v>43243</v>
          </cell>
        </row>
        <row r="2059">
          <cell r="B2059">
            <v>8444</v>
          </cell>
          <cell r="C2059">
            <v>43242</v>
          </cell>
          <cell r="D2059" t="str">
            <v>PARA 50 -51VU</v>
          </cell>
          <cell r="E2059"/>
          <cell r="F2059" t="str">
            <v>OK</v>
          </cell>
          <cell r="G2059"/>
          <cell r="H2059"/>
          <cell r="I2059" t="str">
            <v>OK</v>
          </cell>
          <cell r="J2059">
            <v>43243</v>
          </cell>
        </row>
        <row r="2060">
          <cell r="B2060">
            <v>8475</v>
          </cell>
          <cell r="C2060">
            <v>43242</v>
          </cell>
          <cell r="D2060"/>
          <cell r="E2060"/>
          <cell r="F2060" t="str">
            <v>OK</v>
          </cell>
          <cell r="G2060"/>
          <cell r="H2060"/>
          <cell r="I2060" t="str">
            <v>OK</v>
          </cell>
          <cell r="J2060">
            <v>43243</v>
          </cell>
        </row>
        <row r="2061">
          <cell r="B2061">
            <v>8525</v>
          </cell>
          <cell r="C2061">
            <v>43242</v>
          </cell>
          <cell r="D2061" t="str">
            <v>PARA 50VU</v>
          </cell>
          <cell r="E2061"/>
          <cell r="F2061" t="str">
            <v>OK</v>
          </cell>
          <cell r="G2061"/>
          <cell r="H2061"/>
          <cell r="I2061" t="str">
            <v>OK</v>
          </cell>
          <cell r="J2061">
            <v>43243</v>
          </cell>
        </row>
        <row r="2062">
          <cell r="B2062">
            <v>258</v>
          </cell>
          <cell r="C2062">
            <v>43242</v>
          </cell>
          <cell r="D2062"/>
          <cell r="E2062"/>
          <cell r="F2062" t="str">
            <v>OK</v>
          </cell>
          <cell r="G2062"/>
          <cell r="H2062"/>
          <cell r="I2062" t="str">
            <v>OK</v>
          </cell>
          <cell r="J2062">
            <v>43243</v>
          </cell>
        </row>
        <row r="2063">
          <cell r="B2063">
            <v>1532</v>
          </cell>
          <cell r="C2063">
            <v>43242</v>
          </cell>
          <cell r="D2063"/>
          <cell r="E2063"/>
          <cell r="F2063" t="str">
            <v>OK</v>
          </cell>
          <cell r="G2063"/>
          <cell r="H2063"/>
          <cell r="I2063" t="str">
            <v>OK</v>
          </cell>
          <cell r="J2063">
            <v>43243</v>
          </cell>
        </row>
        <row r="2064">
          <cell r="B2064">
            <v>1543</v>
          </cell>
          <cell r="C2064">
            <v>43242</v>
          </cell>
          <cell r="D2064"/>
          <cell r="E2064"/>
          <cell r="F2064" t="str">
            <v>OK</v>
          </cell>
          <cell r="G2064"/>
          <cell r="H2064"/>
          <cell r="I2064" t="str">
            <v>OK</v>
          </cell>
          <cell r="J2064">
            <v>43243</v>
          </cell>
        </row>
        <row r="2065">
          <cell r="B2065">
            <v>8446</v>
          </cell>
          <cell r="C2065">
            <v>43243</v>
          </cell>
          <cell r="D2065"/>
          <cell r="E2065"/>
          <cell r="F2065" t="str">
            <v>OK</v>
          </cell>
          <cell r="G2065"/>
          <cell r="H2065"/>
          <cell r="I2065" t="str">
            <v>OK</v>
          </cell>
          <cell r="J2065">
            <v>43244</v>
          </cell>
        </row>
        <row r="2066">
          <cell r="B2066">
            <v>8209</v>
          </cell>
          <cell r="C2066">
            <v>43243</v>
          </cell>
          <cell r="D2066"/>
          <cell r="E2066"/>
          <cell r="F2066" t="str">
            <v>OK</v>
          </cell>
          <cell r="G2066"/>
          <cell r="H2066"/>
          <cell r="I2066" t="str">
            <v>OK</v>
          </cell>
          <cell r="J2066">
            <v>43244</v>
          </cell>
        </row>
        <row r="2067">
          <cell r="B2067">
            <v>8440</v>
          </cell>
          <cell r="C2067">
            <v>43243</v>
          </cell>
          <cell r="D2067"/>
          <cell r="E2067"/>
          <cell r="F2067" t="str">
            <v>OK</v>
          </cell>
          <cell r="G2067"/>
          <cell r="H2067"/>
          <cell r="I2067" t="str">
            <v>OK</v>
          </cell>
          <cell r="J2067">
            <v>43244</v>
          </cell>
        </row>
        <row r="2068">
          <cell r="B2068">
            <v>8448</v>
          </cell>
          <cell r="C2068">
            <v>43243</v>
          </cell>
          <cell r="D2068"/>
          <cell r="E2068"/>
          <cell r="F2068" t="str">
            <v>OK</v>
          </cell>
          <cell r="G2068"/>
          <cell r="H2068"/>
          <cell r="I2068" t="str">
            <v>OK</v>
          </cell>
          <cell r="J2068">
            <v>43244</v>
          </cell>
        </row>
        <row r="2069">
          <cell r="B2069">
            <v>8530</v>
          </cell>
          <cell r="C2069">
            <v>43243</v>
          </cell>
          <cell r="D2069" t="str">
            <v>PARA 50VU</v>
          </cell>
          <cell r="E2069"/>
          <cell r="F2069" t="str">
            <v>OK</v>
          </cell>
          <cell r="G2069"/>
          <cell r="H2069"/>
          <cell r="I2069" t="str">
            <v>OK</v>
          </cell>
          <cell r="J2069">
            <v>43244</v>
          </cell>
        </row>
        <row r="2070">
          <cell r="B2070">
            <v>8512</v>
          </cell>
          <cell r="C2070">
            <v>43243</v>
          </cell>
          <cell r="D2070" t="str">
            <v>PARA 50VU</v>
          </cell>
          <cell r="E2070"/>
          <cell r="F2070" t="str">
            <v>OK</v>
          </cell>
          <cell r="G2070"/>
          <cell r="H2070"/>
          <cell r="I2070" t="str">
            <v>OK</v>
          </cell>
          <cell r="J2070">
            <v>43244</v>
          </cell>
        </row>
        <row r="2071">
          <cell r="B2071">
            <v>244</v>
          </cell>
          <cell r="C2071">
            <v>43243</v>
          </cell>
          <cell r="D2071" t="str">
            <v>612-613-614VU</v>
          </cell>
          <cell r="E2071"/>
          <cell r="F2071" t="str">
            <v>OK</v>
          </cell>
          <cell r="G2071"/>
          <cell r="H2071"/>
          <cell r="I2071" t="str">
            <v>OK</v>
          </cell>
          <cell r="J2071">
            <v>43244</v>
          </cell>
        </row>
        <row r="2072">
          <cell r="B2072">
            <v>254</v>
          </cell>
          <cell r="C2072">
            <v>43243</v>
          </cell>
          <cell r="D2072" t="str">
            <v>612-613-614VU</v>
          </cell>
          <cell r="E2072"/>
          <cell r="F2072" t="str">
            <v>OK</v>
          </cell>
          <cell r="G2072"/>
          <cell r="H2072"/>
          <cell r="I2072" t="str">
            <v>OK</v>
          </cell>
          <cell r="J2072">
            <v>43244</v>
          </cell>
        </row>
        <row r="2073">
          <cell r="B2073">
            <v>282</v>
          </cell>
          <cell r="C2073">
            <v>43243</v>
          </cell>
          <cell r="D2073"/>
          <cell r="E2073"/>
          <cell r="F2073" t="str">
            <v>OK</v>
          </cell>
          <cell r="G2073"/>
          <cell r="H2073"/>
          <cell r="I2073" t="str">
            <v>OK</v>
          </cell>
          <cell r="J2073">
            <v>43244</v>
          </cell>
        </row>
        <row r="2074">
          <cell r="B2074" t="str">
            <v>10JD 2/3 S2</v>
          </cell>
          <cell r="C2074">
            <v>43243</v>
          </cell>
          <cell r="D2074" t="str">
            <v>10JD 2/3 S2</v>
          </cell>
          <cell r="E2074"/>
          <cell r="F2074" t="str">
            <v>OK</v>
          </cell>
          <cell r="G2074"/>
          <cell r="H2074"/>
          <cell r="I2074" t="str">
            <v>OK</v>
          </cell>
          <cell r="J2074">
            <v>43244</v>
          </cell>
        </row>
        <row r="2075">
          <cell r="B2075">
            <v>8285</v>
          </cell>
          <cell r="C2075">
            <v>43243</v>
          </cell>
          <cell r="D2075" t="str">
            <v>50VU (retour AM9162021)</v>
          </cell>
          <cell r="E2075"/>
          <cell r="F2075" t="str">
            <v>OK</v>
          </cell>
          <cell r="G2075"/>
          <cell r="H2075"/>
          <cell r="I2075" t="str">
            <v>OK</v>
          </cell>
          <cell r="J2075">
            <v>43244</v>
          </cell>
        </row>
        <row r="2076">
          <cell r="B2076">
            <v>8530</v>
          </cell>
          <cell r="C2076">
            <v>43244</v>
          </cell>
          <cell r="D2076"/>
          <cell r="E2076"/>
          <cell r="F2076" t="str">
            <v>OK</v>
          </cell>
          <cell r="G2076"/>
          <cell r="H2076"/>
          <cell r="I2076" t="str">
            <v>OK</v>
          </cell>
          <cell r="J2076">
            <v>43245</v>
          </cell>
        </row>
        <row r="2077">
          <cell r="B2077">
            <v>8280</v>
          </cell>
          <cell r="C2077">
            <v>43244</v>
          </cell>
          <cell r="D2077"/>
          <cell r="E2077"/>
          <cell r="F2077" t="str">
            <v>OK</v>
          </cell>
          <cell r="G2077"/>
          <cell r="H2077"/>
          <cell r="I2077" t="str">
            <v>OK</v>
          </cell>
          <cell r="J2077">
            <v>43245</v>
          </cell>
        </row>
        <row r="2078">
          <cell r="B2078">
            <v>8451</v>
          </cell>
          <cell r="C2078">
            <v>43244</v>
          </cell>
          <cell r="D2078"/>
          <cell r="E2078"/>
          <cell r="F2078" t="str">
            <v>OK</v>
          </cell>
          <cell r="G2078"/>
          <cell r="H2078"/>
          <cell r="I2078" t="str">
            <v>OK</v>
          </cell>
          <cell r="J2078">
            <v>43245</v>
          </cell>
        </row>
        <row r="2079">
          <cell r="B2079">
            <v>8488</v>
          </cell>
          <cell r="C2079">
            <v>43244</v>
          </cell>
          <cell r="D2079"/>
          <cell r="E2079"/>
          <cell r="F2079" t="str">
            <v>OK</v>
          </cell>
          <cell r="G2079"/>
          <cell r="H2079"/>
          <cell r="I2079" t="str">
            <v>OK</v>
          </cell>
          <cell r="J2079">
            <v>43245</v>
          </cell>
        </row>
        <row r="2080">
          <cell r="B2080">
            <v>8452</v>
          </cell>
          <cell r="C2080">
            <v>43244</v>
          </cell>
          <cell r="D2080" t="str">
            <v>PARA 50VU</v>
          </cell>
          <cell r="E2080"/>
          <cell r="F2080" t="str">
            <v>OK</v>
          </cell>
          <cell r="G2080"/>
          <cell r="H2080"/>
          <cell r="I2080" t="str">
            <v>OK</v>
          </cell>
          <cell r="J2080">
            <v>43245</v>
          </cell>
        </row>
        <row r="2081">
          <cell r="B2081">
            <v>8536</v>
          </cell>
          <cell r="C2081">
            <v>43244</v>
          </cell>
          <cell r="D2081" t="str">
            <v>PARA 50VU</v>
          </cell>
          <cell r="E2081"/>
          <cell r="F2081" t="str">
            <v>OK</v>
          </cell>
          <cell r="G2081"/>
          <cell r="H2081"/>
          <cell r="I2081" t="str">
            <v>OK</v>
          </cell>
          <cell r="J2081">
            <v>43245</v>
          </cell>
        </row>
        <row r="2082">
          <cell r="B2082">
            <v>8535</v>
          </cell>
          <cell r="C2082">
            <v>43244</v>
          </cell>
          <cell r="D2082"/>
          <cell r="E2082"/>
          <cell r="F2082" t="str">
            <v>OK</v>
          </cell>
          <cell r="G2082"/>
          <cell r="H2082"/>
          <cell r="I2082" t="str">
            <v>OK</v>
          </cell>
          <cell r="J2082">
            <v>43245</v>
          </cell>
        </row>
        <row r="2083">
          <cell r="B2083">
            <v>263</v>
          </cell>
          <cell r="C2083">
            <v>43244</v>
          </cell>
          <cell r="D2083" t="str">
            <v>911-917-925VU</v>
          </cell>
          <cell r="E2083"/>
          <cell r="F2083" t="str">
            <v>OK</v>
          </cell>
          <cell r="G2083"/>
          <cell r="H2083"/>
          <cell r="I2083" t="str">
            <v>OK</v>
          </cell>
          <cell r="J2083">
            <v>43245</v>
          </cell>
        </row>
        <row r="2084">
          <cell r="B2084">
            <v>263</v>
          </cell>
          <cell r="C2084">
            <v>43244</v>
          </cell>
          <cell r="D2084"/>
          <cell r="E2084"/>
          <cell r="F2084" t="str">
            <v>OK</v>
          </cell>
          <cell r="G2084"/>
          <cell r="H2084"/>
          <cell r="I2084" t="str">
            <v>OK</v>
          </cell>
          <cell r="J2084">
            <v>43245</v>
          </cell>
        </row>
        <row r="2085">
          <cell r="B2085">
            <v>240</v>
          </cell>
          <cell r="C2085">
            <v>43244</v>
          </cell>
          <cell r="D2085" t="str">
            <v>517-518-536-611VU3</v>
          </cell>
          <cell r="E2085"/>
          <cell r="F2085" t="str">
            <v>OK</v>
          </cell>
          <cell r="G2085"/>
          <cell r="H2085"/>
          <cell r="I2085" t="str">
            <v>OK</v>
          </cell>
          <cell r="J2085">
            <v>43248</v>
          </cell>
        </row>
        <row r="2086">
          <cell r="B2086">
            <v>261</v>
          </cell>
          <cell r="C2086">
            <v>43244</v>
          </cell>
          <cell r="D2086"/>
          <cell r="E2086"/>
          <cell r="F2086" t="str">
            <v>OK</v>
          </cell>
          <cell r="G2086"/>
          <cell r="H2086"/>
          <cell r="I2086" t="str">
            <v>OK</v>
          </cell>
          <cell r="J2086">
            <v>43245</v>
          </cell>
        </row>
        <row r="2087">
          <cell r="B2087" t="str">
            <v>LCTO22877</v>
          </cell>
          <cell r="C2087">
            <v>43244</v>
          </cell>
          <cell r="D2087" t="str">
            <v>27VU QTE 4 (LTE990039-LTE990042)</v>
          </cell>
          <cell r="E2087"/>
          <cell r="F2087" t="str">
            <v>OK</v>
          </cell>
          <cell r="G2087"/>
          <cell r="H2087"/>
          <cell r="I2087" t="str">
            <v>OK</v>
          </cell>
          <cell r="J2087">
            <v>43244</v>
          </cell>
        </row>
        <row r="2088">
          <cell r="B2088">
            <v>8454</v>
          </cell>
          <cell r="C2088">
            <v>43245</v>
          </cell>
          <cell r="D2088"/>
          <cell r="E2088"/>
          <cell r="F2088" t="str">
            <v>OK</v>
          </cell>
          <cell r="G2088"/>
          <cell r="H2088"/>
          <cell r="I2088" t="str">
            <v>OK</v>
          </cell>
          <cell r="J2088">
            <v>43248</v>
          </cell>
        </row>
        <row r="2089">
          <cell r="B2089">
            <v>8453</v>
          </cell>
          <cell r="C2089">
            <v>43245</v>
          </cell>
          <cell r="D2089"/>
          <cell r="E2089"/>
          <cell r="F2089" t="str">
            <v>OK</v>
          </cell>
          <cell r="G2089"/>
          <cell r="H2089"/>
          <cell r="I2089" t="str">
            <v>OK</v>
          </cell>
          <cell r="J2089">
            <v>43248</v>
          </cell>
        </row>
        <row r="2090">
          <cell r="B2090">
            <v>8267</v>
          </cell>
          <cell r="C2090">
            <v>43245</v>
          </cell>
          <cell r="D2090"/>
          <cell r="E2090"/>
          <cell r="F2090" t="str">
            <v>OK</v>
          </cell>
          <cell r="G2090"/>
          <cell r="H2090"/>
          <cell r="I2090" t="str">
            <v>OK</v>
          </cell>
          <cell r="J2090">
            <v>43248</v>
          </cell>
        </row>
        <row r="2091">
          <cell r="B2091">
            <v>8478</v>
          </cell>
          <cell r="C2091">
            <v>43245</v>
          </cell>
          <cell r="D2091" t="str">
            <v>PARA 50VU</v>
          </cell>
          <cell r="E2091"/>
          <cell r="F2091" t="str">
            <v>OK</v>
          </cell>
          <cell r="G2091"/>
          <cell r="H2091"/>
          <cell r="I2091" t="str">
            <v>OK</v>
          </cell>
          <cell r="J2091">
            <v>43248</v>
          </cell>
        </row>
        <row r="2092">
          <cell r="B2092">
            <v>8482</v>
          </cell>
          <cell r="C2092">
            <v>43245</v>
          </cell>
          <cell r="D2092" t="str">
            <v>PARA 50VU</v>
          </cell>
          <cell r="E2092"/>
          <cell r="F2092" t="str">
            <v>OK</v>
          </cell>
          <cell r="G2092"/>
          <cell r="H2092"/>
          <cell r="I2092" t="str">
            <v>OK</v>
          </cell>
          <cell r="J2092">
            <v>43248</v>
          </cell>
        </row>
        <row r="2093">
          <cell r="B2093">
            <v>8480</v>
          </cell>
          <cell r="C2093">
            <v>43245</v>
          </cell>
          <cell r="D2093" t="str">
            <v>PARA 50VU</v>
          </cell>
          <cell r="E2093"/>
          <cell r="F2093" t="str">
            <v>OK</v>
          </cell>
          <cell r="G2093"/>
          <cell r="H2093"/>
          <cell r="I2093" t="str">
            <v>OK</v>
          </cell>
          <cell r="J2093">
            <v>43248</v>
          </cell>
        </row>
        <row r="2094">
          <cell r="B2094">
            <v>243</v>
          </cell>
          <cell r="C2094">
            <v>43245</v>
          </cell>
          <cell r="D2094" t="str">
            <v>517-518-536-611VU3</v>
          </cell>
          <cell r="E2094"/>
          <cell r="F2094" t="str">
            <v>OK</v>
          </cell>
          <cell r="G2094"/>
          <cell r="H2094"/>
          <cell r="I2094" t="str">
            <v>OK</v>
          </cell>
          <cell r="J2094">
            <v>43248</v>
          </cell>
        </row>
        <row r="2095">
          <cell r="B2095">
            <v>257</v>
          </cell>
          <cell r="C2095">
            <v>43245</v>
          </cell>
          <cell r="D2095" t="str">
            <v>612-614VU</v>
          </cell>
          <cell r="E2095"/>
          <cell r="F2095" t="str">
            <v>OK</v>
          </cell>
          <cell r="G2095"/>
          <cell r="H2095"/>
          <cell r="I2095" t="str">
            <v>OK</v>
          </cell>
          <cell r="J2095">
            <v>43248</v>
          </cell>
        </row>
        <row r="2096">
          <cell r="B2096">
            <v>287</v>
          </cell>
          <cell r="C2096">
            <v>43245</v>
          </cell>
          <cell r="D2096"/>
          <cell r="E2096"/>
          <cell r="F2096" t="str">
            <v>OK</v>
          </cell>
          <cell r="G2096"/>
          <cell r="H2096"/>
          <cell r="I2096" t="str">
            <v>OK</v>
          </cell>
          <cell r="J2096">
            <v>43248</v>
          </cell>
        </row>
        <row r="2097">
          <cell r="B2097">
            <v>1533</v>
          </cell>
          <cell r="C2097">
            <v>43245</v>
          </cell>
          <cell r="D2097"/>
          <cell r="E2097"/>
          <cell r="F2097" t="str">
            <v>OK</v>
          </cell>
          <cell r="G2097"/>
          <cell r="H2097"/>
          <cell r="I2097" t="str">
            <v>OK</v>
          </cell>
          <cell r="J2097">
            <v>43248</v>
          </cell>
        </row>
        <row r="2098">
          <cell r="B2098">
            <v>8456</v>
          </cell>
          <cell r="C2098">
            <v>43248</v>
          </cell>
          <cell r="D2098" t="str">
            <v>en attente sur Labège</v>
          </cell>
          <cell r="E2098"/>
          <cell r="F2098" t="str">
            <v>OK</v>
          </cell>
          <cell r="G2098"/>
          <cell r="H2098"/>
          <cell r="I2098" t="str">
            <v>OK</v>
          </cell>
          <cell r="J2098">
            <v>43251</v>
          </cell>
        </row>
        <row r="2099">
          <cell r="B2099">
            <v>8354</v>
          </cell>
          <cell r="C2099">
            <v>43248</v>
          </cell>
          <cell r="D2099" t="str">
            <v>en attente sur Labège</v>
          </cell>
          <cell r="E2099"/>
          <cell r="F2099" t="str">
            <v>OK</v>
          </cell>
          <cell r="G2099"/>
          <cell r="H2099"/>
          <cell r="I2099" t="str">
            <v>OK</v>
          </cell>
          <cell r="J2099">
            <v>43251</v>
          </cell>
        </row>
        <row r="2100">
          <cell r="B2100">
            <v>8455</v>
          </cell>
          <cell r="C2100">
            <v>43248</v>
          </cell>
          <cell r="D2100" t="str">
            <v>en attente sur Labège</v>
          </cell>
          <cell r="E2100"/>
          <cell r="F2100" t="str">
            <v>OK</v>
          </cell>
          <cell r="G2100"/>
          <cell r="H2100"/>
          <cell r="I2100" t="str">
            <v>OK</v>
          </cell>
          <cell r="J2100">
            <v>43250</v>
          </cell>
        </row>
        <row r="2101">
          <cell r="B2101">
            <v>8483</v>
          </cell>
          <cell r="C2101">
            <v>43248</v>
          </cell>
          <cell r="D2101" t="str">
            <v>en attente sur Colomiers</v>
          </cell>
          <cell r="E2101"/>
          <cell r="F2101" t="str">
            <v>OK</v>
          </cell>
          <cell r="G2101"/>
          <cell r="H2101"/>
          <cell r="I2101" t="str">
            <v>OK</v>
          </cell>
          <cell r="J2101">
            <v>43250</v>
          </cell>
        </row>
        <row r="2102">
          <cell r="B2102">
            <v>8459</v>
          </cell>
          <cell r="C2102">
            <v>43248</v>
          </cell>
          <cell r="D2102" t="str">
            <v>en attente sur Labège + para sur 50VU</v>
          </cell>
          <cell r="E2102"/>
          <cell r="F2102" t="str">
            <v>OK</v>
          </cell>
          <cell r="G2102"/>
          <cell r="H2102"/>
          <cell r="I2102" t="str">
            <v>OK</v>
          </cell>
          <cell r="J2102">
            <v>43251</v>
          </cell>
        </row>
        <row r="2103">
          <cell r="B2103">
            <v>260</v>
          </cell>
          <cell r="C2103">
            <v>43248</v>
          </cell>
          <cell r="D2103" t="str">
            <v>en attente sur Colomiers</v>
          </cell>
          <cell r="E2103"/>
          <cell r="F2103" t="str">
            <v>OK</v>
          </cell>
          <cell r="G2103"/>
          <cell r="H2103"/>
          <cell r="I2103" t="str">
            <v>OK</v>
          </cell>
          <cell r="J2103">
            <v>43250</v>
          </cell>
        </row>
        <row r="2104">
          <cell r="B2104">
            <v>8457</v>
          </cell>
          <cell r="C2104">
            <v>43249</v>
          </cell>
          <cell r="D2104" t="str">
            <v>en attente sur Labège</v>
          </cell>
          <cell r="E2104"/>
          <cell r="F2104" t="str">
            <v>OK</v>
          </cell>
          <cell r="G2104"/>
          <cell r="H2104"/>
          <cell r="I2104" t="str">
            <v>OK</v>
          </cell>
          <cell r="J2104">
            <v>43251</v>
          </cell>
        </row>
        <row r="2105">
          <cell r="B2105">
            <v>8458</v>
          </cell>
          <cell r="C2105">
            <v>43249</v>
          </cell>
          <cell r="D2105" t="str">
            <v>en attente sur Labège</v>
          </cell>
          <cell r="E2105"/>
          <cell r="F2105" t="str">
            <v>OK</v>
          </cell>
          <cell r="G2105"/>
          <cell r="H2105"/>
          <cell r="I2105" t="str">
            <v>OK</v>
          </cell>
          <cell r="J2105">
            <v>43251</v>
          </cell>
        </row>
        <row r="2106">
          <cell r="B2106">
            <v>8486</v>
          </cell>
          <cell r="C2106">
            <v>43249</v>
          </cell>
          <cell r="D2106" t="str">
            <v>en attente sur Colomiers</v>
          </cell>
          <cell r="E2106"/>
          <cell r="F2106" t="str">
            <v>OK</v>
          </cell>
          <cell r="G2106"/>
          <cell r="H2106"/>
          <cell r="I2106" t="str">
            <v>OK</v>
          </cell>
          <cell r="J2106">
            <v>43250</v>
          </cell>
        </row>
        <row r="2107">
          <cell r="B2107">
            <v>8470</v>
          </cell>
          <cell r="C2107">
            <v>43249</v>
          </cell>
          <cell r="D2107" t="str">
            <v>en attente sur Colomiers</v>
          </cell>
          <cell r="E2107"/>
          <cell r="F2107" t="str">
            <v>OK</v>
          </cell>
          <cell r="G2107"/>
          <cell r="H2107"/>
          <cell r="I2107" t="str">
            <v>OK</v>
          </cell>
          <cell r="J2107">
            <v>43250</v>
          </cell>
        </row>
        <row r="2108">
          <cell r="B2108">
            <v>8462</v>
          </cell>
          <cell r="C2108">
            <v>43249</v>
          </cell>
          <cell r="D2108" t="str">
            <v>en attente sur Labège</v>
          </cell>
          <cell r="E2108"/>
          <cell r="F2108" t="str">
            <v>OK</v>
          </cell>
          <cell r="G2108"/>
          <cell r="H2108"/>
          <cell r="I2108" t="str">
            <v>OK</v>
          </cell>
          <cell r="J2108">
            <v>43251</v>
          </cell>
        </row>
        <row r="2109">
          <cell r="B2109">
            <v>8522</v>
          </cell>
          <cell r="C2109">
            <v>43249</v>
          </cell>
          <cell r="D2109" t="str">
            <v>en attente sur Labège + para sur 50VU</v>
          </cell>
          <cell r="E2109"/>
          <cell r="F2109" t="str">
            <v>OK</v>
          </cell>
          <cell r="G2109"/>
          <cell r="H2109"/>
          <cell r="I2109" t="str">
            <v>OK</v>
          </cell>
          <cell r="J2109">
            <v>43251</v>
          </cell>
        </row>
        <row r="2110">
          <cell r="B2110">
            <v>8484</v>
          </cell>
          <cell r="C2110">
            <v>43249</v>
          </cell>
          <cell r="D2110" t="str">
            <v>en attente sur Labège + para sur 50VU</v>
          </cell>
          <cell r="E2110"/>
          <cell r="F2110" t="str">
            <v>OK</v>
          </cell>
          <cell r="G2110"/>
          <cell r="H2110"/>
          <cell r="I2110" t="str">
            <v>OK</v>
          </cell>
          <cell r="J2110">
            <v>43251</v>
          </cell>
        </row>
        <row r="2111">
          <cell r="B2111">
            <v>8466</v>
          </cell>
          <cell r="C2111">
            <v>43249</v>
          </cell>
          <cell r="D2111" t="str">
            <v>en attente sur Labège + para sur 50VU</v>
          </cell>
          <cell r="E2111"/>
          <cell r="F2111" t="str">
            <v>OK</v>
          </cell>
          <cell r="G2111"/>
          <cell r="H2111"/>
          <cell r="I2111" t="str">
            <v>OK</v>
          </cell>
          <cell r="J2111">
            <v>43251</v>
          </cell>
        </row>
        <row r="2112">
          <cell r="B2112">
            <v>255</v>
          </cell>
          <cell r="C2112">
            <v>43249</v>
          </cell>
          <cell r="D2112" t="str">
            <v>en attente sur Colomiers + 517-518-536-611VU3</v>
          </cell>
          <cell r="E2112"/>
          <cell r="F2112" t="str">
            <v>OK</v>
          </cell>
          <cell r="G2112"/>
          <cell r="H2112"/>
          <cell r="I2112" t="str">
            <v>OK</v>
          </cell>
          <cell r="J2112">
            <v>43250</v>
          </cell>
        </row>
        <row r="2113">
          <cell r="B2113">
            <v>250</v>
          </cell>
          <cell r="C2113">
            <v>43249</v>
          </cell>
          <cell r="D2113" t="str">
            <v>en attente sur Labège + 517-518-536-611VU3</v>
          </cell>
          <cell r="E2113"/>
          <cell r="F2113" t="str">
            <v>OK</v>
          </cell>
          <cell r="G2113"/>
          <cell r="H2113"/>
          <cell r="I2113" t="str">
            <v>OK</v>
          </cell>
          <cell r="J2113">
            <v>43251</v>
          </cell>
        </row>
        <row r="2114">
          <cell r="B2114">
            <v>286</v>
          </cell>
          <cell r="C2114">
            <v>43249</v>
          </cell>
          <cell r="D2114" t="str">
            <v>en attente sur Colomiers</v>
          </cell>
          <cell r="E2114"/>
          <cell r="F2114" t="str">
            <v>OK</v>
          </cell>
          <cell r="G2114"/>
          <cell r="H2114"/>
          <cell r="I2114" t="str">
            <v>OK</v>
          </cell>
          <cell r="J2114">
            <v>43250</v>
          </cell>
        </row>
        <row r="2115">
          <cell r="B2115">
            <v>8452</v>
          </cell>
          <cell r="C2115">
            <v>43249</v>
          </cell>
          <cell r="D2115" t="str">
            <v>en attente sur Labège + 50VU</v>
          </cell>
          <cell r="E2115"/>
          <cell r="F2115" t="str">
            <v>OK</v>
          </cell>
          <cell r="G2115"/>
          <cell r="H2115"/>
          <cell r="I2115" t="str">
            <v>OK</v>
          </cell>
          <cell r="J2115">
            <v>43251</v>
          </cell>
        </row>
        <row r="2116">
          <cell r="B2116">
            <v>8424</v>
          </cell>
          <cell r="C2116">
            <v>43249</v>
          </cell>
          <cell r="D2116" t="str">
            <v>en attente sur Labège + 50VU</v>
          </cell>
          <cell r="E2116"/>
          <cell r="F2116" t="str">
            <v>OK</v>
          </cell>
          <cell r="G2116"/>
          <cell r="H2116"/>
          <cell r="I2116" t="str">
            <v>OK</v>
          </cell>
          <cell r="J2116">
            <v>43251</v>
          </cell>
        </row>
        <row r="2117">
          <cell r="B2117">
            <v>8464</v>
          </cell>
          <cell r="C2117">
            <v>43249</v>
          </cell>
          <cell r="D2117" t="str">
            <v>en attente sur Labège + 50VU</v>
          </cell>
          <cell r="E2117"/>
          <cell r="F2117" t="str">
            <v>OK</v>
          </cell>
          <cell r="G2117"/>
          <cell r="H2117"/>
          <cell r="I2117" t="str">
            <v>OK</v>
          </cell>
          <cell r="J2117">
            <v>43251</v>
          </cell>
        </row>
        <row r="2118">
          <cell r="B2118">
            <v>8465</v>
          </cell>
          <cell r="C2118">
            <v>43249</v>
          </cell>
          <cell r="D2118" t="str">
            <v>en attente sur Labège + 50VU</v>
          </cell>
          <cell r="E2118"/>
          <cell r="F2118" t="str">
            <v>OK</v>
          </cell>
          <cell r="G2118"/>
          <cell r="H2118"/>
          <cell r="I2118" t="str">
            <v>OK</v>
          </cell>
          <cell r="J2118">
            <v>43251</v>
          </cell>
        </row>
        <row r="2119">
          <cell r="B2119">
            <v>8456</v>
          </cell>
          <cell r="C2119">
            <v>43249</v>
          </cell>
          <cell r="D2119" t="str">
            <v>en attente sur Labège + 50VU</v>
          </cell>
          <cell r="E2119"/>
          <cell r="F2119" t="str">
            <v>OK</v>
          </cell>
          <cell r="G2119"/>
          <cell r="H2119"/>
          <cell r="I2119" t="str">
            <v>OK</v>
          </cell>
          <cell r="J2119">
            <v>43251</v>
          </cell>
        </row>
        <row r="2120">
          <cell r="B2120">
            <v>8438</v>
          </cell>
          <cell r="C2120">
            <v>43249</v>
          </cell>
          <cell r="D2120" t="str">
            <v>en attente sur Labège + 50VU</v>
          </cell>
          <cell r="E2120"/>
          <cell r="F2120" t="str">
            <v>OK</v>
          </cell>
          <cell r="G2120"/>
          <cell r="H2120"/>
          <cell r="I2120" t="str">
            <v>OK</v>
          </cell>
          <cell r="J2120">
            <v>43251</v>
          </cell>
        </row>
        <row r="2121">
          <cell r="B2121">
            <v>8453</v>
          </cell>
          <cell r="C2121">
            <v>43249</v>
          </cell>
          <cell r="D2121" t="str">
            <v>en attente sur Labège + 50VU</v>
          </cell>
          <cell r="E2121"/>
          <cell r="F2121" t="str">
            <v>OK</v>
          </cell>
          <cell r="G2121"/>
          <cell r="H2121"/>
          <cell r="I2121" t="str">
            <v>OK</v>
          </cell>
          <cell r="J2121">
            <v>43251</v>
          </cell>
        </row>
        <row r="2122">
          <cell r="B2122">
            <v>8444</v>
          </cell>
          <cell r="C2122">
            <v>43249</v>
          </cell>
          <cell r="D2122" t="str">
            <v>en attente sur Labège + 51VU</v>
          </cell>
          <cell r="E2122"/>
          <cell r="F2122" t="str">
            <v>OK</v>
          </cell>
          <cell r="G2122"/>
          <cell r="H2122"/>
          <cell r="I2122" t="str">
            <v>OK</v>
          </cell>
          <cell r="J2122">
            <v>43251</v>
          </cell>
        </row>
        <row r="2123">
          <cell r="B2123">
            <v>8369</v>
          </cell>
          <cell r="C2123">
            <v>43249</v>
          </cell>
          <cell r="D2123" t="str">
            <v>en attente sur Labège + 72VU</v>
          </cell>
          <cell r="E2123"/>
          <cell r="F2123" t="str">
            <v>OK</v>
          </cell>
          <cell r="G2123"/>
          <cell r="H2123"/>
          <cell r="I2123" t="str">
            <v>OK</v>
          </cell>
          <cell r="J2123">
            <v>43252</v>
          </cell>
        </row>
        <row r="2124">
          <cell r="B2124">
            <v>8499</v>
          </cell>
          <cell r="C2124">
            <v>43250</v>
          </cell>
          <cell r="D2124"/>
          <cell r="E2124"/>
          <cell r="F2124" t="str">
            <v>OK</v>
          </cell>
          <cell r="G2124"/>
          <cell r="H2124"/>
          <cell r="I2124" t="str">
            <v>OK</v>
          </cell>
          <cell r="J2124">
            <v>43252</v>
          </cell>
        </row>
        <row r="2125">
          <cell r="B2125">
            <v>8460</v>
          </cell>
          <cell r="C2125">
            <v>43250</v>
          </cell>
          <cell r="D2125"/>
          <cell r="E2125"/>
          <cell r="F2125" t="str">
            <v>OK</v>
          </cell>
          <cell r="G2125"/>
          <cell r="H2125"/>
          <cell r="I2125" t="str">
            <v>OK</v>
          </cell>
          <cell r="J2125">
            <v>43252</v>
          </cell>
        </row>
        <row r="2126">
          <cell r="B2126">
            <v>8468</v>
          </cell>
          <cell r="C2126">
            <v>43250</v>
          </cell>
          <cell r="D2126" t="str">
            <v>para 50VU</v>
          </cell>
          <cell r="E2126"/>
          <cell r="F2126" t="str">
            <v>OK</v>
          </cell>
          <cell r="G2126"/>
          <cell r="H2126"/>
          <cell r="I2126" t="str">
            <v>OK</v>
          </cell>
          <cell r="J2126">
            <v>43251</v>
          </cell>
        </row>
        <row r="2127">
          <cell r="B2127">
            <v>245</v>
          </cell>
          <cell r="C2127">
            <v>43250</v>
          </cell>
          <cell r="D2127" t="str">
            <v>517-518-536-611VU3</v>
          </cell>
          <cell r="E2127"/>
          <cell r="F2127" t="str">
            <v>OK</v>
          </cell>
          <cell r="G2127"/>
          <cell r="H2127"/>
          <cell r="I2127" t="str">
            <v>OK</v>
          </cell>
          <cell r="J2127">
            <v>43252</v>
          </cell>
        </row>
        <row r="2128">
          <cell r="B2128">
            <v>285</v>
          </cell>
          <cell r="C2128">
            <v>43250</v>
          </cell>
          <cell r="D2128"/>
          <cell r="E2128"/>
          <cell r="F2128" t="str">
            <v>OK</v>
          </cell>
          <cell r="G2128"/>
          <cell r="H2128"/>
          <cell r="I2128" t="str">
            <v>OK</v>
          </cell>
          <cell r="J2128">
            <v>43256</v>
          </cell>
        </row>
        <row r="2129">
          <cell r="B2129" t="str">
            <v>20WG S1</v>
          </cell>
          <cell r="C2129">
            <v>43250</v>
          </cell>
          <cell r="D2129" t="str">
            <v>20WG S1</v>
          </cell>
          <cell r="E2129"/>
          <cell r="F2129" t="str">
            <v>OK</v>
          </cell>
          <cell r="G2129"/>
          <cell r="H2129"/>
          <cell r="I2129" t="str">
            <v>OK</v>
          </cell>
          <cell r="J2129">
            <v>43251</v>
          </cell>
        </row>
        <row r="2130">
          <cell r="B2130" t="str">
            <v>10PA S1</v>
          </cell>
          <cell r="C2130">
            <v>43250</v>
          </cell>
          <cell r="D2130" t="str">
            <v>10PA S1</v>
          </cell>
          <cell r="E2130"/>
          <cell r="F2130" t="str">
            <v>OK</v>
          </cell>
          <cell r="G2130"/>
          <cell r="H2130"/>
          <cell r="I2130" t="str">
            <v>OK</v>
          </cell>
          <cell r="J2130">
            <v>43252</v>
          </cell>
        </row>
        <row r="2131">
          <cell r="B2131">
            <v>8489</v>
          </cell>
          <cell r="C2131">
            <v>43251</v>
          </cell>
          <cell r="D2131"/>
          <cell r="E2131"/>
          <cell r="F2131" t="str">
            <v>OK</v>
          </cell>
          <cell r="G2131"/>
          <cell r="H2131"/>
          <cell r="I2131" t="str">
            <v>OK</v>
          </cell>
          <cell r="J2131">
            <v>43252</v>
          </cell>
        </row>
        <row r="2132">
          <cell r="B2132">
            <v>8535</v>
          </cell>
          <cell r="C2132">
            <v>43251</v>
          </cell>
          <cell r="D2132"/>
          <cell r="E2132"/>
          <cell r="F2132" t="str">
            <v>OK</v>
          </cell>
          <cell r="G2132"/>
          <cell r="H2132"/>
          <cell r="I2132" t="str">
            <v>OK</v>
          </cell>
          <cell r="J2132">
            <v>43252</v>
          </cell>
        </row>
        <row r="2133">
          <cell r="B2133">
            <v>8218</v>
          </cell>
          <cell r="C2133">
            <v>43251</v>
          </cell>
          <cell r="D2133"/>
          <cell r="E2133"/>
          <cell r="F2133" t="str">
            <v>OK</v>
          </cell>
          <cell r="G2133"/>
          <cell r="H2133"/>
          <cell r="I2133" t="str">
            <v>OK</v>
          </cell>
          <cell r="J2133">
            <v>43252</v>
          </cell>
        </row>
        <row r="2134">
          <cell r="B2134">
            <v>8228</v>
          </cell>
          <cell r="C2134">
            <v>43251</v>
          </cell>
          <cell r="D2134"/>
          <cell r="E2134"/>
          <cell r="F2134" t="str">
            <v>OK</v>
          </cell>
          <cell r="G2134"/>
          <cell r="H2134"/>
          <cell r="I2134" t="str">
            <v>OK</v>
          </cell>
          <cell r="J2134">
            <v>43252</v>
          </cell>
        </row>
        <row r="2135">
          <cell r="B2135">
            <v>8464</v>
          </cell>
          <cell r="C2135">
            <v>43251</v>
          </cell>
          <cell r="D2135"/>
          <cell r="E2135"/>
          <cell r="F2135" t="str">
            <v>OK</v>
          </cell>
          <cell r="G2135"/>
          <cell r="H2135"/>
          <cell r="I2135" t="str">
            <v>OK</v>
          </cell>
          <cell r="J2135">
            <v>43255</v>
          </cell>
        </row>
        <row r="2136">
          <cell r="B2136">
            <v>8489</v>
          </cell>
          <cell r="C2136">
            <v>43251</v>
          </cell>
          <cell r="D2136" t="str">
            <v>para 50VU</v>
          </cell>
          <cell r="E2136"/>
          <cell r="F2136" t="str">
            <v>OK</v>
          </cell>
          <cell r="G2136"/>
          <cell r="H2136"/>
          <cell r="I2136" t="str">
            <v>OK</v>
          </cell>
          <cell r="J2136">
            <v>43252</v>
          </cell>
        </row>
        <row r="2137">
          <cell r="B2137">
            <v>8491</v>
          </cell>
          <cell r="C2137">
            <v>43251</v>
          </cell>
          <cell r="D2137"/>
          <cell r="E2137"/>
          <cell r="F2137" t="str">
            <v>OK</v>
          </cell>
          <cell r="G2137"/>
          <cell r="H2137"/>
          <cell r="I2137" t="str">
            <v>OK</v>
          </cell>
          <cell r="J2137">
            <v>43252</v>
          </cell>
        </row>
        <row r="2138">
          <cell r="B2138">
            <v>8494</v>
          </cell>
          <cell r="C2138">
            <v>43251</v>
          </cell>
          <cell r="D2138" t="str">
            <v>para 50VU</v>
          </cell>
          <cell r="E2138"/>
          <cell r="F2138" t="str">
            <v>OK</v>
          </cell>
          <cell r="G2138"/>
          <cell r="H2138"/>
          <cell r="I2138" t="str">
            <v>OK</v>
          </cell>
          <cell r="J2138">
            <v>43252</v>
          </cell>
        </row>
        <row r="2139">
          <cell r="B2139">
            <v>246</v>
          </cell>
          <cell r="C2139">
            <v>43251</v>
          </cell>
          <cell r="D2139" t="str">
            <v>517-518-536-611VU3</v>
          </cell>
          <cell r="E2139"/>
          <cell r="F2139" t="str">
            <v>OK</v>
          </cell>
          <cell r="G2139"/>
          <cell r="H2139"/>
          <cell r="I2139" t="str">
            <v>OK</v>
          </cell>
          <cell r="J2139">
            <v>43252</v>
          </cell>
        </row>
        <row r="2140">
          <cell r="B2140">
            <v>259</v>
          </cell>
          <cell r="C2140">
            <v>43251</v>
          </cell>
          <cell r="D2140" t="str">
            <v>612-614VU</v>
          </cell>
          <cell r="E2140"/>
          <cell r="F2140" t="str">
            <v>OK</v>
          </cell>
          <cell r="G2140"/>
          <cell r="H2140"/>
          <cell r="I2140" t="str">
            <v>OK</v>
          </cell>
          <cell r="J2140">
            <v>43252</v>
          </cell>
        </row>
        <row r="2141">
          <cell r="B2141">
            <v>264</v>
          </cell>
          <cell r="C2141">
            <v>43251</v>
          </cell>
          <cell r="D2141" t="str">
            <v>612-614VU</v>
          </cell>
          <cell r="E2141"/>
          <cell r="F2141" t="str">
            <v>OK</v>
          </cell>
          <cell r="G2141"/>
          <cell r="H2141"/>
          <cell r="I2141" t="str">
            <v>OK</v>
          </cell>
          <cell r="J2141">
            <v>43252</v>
          </cell>
        </row>
        <row r="2142">
          <cell r="B2142">
            <v>96</v>
          </cell>
          <cell r="C2142">
            <v>43251</v>
          </cell>
          <cell r="D2142" t="str">
            <v>en attente sur Colomiers </v>
          </cell>
          <cell r="E2142"/>
          <cell r="F2142" t="str">
            <v>OK</v>
          </cell>
          <cell r="G2142"/>
          <cell r="H2142"/>
          <cell r="I2142" t="str">
            <v>OK</v>
          </cell>
          <cell r="J2142">
            <v>43252</v>
          </cell>
        </row>
        <row r="2143">
          <cell r="B2143">
            <v>1534</v>
          </cell>
          <cell r="C2143">
            <v>43251</v>
          </cell>
          <cell r="D2143" t="str">
            <v>en attente sur Colomiers</v>
          </cell>
          <cell r="E2143"/>
          <cell r="F2143" t="str">
            <v>OK</v>
          </cell>
          <cell r="G2143"/>
          <cell r="H2143"/>
          <cell r="I2143" t="str">
            <v>OK</v>
          </cell>
          <cell r="J2143">
            <v>43252</v>
          </cell>
        </row>
        <row r="2144">
          <cell r="B2144">
            <v>1533</v>
          </cell>
          <cell r="C2144">
            <v>43251</v>
          </cell>
          <cell r="D2144" t="str">
            <v>en attente sur Colomiers</v>
          </cell>
          <cell r="E2144"/>
          <cell r="F2144" t="str">
            <v>OK</v>
          </cell>
          <cell r="G2144"/>
          <cell r="H2144"/>
          <cell r="I2144" t="str">
            <v>OK</v>
          </cell>
          <cell r="J2144">
            <v>43255</v>
          </cell>
        </row>
        <row r="2145">
          <cell r="B2145">
            <v>1544</v>
          </cell>
          <cell r="C2145">
            <v>43251</v>
          </cell>
          <cell r="D2145" t="str">
            <v>en attente sur Colomiers</v>
          </cell>
          <cell r="E2145"/>
          <cell r="F2145" t="str">
            <v>OK</v>
          </cell>
          <cell r="G2145"/>
          <cell r="H2145"/>
          <cell r="I2145" t="str">
            <v>OK</v>
          </cell>
          <cell r="J2145">
            <v>43252</v>
          </cell>
        </row>
        <row r="2146">
          <cell r="B2146">
            <v>1545</v>
          </cell>
          <cell r="C2146">
            <v>43251</v>
          </cell>
          <cell r="D2146" t="str">
            <v>en attente sur Colomiers</v>
          </cell>
          <cell r="E2146"/>
          <cell r="F2146" t="str">
            <v>OK</v>
          </cell>
          <cell r="G2146"/>
          <cell r="H2146"/>
          <cell r="I2146" t="str">
            <v>OK</v>
          </cell>
          <cell r="J2146">
            <v>43252</v>
          </cell>
        </row>
        <row r="2147">
          <cell r="B2147">
            <v>8259</v>
          </cell>
          <cell r="C2147">
            <v>43252</v>
          </cell>
          <cell r="D2147"/>
          <cell r="E2147"/>
          <cell r="F2147" t="str">
            <v>OK</v>
          </cell>
          <cell r="G2147"/>
          <cell r="H2147"/>
          <cell r="I2147" t="str">
            <v>OK</v>
          </cell>
          <cell r="J2147">
            <v>43256</v>
          </cell>
        </row>
        <row r="2148">
          <cell r="B2148">
            <v>8308</v>
          </cell>
          <cell r="C2148">
            <v>43252</v>
          </cell>
          <cell r="D2148"/>
          <cell r="E2148"/>
          <cell r="F2148" t="str">
            <v>OK</v>
          </cell>
          <cell r="G2148"/>
          <cell r="H2148"/>
          <cell r="I2148" t="str">
            <v>OK</v>
          </cell>
          <cell r="J2148">
            <v>43256</v>
          </cell>
        </row>
        <row r="2149">
          <cell r="B2149">
            <v>8512</v>
          </cell>
          <cell r="C2149">
            <v>43252</v>
          </cell>
          <cell r="D2149"/>
          <cell r="E2149"/>
          <cell r="F2149" t="str">
            <v>OK</v>
          </cell>
          <cell r="G2149"/>
          <cell r="H2149"/>
          <cell r="I2149" t="str">
            <v>OK</v>
          </cell>
          <cell r="J2149">
            <v>43256</v>
          </cell>
        </row>
        <row r="2150">
          <cell r="B2150">
            <v>8492</v>
          </cell>
          <cell r="C2150">
            <v>43252</v>
          </cell>
          <cell r="D2150" t="str">
            <v>para 50VU</v>
          </cell>
          <cell r="E2150"/>
          <cell r="F2150" t="str">
            <v>OK</v>
          </cell>
          <cell r="G2150"/>
          <cell r="H2150"/>
          <cell r="I2150" t="str">
            <v>OK</v>
          </cell>
          <cell r="J2150">
            <v>43255</v>
          </cell>
        </row>
        <row r="2151">
          <cell r="B2151">
            <v>8532</v>
          </cell>
          <cell r="C2151">
            <v>43252</v>
          </cell>
          <cell r="D2151" t="str">
            <v>para 50VU</v>
          </cell>
          <cell r="E2151"/>
          <cell r="F2151" t="str">
            <v>OK</v>
          </cell>
          <cell r="G2151"/>
          <cell r="H2151"/>
          <cell r="I2151" t="str">
            <v>OK</v>
          </cell>
          <cell r="J2151">
            <v>43255</v>
          </cell>
        </row>
        <row r="2152">
          <cell r="B2152">
            <v>8515</v>
          </cell>
          <cell r="C2152">
            <v>43252</v>
          </cell>
          <cell r="D2152" t="str">
            <v>para 50VU</v>
          </cell>
          <cell r="E2152"/>
          <cell r="F2152" t="str">
            <v>OK</v>
          </cell>
          <cell r="G2152"/>
          <cell r="H2152"/>
          <cell r="I2152" t="str">
            <v>OK</v>
          </cell>
          <cell r="J2152">
            <v>43255</v>
          </cell>
        </row>
        <row r="2153">
          <cell r="B2153">
            <v>262</v>
          </cell>
          <cell r="C2153">
            <v>43252</v>
          </cell>
          <cell r="D2153" t="str">
            <v>911-917VU</v>
          </cell>
          <cell r="E2153"/>
          <cell r="F2153" t="str">
            <v>OK</v>
          </cell>
          <cell r="G2153"/>
          <cell r="H2153"/>
          <cell r="I2153" t="str">
            <v>OK</v>
          </cell>
          <cell r="J2153">
            <v>43255</v>
          </cell>
        </row>
        <row r="2154">
          <cell r="B2154">
            <v>262</v>
          </cell>
          <cell r="C2154">
            <v>43252</v>
          </cell>
          <cell r="D2154"/>
          <cell r="E2154"/>
          <cell r="F2154" t="str">
            <v>OK</v>
          </cell>
          <cell r="G2154"/>
          <cell r="H2154"/>
          <cell r="I2154" t="str">
            <v>OK</v>
          </cell>
          <cell r="J2154">
            <v>43255</v>
          </cell>
        </row>
        <row r="2155">
          <cell r="B2155">
            <v>258</v>
          </cell>
          <cell r="C2155">
            <v>43252</v>
          </cell>
          <cell r="D2155" t="str">
            <v>612-614VU</v>
          </cell>
          <cell r="E2155"/>
          <cell r="F2155" t="str">
            <v>OK</v>
          </cell>
          <cell r="G2155"/>
          <cell r="H2155"/>
          <cell r="I2155" t="str">
            <v>OK</v>
          </cell>
          <cell r="J2155">
            <v>43255</v>
          </cell>
        </row>
        <row r="2156">
          <cell r="B2156">
            <v>263</v>
          </cell>
          <cell r="C2156">
            <v>43252</v>
          </cell>
          <cell r="D2156"/>
          <cell r="E2156"/>
          <cell r="F2156" t="str">
            <v>OK</v>
          </cell>
          <cell r="G2156"/>
          <cell r="H2156"/>
          <cell r="I2156" t="str">
            <v>OK</v>
          </cell>
          <cell r="J2156">
            <v>43255</v>
          </cell>
        </row>
        <row r="2157">
          <cell r="B2157">
            <v>8292</v>
          </cell>
          <cell r="C2157">
            <v>43255</v>
          </cell>
          <cell r="D2157"/>
          <cell r="E2157"/>
          <cell r="F2157" t="str">
            <v>OK</v>
          </cell>
          <cell r="G2157"/>
          <cell r="H2157"/>
          <cell r="I2157" t="str">
            <v>OK</v>
          </cell>
          <cell r="J2157">
            <v>43256</v>
          </cell>
        </row>
        <row r="2158">
          <cell r="B2158">
            <v>8467</v>
          </cell>
          <cell r="C2158">
            <v>43255</v>
          </cell>
          <cell r="D2158"/>
          <cell r="E2158"/>
          <cell r="F2158" t="str">
            <v>OK</v>
          </cell>
          <cell r="G2158"/>
          <cell r="H2158"/>
          <cell r="I2158" t="str">
            <v>OK</v>
          </cell>
          <cell r="J2158">
            <v>43256</v>
          </cell>
        </row>
        <row r="2159">
          <cell r="B2159">
            <v>8474</v>
          </cell>
          <cell r="C2159">
            <v>43255</v>
          </cell>
          <cell r="D2159" t="str">
            <v>para 50VU</v>
          </cell>
          <cell r="E2159"/>
          <cell r="F2159" t="str">
            <v>OK</v>
          </cell>
          <cell r="G2159"/>
          <cell r="H2159"/>
          <cell r="I2159" t="str">
            <v>OK</v>
          </cell>
          <cell r="J2159">
            <v>43256</v>
          </cell>
        </row>
        <row r="2160">
          <cell r="B2160">
            <v>8479</v>
          </cell>
          <cell r="C2160">
            <v>43255</v>
          </cell>
          <cell r="D2160" t="str">
            <v>para 30VU</v>
          </cell>
          <cell r="E2160"/>
          <cell r="F2160" t="str">
            <v>OK</v>
          </cell>
          <cell r="G2160"/>
          <cell r="H2160"/>
          <cell r="I2160" t="str">
            <v>OK</v>
          </cell>
          <cell r="J2160">
            <v>43256</v>
          </cell>
        </row>
        <row r="2161">
          <cell r="B2161">
            <v>8476</v>
          </cell>
          <cell r="C2161">
            <v>43255</v>
          </cell>
          <cell r="D2161" t="str">
            <v>para 50VU</v>
          </cell>
          <cell r="E2161"/>
          <cell r="F2161" t="str">
            <v>OK</v>
          </cell>
          <cell r="G2161"/>
          <cell r="H2161"/>
          <cell r="I2161" t="str">
            <v>OK</v>
          </cell>
          <cell r="J2161">
            <v>43256</v>
          </cell>
        </row>
        <row r="2162">
          <cell r="B2162">
            <v>1535</v>
          </cell>
          <cell r="C2162">
            <v>43255</v>
          </cell>
          <cell r="D2162"/>
          <cell r="E2162"/>
          <cell r="F2162" t="str">
            <v>OK</v>
          </cell>
          <cell r="G2162"/>
          <cell r="H2162"/>
          <cell r="I2162" t="str">
            <v>OK</v>
          </cell>
          <cell r="J2162">
            <v>43256</v>
          </cell>
        </row>
        <row r="2163">
          <cell r="B2163">
            <v>8417</v>
          </cell>
          <cell r="C2163">
            <v>43255</v>
          </cell>
          <cell r="D2163" t="str">
            <v>50VU</v>
          </cell>
          <cell r="E2163"/>
          <cell r="F2163" t="str">
            <v>OK</v>
          </cell>
          <cell r="G2163"/>
          <cell r="H2163"/>
          <cell r="I2163" t="str">
            <v>OK</v>
          </cell>
          <cell r="J2163">
            <v>43256</v>
          </cell>
        </row>
        <row r="2164">
          <cell r="B2164">
            <v>8431</v>
          </cell>
          <cell r="C2164">
            <v>43255</v>
          </cell>
          <cell r="D2164" t="str">
            <v>50VU</v>
          </cell>
          <cell r="E2164"/>
          <cell r="F2164" t="str">
            <v>OK</v>
          </cell>
          <cell r="G2164"/>
          <cell r="H2164"/>
          <cell r="I2164" t="str">
            <v>OK</v>
          </cell>
          <cell r="J2164">
            <v>43256</v>
          </cell>
        </row>
        <row r="2165">
          <cell r="B2165">
            <v>8468</v>
          </cell>
          <cell r="C2165">
            <v>43255</v>
          </cell>
          <cell r="D2165" t="str">
            <v>50VU</v>
          </cell>
          <cell r="E2165"/>
          <cell r="F2165" t="str">
            <v>OK</v>
          </cell>
          <cell r="G2165"/>
          <cell r="H2165"/>
          <cell r="I2165" t="str">
            <v>OK</v>
          </cell>
          <cell r="J2165">
            <v>43256</v>
          </cell>
        </row>
        <row r="2166">
          <cell r="B2166">
            <v>8443</v>
          </cell>
          <cell r="C2166">
            <v>43255</v>
          </cell>
          <cell r="D2166" t="str">
            <v>50VU</v>
          </cell>
          <cell r="E2166"/>
          <cell r="F2166" t="str">
            <v>OK</v>
          </cell>
          <cell r="G2166"/>
          <cell r="H2166"/>
          <cell r="I2166" t="str">
            <v>OK</v>
          </cell>
          <cell r="J2166">
            <v>43256</v>
          </cell>
        </row>
        <row r="2167">
          <cell r="B2167">
            <v>8458</v>
          </cell>
          <cell r="C2167">
            <v>43255</v>
          </cell>
          <cell r="D2167" t="str">
            <v>50VU</v>
          </cell>
          <cell r="E2167"/>
          <cell r="F2167" t="str">
            <v>OK</v>
          </cell>
          <cell r="G2167"/>
          <cell r="H2167"/>
          <cell r="I2167" t="str">
            <v>OK</v>
          </cell>
          <cell r="J2167">
            <v>43256</v>
          </cell>
        </row>
        <row r="2168">
          <cell r="B2168">
            <v>8444</v>
          </cell>
          <cell r="C2168">
            <v>43255</v>
          </cell>
          <cell r="D2168" t="str">
            <v>50VU</v>
          </cell>
          <cell r="E2168"/>
          <cell r="F2168" t="str">
            <v>OK</v>
          </cell>
          <cell r="G2168"/>
          <cell r="H2168"/>
          <cell r="I2168" t="str">
            <v>OK</v>
          </cell>
          <cell r="J2168">
            <v>43256</v>
          </cell>
        </row>
        <row r="2169">
          <cell r="B2169">
            <v>8457</v>
          </cell>
          <cell r="C2169">
            <v>43255</v>
          </cell>
          <cell r="D2169" t="str">
            <v>50VU</v>
          </cell>
          <cell r="E2169"/>
          <cell r="F2169" t="str">
            <v>OK</v>
          </cell>
          <cell r="G2169"/>
          <cell r="H2169"/>
          <cell r="I2169" t="str">
            <v>OK</v>
          </cell>
          <cell r="J2169">
            <v>43256</v>
          </cell>
        </row>
        <row r="2170">
          <cell r="B2170">
            <v>8441</v>
          </cell>
          <cell r="C2170">
            <v>43255</v>
          </cell>
          <cell r="D2170" t="str">
            <v>50VU</v>
          </cell>
          <cell r="E2170"/>
          <cell r="F2170" t="str">
            <v>OK</v>
          </cell>
          <cell r="G2170"/>
          <cell r="H2170"/>
          <cell r="I2170" t="str">
            <v>OK</v>
          </cell>
          <cell r="J2170">
            <v>43256</v>
          </cell>
        </row>
        <row r="2171">
          <cell r="B2171">
            <v>8310</v>
          </cell>
          <cell r="C2171">
            <v>43256</v>
          </cell>
          <cell r="D2171"/>
          <cell r="E2171"/>
          <cell r="F2171" t="str">
            <v>OK</v>
          </cell>
          <cell r="G2171"/>
          <cell r="H2171"/>
          <cell r="I2171" t="str">
            <v>OK</v>
          </cell>
          <cell r="J2171">
            <v>43257</v>
          </cell>
        </row>
        <row r="2172">
          <cell r="B2172">
            <v>8469</v>
          </cell>
          <cell r="C2172">
            <v>43256</v>
          </cell>
          <cell r="D2172"/>
          <cell r="E2172"/>
          <cell r="F2172" t="str">
            <v>OK</v>
          </cell>
          <cell r="G2172"/>
          <cell r="H2172"/>
          <cell r="I2172" t="str">
            <v>OK</v>
          </cell>
          <cell r="J2172">
            <v>43257</v>
          </cell>
        </row>
        <row r="2173">
          <cell r="B2173">
            <v>8384</v>
          </cell>
          <cell r="C2173">
            <v>43256</v>
          </cell>
          <cell r="D2173"/>
          <cell r="E2173"/>
          <cell r="F2173" t="str">
            <v>OK</v>
          </cell>
          <cell r="G2173"/>
          <cell r="H2173"/>
          <cell r="I2173" t="str">
            <v>OK</v>
          </cell>
          <cell r="J2173">
            <v>43257</v>
          </cell>
        </row>
        <row r="2174">
          <cell r="B2174">
            <v>8497</v>
          </cell>
          <cell r="C2174">
            <v>43256</v>
          </cell>
          <cell r="D2174" t="str">
            <v>para 50-51VU</v>
          </cell>
          <cell r="E2174"/>
          <cell r="F2174" t="str">
            <v>OK</v>
          </cell>
          <cell r="G2174"/>
          <cell r="H2174"/>
          <cell r="I2174" t="str">
            <v>OK</v>
          </cell>
          <cell r="J2174">
            <v>43257</v>
          </cell>
        </row>
        <row r="2175">
          <cell r="B2175">
            <v>265</v>
          </cell>
          <cell r="C2175">
            <v>43256</v>
          </cell>
          <cell r="D2175" t="str">
            <v>911-917VU</v>
          </cell>
          <cell r="E2175"/>
          <cell r="F2175" t="str">
            <v>OK</v>
          </cell>
          <cell r="G2175"/>
          <cell r="H2175"/>
          <cell r="I2175" t="str">
            <v>OK</v>
          </cell>
          <cell r="J2175">
            <v>43257</v>
          </cell>
        </row>
        <row r="2176">
          <cell r="B2176">
            <v>265</v>
          </cell>
          <cell r="C2176">
            <v>43256</v>
          </cell>
          <cell r="D2176" t="str">
            <v>sauf 925VU</v>
          </cell>
          <cell r="E2176"/>
          <cell r="F2176" t="str">
            <v>OK</v>
          </cell>
          <cell r="G2176"/>
          <cell r="H2176"/>
          <cell r="I2176" t="str">
            <v>OK</v>
          </cell>
          <cell r="J2176">
            <v>43257</v>
          </cell>
        </row>
        <row r="2177">
          <cell r="B2177">
            <v>232</v>
          </cell>
          <cell r="C2177">
            <v>43256</v>
          </cell>
          <cell r="D2177" t="str">
            <v>517-518-536-611VU3</v>
          </cell>
          <cell r="E2177"/>
          <cell r="F2177" t="str">
            <v>OK</v>
          </cell>
          <cell r="G2177"/>
          <cell r="H2177"/>
          <cell r="I2177" t="str">
            <v>OK</v>
          </cell>
          <cell r="J2177">
            <v>43257</v>
          </cell>
        </row>
        <row r="2178">
          <cell r="B2178">
            <v>261</v>
          </cell>
          <cell r="C2178">
            <v>43256</v>
          </cell>
          <cell r="D2178" t="str">
            <v>612-614VU</v>
          </cell>
          <cell r="E2178"/>
          <cell r="F2178" t="str">
            <v>OK</v>
          </cell>
          <cell r="G2178"/>
          <cell r="H2178"/>
          <cell r="I2178" t="str">
            <v>OK</v>
          </cell>
          <cell r="J2178">
            <v>43257</v>
          </cell>
        </row>
        <row r="2179">
          <cell r="B2179">
            <v>262</v>
          </cell>
          <cell r="C2179">
            <v>43256</v>
          </cell>
          <cell r="D2179"/>
          <cell r="E2179"/>
          <cell r="F2179" t="str">
            <v>OK</v>
          </cell>
          <cell r="G2179"/>
          <cell r="H2179"/>
          <cell r="I2179" t="str">
            <v>OK</v>
          </cell>
          <cell r="J2179">
            <v>43257</v>
          </cell>
        </row>
        <row r="2180">
          <cell r="B2180" t="str">
            <v>LCT021640</v>
          </cell>
          <cell r="C2180">
            <v>43256</v>
          </cell>
          <cell r="D2180" t="str">
            <v>42UB S3</v>
          </cell>
          <cell r="E2180"/>
          <cell r="F2180" t="str">
            <v>OK</v>
          </cell>
          <cell r="G2180"/>
          <cell r="H2180"/>
          <cell r="I2180" t="str">
            <v>OK</v>
          </cell>
          <cell r="J2180">
            <v>43258</v>
          </cell>
        </row>
        <row r="2181">
          <cell r="B2181" t="str">
            <v>LCT021642-2</v>
          </cell>
          <cell r="C2181">
            <v>43256</v>
          </cell>
          <cell r="D2181" t="str">
            <v>5GA S3</v>
          </cell>
          <cell r="E2181"/>
          <cell r="F2181" t="str">
            <v>OK</v>
          </cell>
          <cell r="G2181"/>
          <cell r="H2181"/>
          <cell r="I2181" t="str">
            <v>OK</v>
          </cell>
          <cell r="J2181">
            <v>43258</v>
          </cell>
        </row>
        <row r="2182">
          <cell r="B2182" t="str">
            <v>LCT021643</v>
          </cell>
          <cell r="C2182">
            <v>43256</v>
          </cell>
          <cell r="D2182" t="str">
            <v>5GA S4</v>
          </cell>
          <cell r="E2182"/>
          <cell r="F2182"/>
          <cell r="G2182"/>
          <cell r="H2182"/>
          <cell r="I2182" t="str">
            <v>OK</v>
          </cell>
          <cell r="J2182">
            <v>43262</v>
          </cell>
        </row>
        <row r="2183">
          <cell r="B2183">
            <v>8477</v>
          </cell>
          <cell r="C2183">
            <v>43256</v>
          </cell>
          <cell r="D2183" t="str">
            <v>22VU</v>
          </cell>
          <cell r="E2183"/>
          <cell r="F2183" t="str">
            <v>OK</v>
          </cell>
          <cell r="G2183"/>
          <cell r="H2183"/>
          <cell r="I2183" t="str">
            <v>OK</v>
          </cell>
          <cell r="J2183">
            <v>43257</v>
          </cell>
        </row>
        <row r="2184">
          <cell r="B2184">
            <v>8424</v>
          </cell>
          <cell r="C2184">
            <v>43256</v>
          </cell>
          <cell r="D2184" t="str">
            <v>22VU</v>
          </cell>
          <cell r="E2184"/>
          <cell r="F2184" t="str">
            <v>OK</v>
          </cell>
          <cell r="G2184"/>
          <cell r="H2184"/>
          <cell r="I2184" t="str">
            <v>OK</v>
          </cell>
          <cell r="J2184">
            <v>43257</v>
          </cell>
        </row>
        <row r="2185">
          <cell r="B2185">
            <v>8522</v>
          </cell>
          <cell r="C2185">
            <v>43257</v>
          </cell>
          <cell r="D2185"/>
          <cell r="E2185"/>
          <cell r="F2185" t="str">
            <v>OK</v>
          </cell>
          <cell r="G2185"/>
          <cell r="H2185"/>
          <cell r="I2185" t="str">
            <v>OK</v>
          </cell>
          <cell r="J2185">
            <v>43258</v>
          </cell>
        </row>
        <row r="2186">
          <cell r="B2186">
            <v>8471</v>
          </cell>
          <cell r="C2186">
            <v>43257</v>
          </cell>
          <cell r="D2186"/>
          <cell r="E2186"/>
          <cell r="F2186" t="str">
            <v>OK</v>
          </cell>
          <cell r="G2186"/>
          <cell r="H2186"/>
          <cell r="I2186" t="str">
            <v>OK</v>
          </cell>
          <cell r="J2186">
            <v>43258</v>
          </cell>
        </row>
        <row r="2187">
          <cell r="B2187">
            <v>8481</v>
          </cell>
          <cell r="C2187">
            <v>43257</v>
          </cell>
          <cell r="D2187" t="str">
            <v>para 22-50-117-131VU</v>
          </cell>
          <cell r="E2187"/>
          <cell r="F2187" t="str">
            <v>OK</v>
          </cell>
          <cell r="G2187"/>
          <cell r="H2187"/>
          <cell r="I2187" t="str">
            <v>OK</v>
          </cell>
          <cell r="J2187">
            <v>43258</v>
          </cell>
        </row>
        <row r="2188">
          <cell r="B2188">
            <v>8496</v>
          </cell>
          <cell r="C2188">
            <v>43257</v>
          </cell>
          <cell r="D2188" t="str">
            <v>para 45-50VU</v>
          </cell>
          <cell r="E2188"/>
          <cell r="F2188" t="str">
            <v>OK</v>
          </cell>
          <cell r="G2188"/>
          <cell r="H2188"/>
          <cell r="I2188" t="str">
            <v>OK</v>
          </cell>
          <cell r="J2188">
            <v>43258</v>
          </cell>
        </row>
        <row r="2189">
          <cell r="B2189">
            <v>8501</v>
          </cell>
          <cell r="C2189">
            <v>43257</v>
          </cell>
          <cell r="D2189" t="str">
            <v>para 50VU</v>
          </cell>
          <cell r="E2189"/>
          <cell r="F2189" t="str">
            <v>OK</v>
          </cell>
          <cell r="G2189"/>
          <cell r="H2189"/>
          <cell r="I2189" t="str">
            <v>OK</v>
          </cell>
          <cell r="J2189">
            <v>43258</v>
          </cell>
        </row>
        <row r="2190">
          <cell r="B2190">
            <v>267</v>
          </cell>
          <cell r="C2190">
            <v>43257</v>
          </cell>
          <cell r="D2190" t="str">
            <v>911-917VU</v>
          </cell>
          <cell r="E2190"/>
          <cell r="F2190" t="str">
            <v>OK</v>
          </cell>
          <cell r="G2190"/>
          <cell r="H2190"/>
          <cell r="I2190" t="str">
            <v>OK</v>
          </cell>
          <cell r="J2190">
            <v>43258</v>
          </cell>
        </row>
        <row r="2191">
          <cell r="B2191">
            <v>267</v>
          </cell>
          <cell r="C2191">
            <v>43257</v>
          </cell>
          <cell r="D2191" t="str">
            <v>sauf 925VU</v>
          </cell>
          <cell r="E2191"/>
          <cell r="F2191" t="str">
            <v>OK</v>
          </cell>
          <cell r="G2191"/>
          <cell r="H2191"/>
          <cell r="I2191" t="str">
            <v>OK</v>
          </cell>
          <cell r="J2191">
            <v>43258</v>
          </cell>
        </row>
        <row r="2192">
          <cell r="B2192" t="str">
            <v>1001LC &amp; 1002LC S1</v>
          </cell>
          <cell r="C2192">
            <v>43257</v>
          </cell>
          <cell r="D2192" t="str">
            <v>1001LC &amp; 1002LC S1</v>
          </cell>
          <cell r="E2192"/>
          <cell r="F2192" t="str">
            <v>OK</v>
          </cell>
          <cell r="G2192"/>
          <cell r="H2192"/>
          <cell r="I2192" t="str">
            <v>OK</v>
          </cell>
          <cell r="J2192">
            <v>43258</v>
          </cell>
        </row>
        <row r="2193">
          <cell r="B2193">
            <v>8536</v>
          </cell>
          <cell r="C2193">
            <v>43258</v>
          </cell>
          <cell r="D2193"/>
          <cell r="E2193"/>
          <cell r="F2193" t="str">
            <v>OK</v>
          </cell>
          <cell r="G2193"/>
          <cell r="H2193"/>
          <cell r="I2193" t="str">
            <v>OK</v>
          </cell>
          <cell r="J2193">
            <v>43259</v>
          </cell>
        </row>
        <row r="2194">
          <cell r="B2194">
            <v>8472</v>
          </cell>
          <cell r="C2194">
            <v>43258</v>
          </cell>
          <cell r="D2194"/>
          <cell r="E2194"/>
          <cell r="F2194" t="str">
            <v>OK</v>
          </cell>
          <cell r="G2194"/>
          <cell r="H2194"/>
          <cell r="I2194" t="str">
            <v>OK</v>
          </cell>
          <cell r="J2194">
            <v>43259</v>
          </cell>
        </row>
        <row r="2195">
          <cell r="B2195">
            <v>8391</v>
          </cell>
          <cell r="C2195">
            <v>43258</v>
          </cell>
          <cell r="D2195"/>
          <cell r="E2195"/>
          <cell r="F2195" t="str">
            <v>OK</v>
          </cell>
          <cell r="G2195"/>
          <cell r="H2195"/>
          <cell r="I2195" t="str">
            <v>OK</v>
          </cell>
          <cell r="J2195">
            <v>43259</v>
          </cell>
        </row>
        <row r="2196">
          <cell r="B2196">
            <v>8504</v>
          </cell>
          <cell r="C2196">
            <v>43258</v>
          </cell>
          <cell r="D2196"/>
          <cell r="E2196"/>
          <cell r="F2196" t="str">
            <v>OK</v>
          </cell>
          <cell r="G2196"/>
          <cell r="H2196"/>
          <cell r="I2196" t="str">
            <v>OK</v>
          </cell>
          <cell r="J2196">
            <v>43259</v>
          </cell>
        </row>
        <row r="2197">
          <cell r="B2197">
            <v>8508</v>
          </cell>
          <cell r="C2197">
            <v>43258</v>
          </cell>
          <cell r="D2197" t="str">
            <v>para 50-72VU</v>
          </cell>
          <cell r="E2197"/>
          <cell r="F2197" t="str">
            <v>OK</v>
          </cell>
          <cell r="G2197"/>
          <cell r="H2197"/>
          <cell r="I2197" t="str">
            <v>OK</v>
          </cell>
          <cell r="J2197">
            <v>43259</v>
          </cell>
        </row>
        <row r="2198">
          <cell r="B2198">
            <v>8506</v>
          </cell>
          <cell r="C2198">
            <v>43258</v>
          </cell>
          <cell r="D2198"/>
          <cell r="E2198"/>
          <cell r="F2198" t="str">
            <v>OK</v>
          </cell>
          <cell r="G2198"/>
          <cell r="H2198"/>
          <cell r="I2198" t="str">
            <v>OK</v>
          </cell>
          <cell r="J2198">
            <v>43259</v>
          </cell>
        </row>
        <row r="2199">
          <cell r="B2199">
            <v>260</v>
          </cell>
          <cell r="C2199">
            <v>43258</v>
          </cell>
          <cell r="D2199" t="str">
            <v>612-614VU</v>
          </cell>
          <cell r="E2199"/>
          <cell r="F2199" t="str">
            <v>OK</v>
          </cell>
          <cell r="G2199"/>
          <cell r="H2199"/>
          <cell r="I2199" t="str">
            <v>OK</v>
          </cell>
          <cell r="J2199">
            <v>43259</v>
          </cell>
        </row>
        <row r="2200">
          <cell r="B2200">
            <v>1536</v>
          </cell>
          <cell r="C2200">
            <v>43258</v>
          </cell>
          <cell r="D2200"/>
          <cell r="E2200"/>
          <cell r="F2200" t="str">
            <v>OK</v>
          </cell>
          <cell r="G2200"/>
          <cell r="H2200"/>
          <cell r="I2200" t="str">
            <v>OK</v>
          </cell>
          <cell r="J2200">
            <v>43262</v>
          </cell>
        </row>
        <row r="2201">
          <cell r="B2201" t="str">
            <v>70UB-1 S2</v>
          </cell>
          <cell r="C2201">
            <v>43258</v>
          </cell>
          <cell r="D2201" t="str">
            <v>70UB-1 S2</v>
          </cell>
          <cell r="E2201"/>
          <cell r="F2201" t="str">
            <v>OK</v>
          </cell>
          <cell r="G2201"/>
          <cell r="H2201"/>
          <cell r="I2201" t="str">
            <v>OK</v>
          </cell>
          <cell r="J2201">
            <v>43259</v>
          </cell>
        </row>
        <row r="2202">
          <cell r="B2202" t="str">
            <v>30MR-1 S2</v>
          </cell>
          <cell r="C2202">
            <v>43258</v>
          </cell>
          <cell r="D2202" t="str">
            <v>30MR-1 S2</v>
          </cell>
          <cell r="E2202"/>
          <cell r="F2202" t="str">
            <v>OK</v>
          </cell>
          <cell r="G2202"/>
          <cell r="H2202"/>
          <cell r="I2202" t="str">
            <v>OK</v>
          </cell>
          <cell r="J2202">
            <v>43259</v>
          </cell>
        </row>
        <row r="2203">
          <cell r="B2203" t="str">
            <v>41UB-1 S2</v>
          </cell>
          <cell r="C2203">
            <v>43258</v>
          </cell>
          <cell r="D2203" t="str">
            <v>41UB-1 S2</v>
          </cell>
          <cell r="E2203"/>
          <cell r="F2203" t="str">
            <v>OK</v>
          </cell>
          <cell r="G2203"/>
          <cell r="H2203"/>
          <cell r="I2203" t="str">
            <v>OK</v>
          </cell>
          <cell r="J2203">
            <v>43259</v>
          </cell>
        </row>
        <row r="2204">
          <cell r="B2204" t="str">
            <v>10QW-1 S2</v>
          </cell>
          <cell r="C2204">
            <v>43258</v>
          </cell>
          <cell r="D2204" t="str">
            <v>10QW-1 S2</v>
          </cell>
          <cell r="E2204"/>
          <cell r="F2204" t="str">
            <v>OK</v>
          </cell>
          <cell r="G2204"/>
          <cell r="H2204"/>
          <cell r="I2204" t="str">
            <v>OK</v>
          </cell>
          <cell r="J2204">
            <v>43265</v>
          </cell>
        </row>
        <row r="2205">
          <cell r="B2205">
            <v>8479</v>
          </cell>
          <cell r="C2205">
            <v>43258</v>
          </cell>
          <cell r="D2205" t="str">
            <v>30VU</v>
          </cell>
          <cell r="E2205"/>
          <cell r="F2205" t="str">
            <v>OK</v>
          </cell>
          <cell r="G2205"/>
          <cell r="H2205"/>
          <cell r="I2205" t="str">
            <v>OK</v>
          </cell>
          <cell r="J2205">
            <v>43259</v>
          </cell>
        </row>
        <row r="2206">
          <cell r="B2206">
            <v>8501</v>
          </cell>
          <cell r="C2206">
            <v>43258</v>
          </cell>
          <cell r="D2206" t="str">
            <v>50VU</v>
          </cell>
          <cell r="E2206"/>
          <cell r="F2206" t="str">
            <v>OK</v>
          </cell>
          <cell r="G2206"/>
          <cell r="H2206"/>
          <cell r="I2206" t="str">
            <v>OK</v>
          </cell>
          <cell r="J2206">
            <v>43259</v>
          </cell>
        </row>
        <row r="2207">
          <cell r="B2207">
            <v>8481</v>
          </cell>
          <cell r="C2207">
            <v>43258</v>
          </cell>
          <cell r="D2207" t="str">
            <v>117VU</v>
          </cell>
          <cell r="E2207"/>
          <cell r="F2207" t="str">
            <v>OK</v>
          </cell>
          <cell r="G2207"/>
          <cell r="H2207"/>
          <cell r="I2207" t="str">
            <v>OK</v>
          </cell>
          <cell r="J2207">
            <v>43259</v>
          </cell>
        </row>
        <row r="2208">
          <cell r="B2208">
            <v>8330</v>
          </cell>
          <cell r="C2208">
            <v>43259</v>
          </cell>
          <cell r="D2208"/>
          <cell r="E2208"/>
          <cell r="F2208"/>
          <cell r="G2208"/>
          <cell r="H2208"/>
          <cell r="I2208" t="str">
            <v>OK</v>
          </cell>
          <cell r="J2208">
            <v>43262</v>
          </cell>
        </row>
        <row r="2209">
          <cell r="B2209">
            <v>8475</v>
          </cell>
          <cell r="C2209">
            <v>43259</v>
          </cell>
          <cell r="D2209"/>
          <cell r="E2209"/>
          <cell r="F2209"/>
          <cell r="G2209"/>
          <cell r="H2209"/>
          <cell r="I2209" t="str">
            <v>OK</v>
          </cell>
          <cell r="J2209">
            <v>43262</v>
          </cell>
        </row>
        <row r="2210">
          <cell r="B2210">
            <v>8478</v>
          </cell>
          <cell r="C2210">
            <v>43259</v>
          </cell>
          <cell r="D2210"/>
          <cell r="E2210"/>
          <cell r="F2210"/>
          <cell r="G2210"/>
          <cell r="H2210"/>
          <cell r="I2210" t="str">
            <v>OK</v>
          </cell>
          <cell r="J2210">
            <v>43262</v>
          </cell>
        </row>
        <row r="2211">
          <cell r="B2211">
            <v>8480</v>
          </cell>
          <cell r="C2211">
            <v>43259</v>
          </cell>
          <cell r="D2211"/>
          <cell r="E2211"/>
          <cell r="F2211"/>
          <cell r="G2211"/>
          <cell r="H2211"/>
          <cell r="I2211" t="str">
            <v>OK</v>
          </cell>
          <cell r="J2211">
            <v>43262</v>
          </cell>
        </row>
        <row r="2212">
          <cell r="B2212">
            <v>8387</v>
          </cell>
          <cell r="C2212">
            <v>43259</v>
          </cell>
          <cell r="D2212"/>
          <cell r="E2212"/>
          <cell r="F2212"/>
          <cell r="G2212"/>
          <cell r="H2212"/>
          <cell r="I2212" t="str">
            <v>OK</v>
          </cell>
          <cell r="J2212">
            <v>43262</v>
          </cell>
        </row>
        <row r="2213">
          <cell r="B2213">
            <v>8482</v>
          </cell>
          <cell r="C2213">
            <v>43259</v>
          </cell>
          <cell r="D2213"/>
          <cell r="E2213"/>
          <cell r="F2213"/>
          <cell r="G2213"/>
          <cell r="H2213"/>
          <cell r="I2213" t="str">
            <v>OK</v>
          </cell>
          <cell r="J2213">
            <v>43262</v>
          </cell>
        </row>
        <row r="2214">
          <cell r="B2214">
            <v>8483</v>
          </cell>
          <cell r="C2214">
            <v>43259</v>
          </cell>
          <cell r="D2214"/>
          <cell r="E2214"/>
          <cell r="F2214"/>
          <cell r="G2214"/>
          <cell r="H2214"/>
          <cell r="I2214" t="str">
            <v>OK</v>
          </cell>
          <cell r="J2214">
            <v>43262</v>
          </cell>
        </row>
        <row r="2215">
          <cell r="B2215">
            <v>8500</v>
          </cell>
          <cell r="C2215">
            <v>43259</v>
          </cell>
          <cell r="D2215"/>
          <cell r="E2215"/>
          <cell r="F2215"/>
          <cell r="G2215"/>
          <cell r="H2215"/>
          <cell r="I2215" t="str">
            <v>OK</v>
          </cell>
          <cell r="J2215">
            <v>43262</v>
          </cell>
        </row>
        <row r="2216">
          <cell r="B2216">
            <v>8532</v>
          </cell>
          <cell r="C2216">
            <v>43259</v>
          </cell>
          <cell r="D2216"/>
          <cell r="E2216"/>
          <cell r="F2216"/>
          <cell r="G2216"/>
          <cell r="H2216"/>
          <cell r="I2216" t="str">
            <v>OK</v>
          </cell>
          <cell r="J2216">
            <v>43262</v>
          </cell>
        </row>
        <row r="2217">
          <cell r="B2217">
            <v>8537</v>
          </cell>
          <cell r="C2217">
            <v>43259</v>
          </cell>
          <cell r="D2217"/>
          <cell r="E2217"/>
          <cell r="F2217"/>
          <cell r="G2217"/>
          <cell r="H2217"/>
          <cell r="I2217" t="str">
            <v>OK</v>
          </cell>
          <cell r="J2217">
            <v>43262</v>
          </cell>
        </row>
        <row r="2218">
          <cell r="B2218">
            <v>8484</v>
          </cell>
          <cell r="C2218">
            <v>43259</v>
          </cell>
          <cell r="D2218"/>
          <cell r="E2218"/>
          <cell r="F2218"/>
          <cell r="G2218"/>
          <cell r="H2218"/>
          <cell r="I2218" t="str">
            <v>OK</v>
          </cell>
          <cell r="J2218">
            <v>43262</v>
          </cell>
        </row>
        <row r="2219">
          <cell r="B2219">
            <v>8485</v>
          </cell>
          <cell r="C2219">
            <v>43259</v>
          </cell>
          <cell r="D2219"/>
          <cell r="E2219"/>
          <cell r="F2219"/>
          <cell r="G2219"/>
          <cell r="H2219"/>
          <cell r="I2219" t="str">
            <v>OK</v>
          </cell>
          <cell r="J2219">
            <v>43262</v>
          </cell>
        </row>
        <row r="2220">
          <cell r="B2220">
            <v>8544</v>
          </cell>
          <cell r="C2220">
            <v>43259</v>
          </cell>
          <cell r="D2220" t="str">
            <v>para 50VU</v>
          </cell>
          <cell r="E2220"/>
          <cell r="F2220"/>
          <cell r="G2220"/>
          <cell r="H2220"/>
          <cell r="I2220" t="str">
            <v>OK</v>
          </cell>
          <cell r="J2220">
            <v>43264</v>
          </cell>
        </row>
        <row r="2221">
          <cell r="B2221">
            <v>8524</v>
          </cell>
          <cell r="C2221">
            <v>43259</v>
          </cell>
          <cell r="D2221" t="str">
            <v>para 50VU</v>
          </cell>
          <cell r="E2221"/>
          <cell r="F2221"/>
          <cell r="G2221"/>
          <cell r="H2221"/>
          <cell r="I2221" t="str">
            <v>OK</v>
          </cell>
          <cell r="J2221">
            <v>43264</v>
          </cell>
        </row>
        <row r="2222">
          <cell r="B2222">
            <v>268</v>
          </cell>
          <cell r="C2222">
            <v>43259</v>
          </cell>
          <cell r="D2222" t="str">
            <v>911-917VU</v>
          </cell>
          <cell r="E2222"/>
          <cell r="F2222"/>
          <cell r="G2222"/>
          <cell r="H2222"/>
          <cell r="I2222" t="str">
            <v>OK</v>
          </cell>
          <cell r="J2222">
            <v>43262</v>
          </cell>
        </row>
        <row r="2223">
          <cell r="B2223">
            <v>268</v>
          </cell>
          <cell r="C2223">
            <v>43259</v>
          </cell>
          <cell r="D2223" t="str">
            <v>sauf 543-412-314VU-925VU</v>
          </cell>
          <cell r="E2223"/>
          <cell r="F2223"/>
          <cell r="G2223"/>
          <cell r="H2223"/>
          <cell r="I2223" t="str">
            <v>OK</v>
          </cell>
          <cell r="J2223">
            <v>43262</v>
          </cell>
        </row>
        <row r="2224">
          <cell r="B2224">
            <v>211</v>
          </cell>
          <cell r="C2224">
            <v>43259</v>
          </cell>
          <cell r="D2224" t="str">
            <v>517-518-536-611VU3</v>
          </cell>
          <cell r="E2224"/>
          <cell r="F2224" t="str">
            <v>OK</v>
          </cell>
          <cell r="G2224"/>
          <cell r="H2224"/>
          <cell r="I2224" t="str">
            <v>OK</v>
          </cell>
          <cell r="J2224">
            <v>43259</v>
          </cell>
        </row>
        <row r="2225">
          <cell r="B2225">
            <v>247</v>
          </cell>
          <cell r="C2225">
            <v>43259</v>
          </cell>
          <cell r="D2225" t="str">
            <v>517-518-536-611VU3</v>
          </cell>
          <cell r="E2225"/>
          <cell r="F2225"/>
          <cell r="G2225"/>
          <cell r="H2225"/>
          <cell r="I2225" t="str">
            <v>OK</v>
          </cell>
          <cell r="J2225">
            <v>43262</v>
          </cell>
        </row>
        <row r="2226">
          <cell r="B2226">
            <v>289</v>
          </cell>
          <cell r="C2226">
            <v>43259</v>
          </cell>
          <cell r="D2226"/>
          <cell r="E2226"/>
          <cell r="F2226"/>
          <cell r="G2226"/>
          <cell r="H2226"/>
          <cell r="I2226" t="str">
            <v>OK</v>
          </cell>
          <cell r="J2226">
            <v>43263</v>
          </cell>
        </row>
        <row r="2227">
          <cell r="B2227">
            <v>291</v>
          </cell>
          <cell r="C2227">
            <v>43259</v>
          </cell>
          <cell r="D2227"/>
          <cell r="E2227"/>
          <cell r="F2227"/>
          <cell r="G2227"/>
          <cell r="H2227"/>
          <cell r="I2227" t="str">
            <v>OK</v>
          </cell>
          <cell r="J2227">
            <v>43263</v>
          </cell>
        </row>
        <row r="2228">
          <cell r="B2228">
            <v>265</v>
          </cell>
          <cell r="C2228">
            <v>43259</v>
          </cell>
          <cell r="D2228" t="str">
            <v>5123-5122-5128VE</v>
          </cell>
          <cell r="E2228"/>
          <cell r="F2228"/>
          <cell r="G2228"/>
          <cell r="H2228"/>
          <cell r="I2228" t="str">
            <v>OK</v>
          </cell>
          <cell r="J2228">
            <v>43263</v>
          </cell>
        </row>
        <row r="2229">
          <cell r="B2229" t="str">
            <v>LCT021638-1 et -2</v>
          </cell>
          <cell r="C2229">
            <v>43259</v>
          </cell>
          <cell r="D2229" t="str">
            <v>41UB S3</v>
          </cell>
          <cell r="E2229"/>
          <cell r="F2229" t="str">
            <v>OK</v>
          </cell>
          <cell r="G2229"/>
          <cell r="H2229"/>
          <cell r="I2229" t="str">
            <v>OK</v>
          </cell>
          <cell r="J2229">
            <v>43263</v>
          </cell>
        </row>
        <row r="2230">
          <cell r="B2230" t="str">
            <v>LCT021644</v>
          </cell>
          <cell r="C2230">
            <v>43259</v>
          </cell>
          <cell r="D2230" t="str">
            <v>70UB S3</v>
          </cell>
          <cell r="E2230"/>
          <cell r="F2230" t="str">
            <v>OK</v>
          </cell>
          <cell r="G2230"/>
          <cell r="H2230"/>
          <cell r="I2230" t="str">
            <v>OK</v>
          </cell>
          <cell r="J2230">
            <v>43263</v>
          </cell>
        </row>
        <row r="2231">
          <cell r="B2231" t="str">
            <v>LCT021637</v>
          </cell>
          <cell r="C2231">
            <v>43259</v>
          </cell>
          <cell r="D2231" t="str">
            <v>30MR S3</v>
          </cell>
          <cell r="E2231"/>
          <cell r="F2231" t="str">
            <v>OK</v>
          </cell>
          <cell r="G2231"/>
          <cell r="H2231"/>
          <cell r="I2231" t="str">
            <v>OK</v>
          </cell>
          <cell r="J2231">
            <v>43263</v>
          </cell>
        </row>
        <row r="2232">
          <cell r="B2232" t="str">
            <v>LCT021643</v>
          </cell>
          <cell r="C2232">
            <v>43259</v>
          </cell>
          <cell r="D2232" t="str">
            <v>5GA S4</v>
          </cell>
          <cell r="E2232"/>
          <cell r="F2232" t="str">
            <v>OK</v>
          </cell>
          <cell r="G2232"/>
          <cell r="H2232"/>
          <cell r="I2232" t="str">
            <v>OK</v>
          </cell>
          <cell r="J2232">
            <v>43263</v>
          </cell>
        </row>
        <row r="2233">
          <cell r="B2233">
            <v>8434</v>
          </cell>
          <cell r="C2233">
            <v>43259</v>
          </cell>
          <cell r="D2233" t="str">
            <v>50VU</v>
          </cell>
          <cell r="E2233"/>
          <cell r="F2233"/>
          <cell r="G2233"/>
          <cell r="H2233"/>
          <cell r="I2233" t="str">
            <v>OK</v>
          </cell>
          <cell r="J2233">
            <v>43262</v>
          </cell>
        </row>
        <row r="2234">
          <cell r="B2234">
            <v>8530</v>
          </cell>
          <cell r="C2234">
            <v>43259</v>
          </cell>
          <cell r="D2234" t="str">
            <v>50VU</v>
          </cell>
          <cell r="E2234"/>
          <cell r="F2234"/>
          <cell r="G2234"/>
          <cell r="H2234"/>
          <cell r="I2234" t="str">
            <v>OK</v>
          </cell>
          <cell r="J2234">
            <v>43262</v>
          </cell>
        </row>
        <row r="2235">
          <cell r="B2235">
            <v>8509</v>
          </cell>
          <cell r="C2235">
            <v>43262</v>
          </cell>
          <cell r="D2235" t="str">
            <v>para 50-22VU</v>
          </cell>
          <cell r="E2235"/>
          <cell r="F2235"/>
          <cell r="G2235"/>
          <cell r="H2235"/>
          <cell r="I2235" t="str">
            <v>OK</v>
          </cell>
          <cell r="J2235">
            <v>43264</v>
          </cell>
        </row>
        <row r="2236">
          <cell r="B2236">
            <v>8526</v>
          </cell>
          <cell r="C2236">
            <v>43262</v>
          </cell>
          <cell r="D2236" t="str">
            <v>para 50-72VU</v>
          </cell>
          <cell r="E2236"/>
          <cell r="F2236"/>
          <cell r="G2236"/>
          <cell r="H2236"/>
          <cell r="I2236" t="str">
            <v>OK</v>
          </cell>
          <cell r="J2236">
            <v>43264</v>
          </cell>
        </row>
        <row r="2237">
          <cell r="B2237">
            <v>8510</v>
          </cell>
          <cell r="C2237">
            <v>43262</v>
          </cell>
          <cell r="D2237"/>
          <cell r="E2237"/>
          <cell r="F2237"/>
          <cell r="G2237"/>
          <cell r="H2237"/>
          <cell r="I2237" t="str">
            <v>OK</v>
          </cell>
          <cell r="J2237">
            <v>43264</v>
          </cell>
        </row>
        <row r="2238">
          <cell r="B2238">
            <v>263</v>
          </cell>
          <cell r="C2238">
            <v>43262</v>
          </cell>
          <cell r="D2238" t="str">
            <v>612-613-614VU</v>
          </cell>
          <cell r="E2238"/>
          <cell r="F2238"/>
          <cell r="G2238"/>
          <cell r="H2238"/>
          <cell r="I2238" t="str">
            <v>OK</v>
          </cell>
          <cell r="J2238">
            <v>43263</v>
          </cell>
        </row>
        <row r="2239">
          <cell r="B2239">
            <v>248</v>
          </cell>
          <cell r="C2239">
            <v>43262</v>
          </cell>
          <cell r="D2239" t="str">
            <v>517-518-536-611VU3</v>
          </cell>
          <cell r="E2239"/>
          <cell r="F2239"/>
          <cell r="G2239"/>
          <cell r="H2239"/>
          <cell r="I2239" t="str">
            <v>OK</v>
          </cell>
          <cell r="J2239">
            <v>43264</v>
          </cell>
        </row>
        <row r="2240">
          <cell r="B2240" t="str">
            <v>LCT021636</v>
          </cell>
          <cell r="C2240">
            <v>43262</v>
          </cell>
          <cell r="D2240" t="str">
            <v>30MR S3</v>
          </cell>
          <cell r="E2240"/>
          <cell r="F2240" t="str">
            <v>OK</v>
          </cell>
          <cell r="G2240"/>
          <cell r="H2240"/>
          <cell r="I2240" t="str">
            <v>OK</v>
          </cell>
          <cell r="J2240">
            <v>43263</v>
          </cell>
        </row>
        <row r="2241">
          <cell r="B2241" t="str">
            <v>LCT021634-1 &amp; -2</v>
          </cell>
          <cell r="C2241">
            <v>43262</v>
          </cell>
          <cell r="D2241" t="str">
            <v>20RK S3</v>
          </cell>
          <cell r="E2241"/>
          <cell r="F2241" t="str">
            <v>OK</v>
          </cell>
          <cell r="G2241"/>
          <cell r="H2241"/>
          <cell r="I2241" t="str">
            <v>OK</v>
          </cell>
          <cell r="J2241">
            <v>43263</v>
          </cell>
        </row>
        <row r="2242">
          <cell r="B2242" t="str">
            <v>LCTO13045</v>
          </cell>
          <cell r="C2242">
            <v>43262</v>
          </cell>
          <cell r="D2242" t="str">
            <v>24VU</v>
          </cell>
          <cell r="E2242"/>
          <cell r="F2242"/>
          <cell r="G2242"/>
          <cell r="H2242"/>
          <cell r="I2242" t="str">
            <v>OK</v>
          </cell>
          <cell r="J2242">
            <v>43263</v>
          </cell>
        </row>
        <row r="2243">
          <cell r="B2243" t="str">
            <v>LCTO13037</v>
          </cell>
          <cell r="C2243">
            <v>43262</v>
          </cell>
          <cell r="D2243" t="str">
            <v>29VU</v>
          </cell>
          <cell r="E2243"/>
          <cell r="F2243"/>
          <cell r="G2243"/>
          <cell r="H2243"/>
          <cell r="I2243" t="str">
            <v>OK</v>
          </cell>
          <cell r="J2243">
            <v>43263</v>
          </cell>
        </row>
        <row r="2244">
          <cell r="B2244" t="str">
            <v>LCTO13043</v>
          </cell>
          <cell r="C2244">
            <v>43262</v>
          </cell>
          <cell r="D2244" t="str">
            <v>25VU</v>
          </cell>
          <cell r="E2244"/>
          <cell r="F2244"/>
          <cell r="G2244"/>
          <cell r="H2244"/>
          <cell r="I2244" t="str">
            <v>OK</v>
          </cell>
          <cell r="J2244">
            <v>43263</v>
          </cell>
        </row>
        <row r="2245">
          <cell r="B2245" t="str">
            <v>LCTO13049</v>
          </cell>
          <cell r="C2245">
            <v>43262</v>
          </cell>
          <cell r="D2245" t="str">
            <v>23VU</v>
          </cell>
          <cell r="E2245"/>
          <cell r="F2245"/>
          <cell r="G2245"/>
          <cell r="H2245"/>
          <cell r="I2245" t="str">
            <v>OK</v>
          </cell>
          <cell r="J2245">
            <v>43263</v>
          </cell>
        </row>
        <row r="2246">
          <cell r="B2246" t="str">
            <v>LCTO13047</v>
          </cell>
          <cell r="C2246">
            <v>43262</v>
          </cell>
          <cell r="D2246" t="str">
            <v>22VU</v>
          </cell>
          <cell r="E2246"/>
          <cell r="F2246"/>
          <cell r="G2246"/>
          <cell r="H2246"/>
          <cell r="I2246" t="str">
            <v>OK</v>
          </cell>
          <cell r="J2246">
            <v>43263</v>
          </cell>
        </row>
        <row r="2247">
          <cell r="B2247" t="str">
            <v>LCTO20388</v>
          </cell>
          <cell r="C2247">
            <v>43262</v>
          </cell>
          <cell r="D2247" t="str">
            <v xml:space="preserve">27VU </v>
          </cell>
          <cell r="E2247"/>
          <cell r="F2247"/>
          <cell r="G2247"/>
          <cell r="H2247"/>
          <cell r="I2247" t="str">
            <v>OK</v>
          </cell>
          <cell r="J2247">
            <v>43263</v>
          </cell>
        </row>
        <row r="2248">
          <cell r="B2248">
            <v>8513</v>
          </cell>
          <cell r="C2248">
            <v>43263</v>
          </cell>
          <cell r="D2248" t="str">
            <v>para 50VU</v>
          </cell>
          <cell r="E2248"/>
          <cell r="F2248"/>
          <cell r="G2248"/>
          <cell r="H2248"/>
          <cell r="I2248" t="str">
            <v>OK</v>
          </cell>
          <cell r="J2248">
            <v>43264</v>
          </cell>
        </row>
        <row r="2249">
          <cell r="B2249">
            <v>8533</v>
          </cell>
          <cell r="C2249">
            <v>43263</v>
          </cell>
          <cell r="D2249" t="str">
            <v>para 50VU</v>
          </cell>
          <cell r="E2249"/>
          <cell r="F2249"/>
          <cell r="G2249"/>
          <cell r="H2249"/>
          <cell r="I2249" t="str">
            <v>OK</v>
          </cell>
          <cell r="J2249">
            <v>43264</v>
          </cell>
        </row>
        <row r="2250">
          <cell r="B2250">
            <v>8563</v>
          </cell>
          <cell r="C2250">
            <v>43263</v>
          </cell>
          <cell r="D2250"/>
          <cell r="E2250"/>
          <cell r="F2250"/>
          <cell r="G2250"/>
          <cell r="H2250"/>
          <cell r="I2250" t="str">
            <v>OK</v>
          </cell>
          <cell r="J2250">
            <v>43264</v>
          </cell>
        </row>
        <row r="2251">
          <cell r="B2251">
            <v>268</v>
          </cell>
          <cell r="C2251">
            <v>43263</v>
          </cell>
          <cell r="D2251" t="str">
            <v>412VU</v>
          </cell>
          <cell r="E2251"/>
          <cell r="F2251"/>
          <cell r="G2251"/>
          <cell r="H2251"/>
          <cell r="I2251" t="str">
            <v>OK</v>
          </cell>
          <cell r="J2251">
            <v>43264</v>
          </cell>
        </row>
        <row r="2252">
          <cell r="B2252">
            <v>260</v>
          </cell>
          <cell r="C2252">
            <v>43263</v>
          </cell>
          <cell r="D2252" t="str">
            <v>613VU</v>
          </cell>
          <cell r="E2252"/>
          <cell r="F2252"/>
          <cell r="G2252"/>
          <cell r="H2252"/>
          <cell r="I2252" t="str">
            <v>OK</v>
          </cell>
          <cell r="J2252">
            <v>43264</v>
          </cell>
        </row>
        <row r="2253">
          <cell r="B2253">
            <v>261</v>
          </cell>
          <cell r="C2253">
            <v>43263</v>
          </cell>
          <cell r="D2253" t="str">
            <v>613VU</v>
          </cell>
          <cell r="E2253"/>
          <cell r="F2253"/>
          <cell r="G2253"/>
          <cell r="H2253"/>
          <cell r="I2253" t="str">
            <v>OK</v>
          </cell>
          <cell r="J2253">
            <v>43264</v>
          </cell>
        </row>
        <row r="2254">
          <cell r="B2254">
            <v>215</v>
          </cell>
          <cell r="C2254">
            <v>43263</v>
          </cell>
          <cell r="D2254" t="str">
            <v>517-518-536-611VU3</v>
          </cell>
          <cell r="E2254"/>
          <cell r="F2254"/>
          <cell r="G2254"/>
          <cell r="H2254"/>
          <cell r="I2254" t="str">
            <v>OK</v>
          </cell>
          <cell r="J2254">
            <v>43264</v>
          </cell>
        </row>
        <row r="2255">
          <cell r="B2255" t="str">
            <v>LCTO13041</v>
          </cell>
          <cell r="C2255">
            <v>43263</v>
          </cell>
          <cell r="D2255" t="str">
            <v>26VU</v>
          </cell>
          <cell r="E2255"/>
          <cell r="F2255"/>
          <cell r="G2255"/>
          <cell r="H2255"/>
          <cell r="I2255" t="str">
            <v>OK</v>
          </cell>
          <cell r="J2255">
            <v>43263</v>
          </cell>
        </row>
        <row r="2256">
          <cell r="B2256">
            <v>8121</v>
          </cell>
          <cell r="C2256">
            <v>43263</v>
          </cell>
          <cell r="D2256" t="str">
            <v>61VU</v>
          </cell>
          <cell r="E2256"/>
          <cell r="F2256"/>
          <cell r="G2256"/>
          <cell r="H2256"/>
          <cell r="I2256" t="str">
            <v>OK</v>
          </cell>
          <cell r="J2256">
            <v>43266</v>
          </cell>
        </row>
        <row r="2257">
          <cell r="B2257">
            <v>8497</v>
          </cell>
          <cell r="C2257">
            <v>43263</v>
          </cell>
          <cell r="D2257" t="str">
            <v>51VU</v>
          </cell>
          <cell r="E2257"/>
          <cell r="F2257"/>
          <cell r="G2257"/>
          <cell r="H2257"/>
          <cell r="I2257" t="str">
            <v>OK</v>
          </cell>
          <cell r="J2257">
            <v>43263</v>
          </cell>
        </row>
        <row r="2258">
          <cell r="B2258">
            <v>8480</v>
          </cell>
          <cell r="C2258">
            <v>43263</v>
          </cell>
          <cell r="D2258" t="str">
            <v>50VU</v>
          </cell>
          <cell r="E2258"/>
          <cell r="F2258"/>
          <cell r="G2258"/>
          <cell r="H2258"/>
          <cell r="I2258" t="str">
            <v>OK</v>
          </cell>
          <cell r="J2258">
            <v>43264</v>
          </cell>
        </row>
        <row r="2259">
          <cell r="B2259">
            <v>8492</v>
          </cell>
          <cell r="C2259">
            <v>43263</v>
          </cell>
          <cell r="D2259" t="str">
            <v>50VU</v>
          </cell>
          <cell r="E2259"/>
          <cell r="F2259"/>
          <cell r="G2259"/>
          <cell r="H2259"/>
          <cell r="I2259" t="str">
            <v>OK</v>
          </cell>
          <cell r="J2259">
            <v>43264</v>
          </cell>
        </row>
        <row r="2260">
          <cell r="B2260">
            <v>8522</v>
          </cell>
          <cell r="C2260">
            <v>43263</v>
          </cell>
          <cell r="D2260" t="str">
            <v>50VU</v>
          </cell>
          <cell r="E2260"/>
          <cell r="F2260"/>
          <cell r="G2260"/>
          <cell r="H2260"/>
          <cell r="I2260" t="str">
            <v>OK</v>
          </cell>
          <cell r="J2260">
            <v>43264</v>
          </cell>
        </row>
        <row r="2261">
          <cell r="B2261">
            <v>8484</v>
          </cell>
          <cell r="C2261">
            <v>43263</v>
          </cell>
          <cell r="D2261" t="str">
            <v>50VU</v>
          </cell>
          <cell r="E2261"/>
          <cell r="F2261"/>
          <cell r="G2261"/>
          <cell r="H2261"/>
          <cell r="I2261" t="str">
            <v>OK</v>
          </cell>
          <cell r="J2261">
            <v>43264</v>
          </cell>
        </row>
        <row r="2262">
          <cell r="B2262">
            <v>8482</v>
          </cell>
          <cell r="C2262">
            <v>43263</v>
          </cell>
          <cell r="D2262" t="str">
            <v>50VU</v>
          </cell>
          <cell r="E2262"/>
          <cell r="F2262"/>
          <cell r="G2262"/>
          <cell r="H2262"/>
          <cell r="I2262" t="str">
            <v>OK</v>
          </cell>
          <cell r="J2262">
            <v>43264</v>
          </cell>
        </row>
        <row r="2263">
          <cell r="B2263">
            <v>8481</v>
          </cell>
          <cell r="C2263">
            <v>43263</v>
          </cell>
          <cell r="D2263" t="str">
            <v>131VU</v>
          </cell>
          <cell r="E2263"/>
          <cell r="F2263"/>
          <cell r="G2263"/>
          <cell r="H2263"/>
          <cell r="I2263" t="str">
            <v>OK</v>
          </cell>
          <cell r="J2263">
            <v>43271</v>
          </cell>
        </row>
        <row r="2264">
          <cell r="B2264">
            <v>8396</v>
          </cell>
          <cell r="C2264">
            <v>43264</v>
          </cell>
          <cell r="D2264"/>
          <cell r="E2264"/>
          <cell r="F2264"/>
          <cell r="G2264"/>
          <cell r="H2264"/>
          <cell r="I2264" t="str">
            <v>OK</v>
          </cell>
          <cell r="J2264">
            <v>43265</v>
          </cell>
        </row>
        <row r="2265">
          <cell r="B2265">
            <v>8538</v>
          </cell>
          <cell r="C2265">
            <v>43264</v>
          </cell>
          <cell r="D2265"/>
          <cell r="E2265"/>
          <cell r="F2265"/>
          <cell r="G2265"/>
          <cell r="H2265"/>
          <cell r="I2265" t="str">
            <v>OK</v>
          </cell>
          <cell r="J2265">
            <v>43265</v>
          </cell>
        </row>
        <row r="2266">
          <cell r="B2266">
            <v>8486</v>
          </cell>
          <cell r="C2266">
            <v>43264</v>
          </cell>
          <cell r="D2266"/>
          <cell r="E2266"/>
          <cell r="F2266"/>
          <cell r="G2266"/>
          <cell r="H2266"/>
          <cell r="I2266" t="str">
            <v>OK</v>
          </cell>
          <cell r="J2266">
            <v>43265</v>
          </cell>
        </row>
        <row r="2267">
          <cell r="B2267">
            <v>8225</v>
          </cell>
          <cell r="C2267">
            <v>43264</v>
          </cell>
          <cell r="D2267"/>
          <cell r="E2267"/>
          <cell r="F2267"/>
          <cell r="G2267"/>
          <cell r="H2267"/>
          <cell r="I2267" t="str">
            <v>OK</v>
          </cell>
          <cell r="J2267">
            <v>43265</v>
          </cell>
        </row>
        <row r="2268">
          <cell r="B2268">
            <v>8487</v>
          </cell>
          <cell r="C2268">
            <v>43264</v>
          </cell>
          <cell r="D2268" t="str">
            <v>para 50VU</v>
          </cell>
          <cell r="E2268"/>
          <cell r="F2268"/>
          <cell r="G2268"/>
          <cell r="H2268"/>
          <cell r="I2268" t="str">
            <v>OK</v>
          </cell>
          <cell r="J2268">
            <v>43265</v>
          </cell>
        </row>
        <row r="2269">
          <cell r="B2269">
            <v>8521</v>
          </cell>
          <cell r="C2269">
            <v>43264</v>
          </cell>
          <cell r="D2269" t="str">
            <v>para 50VU</v>
          </cell>
          <cell r="E2269"/>
          <cell r="F2269"/>
          <cell r="G2269"/>
          <cell r="H2269"/>
          <cell r="I2269" t="str">
            <v>OK</v>
          </cell>
          <cell r="J2269">
            <v>43265</v>
          </cell>
        </row>
        <row r="2270">
          <cell r="B2270">
            <v>8538</v>
          </cell>
          <cell r="C2270">
            <v>43264</v>
          </cell>
          <cell r="D2270" t="str">
            <v>para 50VU</v>
          </cell>
          <cell r="E2270"/>
          <cell r="F2270"/>
          <cell r="G2270"/>
          <cell r="H2270"/>
          <cell r="I2270" t="str">
            <v>OK</v>
          </cell>
          <cell r="J2270">
            <v>43265</v>
          </cell>
        </row>
        <row r="2271">
          <cell r="B2271">
            <v>262</v>
          </cell>
          <cell r="C2271">
            <v>43264</v>
          </cell>
          <cell r="D2271" t="str">
            <v>612-614VU</v>
          </cell>
          <cell r="E2271"/>
          <cell r="F2271"/>
          <cell r="G2271"/>
          <cell r="H2271"/>
          <cell r="I2271" t="str">
            <v>OK</v>
          </cell>
          <cell r="J2271">
            <v>43265</v>
          </cell>
        </row>
        <row r="2272">
          <cell r="B2272">
            <v>251</v>
          </cell>
          <cell r="C2272">
            <v>43264</v>
          </cell>
          <cell r="D2272" t="str">
            <v>517-518-536-611VU3</v>
          </cell>
          <cell r="E2272"/>
          <cell r="F2272"/>
          <cell r="G2272"/>
          <cell r="H2272"/>
          <cell r="I2272" t="str">
            <v>OK</v>
          </cell>
          <cell r="J2272">
            <v>43265</v>
          </cell>
        </row>
        <row r="2273">
          <cell r="B2273">
            <v>8489</v>
          </cell>
          <cell r="C2273">
            <v>43264</v>
          </cell>
          <cell r="D2273" t="str">
            <v>50VU</v>
          </cell>
          <cell r="E2273"/>
          <cell r="F2273"/>
          <cell r="G2273"/>
          <cell r="H2273"/>
          <cell r="I2273" t="str">
            <v>OK</v>
          </cell>
          <cell r="J2273">
            <v>43265</v>
          </cell>
        </row>
        <row r="2274">
          <cell r="B2274">
            <v>8532</v>
          </cell>
          <cell r="C2274">
            <v>43264</v>
          </cell>
          <cell r="D2274" t="str">
            <v>50VU</v>
          </cell>
          <cell r="E2274"/>
          <cell r="F2274"/>
          <cell r="G2274"/>
          <cell r="H2274"/>
          <cell r="I2274" t="str">
            <v>OK</v>
          </cell>
          <cell r="J2274">
            <v>43265</v>
          </cell>
        </row>
        <row r="2275">
          <cell r="B2275">
            <v>8478</v>
          </cell>
          <cell r="C2275">
            <v>43264</v>
          </cell>
          <cell r="D2275" t="str">
            <v>50VU</v>
          </cell>
          <cell r="E2275"/>
          <cell r="F2275"/>
          <cell r="G2275"/>
          <cell r="H2275"/>
          <cell r="I2275" t="str">
            <v>OK</v>
          </cell>
          <cell r="J2275">
            <v>43265</v>
          </cell>
        </row>
        <row r="2276">
          <cell r="B2276">
            <v>8512</v>
          </cell>
          <cell r="C2276">
            <v>43264</v>
          </cell>
          <cell r="D2276" t="str">
            <v>50VU</v>
          </cell>
          <cell r="E2276"/>
          <cell r="F2276"/>
          <cell r="G2276"/>
          <cell r="H2276"/>
          <cell r="I2276" t="str">
            <v>OK</v>
          </cell>
          <cell r="J2276">
            <v>43265</v>
          </cell>
        </row>
        <row r="2277">
          <cell r="B2277">
            <v>8427</v>
          </cell>
          <cell r="C2277">
            <v>43264</v>
          </cell>
          <cell r="D2277" t="str">
            <v>50VU</v>
          </cell>
          <cell r="E2277"/>
          <cell r="F2277"/>
          <cell r="G2277"/>
          <cell r="H2277"/>
          <cell r="I2277" t="str">
            <v>OK</v>
          </cell>
          <cell r="J2277">
            <v>43265</v>
          </cell>
        </row>
        <row r="2278">
          <cell r="B2278">
            <v>8519</v>
          </cell>
          <cell r="C2278">
            <v>43265</v>
          </cell>
          <cell r="D2278" t="str">
            <v>para 50VU</v>
          </cell>
          <cell r="E2278"/>
          <cell r="F2278"/>
          <cell r="G2278"/>
          <cell r="H2278"/>
          <cell r="I2278" t="str">
            <v>OK</v>
          </cell>
          <cell r="J2278">
            <v>43266</v>
          </cell>
        </row>
        <row r="2279">
          <cell r="B2279">
            <v>8578</v>
          </cell>
          <cell r="C2279">
            <v>43265</v>
          </cell>
          <cell r="D2279" t="str">
            <v>para 50VU</v>
          </cell>
          <cell r="E2279"/>
          <cell r="F2279"/>
          <cell r="G2279"/>
          <cell r="H2279"/>
          <cell r="I2279" t="str">
            <v>OK</v>
          </cell>
          <cell r="J2279">
            <v>43266</v>
          </cell>
        </row>
        <row r="2280">
          <cell r="B2280">
            <v>8523</v>
          </cell>
          <cell r="C2280">
            <v>43265</v>
          </cell>
          <cell r="D2280"/>
          <cell r="E2280"/>
          <cell r="F2280"/>
          <cell r="G2280"/>
          <cell r="H2280"/>
          <cell r="I2280" t="str">
            <v>OK</v>
          </cell>
          <cell r="J2280">
            <v>43266</v>
          </cell>
        </row>
        <row r="2281">
          <cell r="B2281">
            <v>8520</v>
          </cell>
          <cell r="C2281">
            <v>43265</v>
          </cell>
          <cell r="D2281" t="str">
            <v>para 50VU</v>
          </cell>
          <cell r="E2281"/>
          <cell r="F2281"/>
          <cell r="G2281"/>
          <cell r="H2281"/>
          <cell r="I2281" t="str">
            <v>OK</v>
          </cell>
          <cell r="J2281">
            <v>43269</v>
          </cell>
        </row>
        <row r="2282">
          <cell r="B2282">
            <v>266</v>
          </cell>
          <cell r="C2282">
            <v>43265</v>
          </cell>
          <cell r="D2282" t="str">
            <v>911VU</v>
          </cell>
          <cell r="E2282"/>
          <cell r="F2282"/>
          <cell r="G2282"/>
          <cell r="H2282"/>
          <cell r="I2282" t="str">
            <v>OK</v>
          </cell>
          <cell r="J2282">
            <v>43266</v>
          </cell>
        </row>
        <row r="2283">
          <cell r="B2283">
            <v>266</v>
          </cell>
          <cell r="C2283">
            <v>43265</v>
          </cell>
          <cell r="D2283" t="str">
            <v>sauf 547-412VU-925VU</v>
          </cell>
          <cell r="E2283"/>
          <cell r="F2283"/>
          <cell r="G2283"/>
          <cell r="H2283"/>
          <cell r="I2283" t="str">
            <v>OK</v>
          </cell>
          <cell r="J2283">
            <v>43266</v>
          </cell>
        </row>
        <row r="2284">
          <cell r="B2284">
            <v>268</v>
          </cell>
          <cell r="C2284">
            <v>43265</v>
          </cell>
          <cell r="D2284" t="str">
            <v>543VU</v>
          </cell>
          <cell r="E2284"/>
          <cell r="F2284" t="str">
            <v>OK</v>
          </cell>
          <cell r="G2284"/>
          <cell r="H2284"/>
          <cell r="I2284" t="str">
            <v>OK</v>
          </cell>
          <cell r="J2284">
            <v>43266</v>
          </cell>
        </row>
        <row r="2285">
          <cell r="B2285">
            <v>1546</v>
          </cell>
          <cell r="C2285">
            <v>43265</v>
          </cell>
          <cell r="D2285"/>
          <cell r="E2285"/>
          <cell r="F2285"/>
          <cell r="G2285"/>
          <cell r="H2285"/>
          <cell r="I2285" t="str">
            <v>OK</v>
          </cell>
          <cell r="J2285">
            <v>43266</v>
          </cell>
        </row>
        <row r="2286">
          <cell r="B2286">
            <v>8474</v>
          </cell>
          <cell r="C2286">
            <v>43265</v>
          </cell>
          <cell r="D2286" t="str">
            <v>50VU</v>
          </cell>
          <cell r="E2286"/>
          <cell r="F2286"/>
          <cell r="G2286"/>
          <cell r="H2286"/>
          <cell r="I2286" t="str">
            <v>OK</v>
          </cell>
          <cell r="J2286">
            <v>43266</v>
          </cell>
        </row>
        <row r="2287">
          <cell r="B2287">
            <v>8481</v>
          </cell>
          <cell r="C2287">
            <v>43265</v>
          </cell>
          <cell r="D2287" t="str">
            <v>50VU</v>
          </cell>
          <cell r="E2287"/>
          <cell r="F2287"/>
          <cell r="G2287"/>
          <cell r="H2287"/>
          <cell r="I2287" t="str">
            <v>OK</v>
          </cell>
          <cell r="J2287">
            <v>43266</v>
          </cell>
        </row>
        <row r="2288">
          <cell r="B2288">
            <v>8476</v>
          </cell>
          <cell r="C2288">
            <v>43265</v>
          </cell>
          <cell r="D2288" t="str">
            <v>50VU</v>
          </cell>
          <cell r="E2288"/>
          <cell r="F2288"/>
          <cell r="G2288"/>
          <cell r="H2288"/>
          <cell r="I2288" t="str">
            <v>OK</v>
          </cell>
          <cell r="J2288">
            <v>43266</v>
          </cell>
        </row>
        <row r="2289">
          <cell r="B2289">
            <v>8472</v>
          </cell>
          <cell r="C2289">
            <v>43265</v>
          </cell>
          <cell r="D2289" t="str">
            <v>50VU</v>
          </cell>
          <cell r="E2289"/>
          <cell r="F2289"/>
          <cell r="G2289"/>
          <cell r="H2289"/>
          <cell r="I2289" t="str">
            <v>OK</v>
          </cell>
          <cell r="J2289">
            <v>43266</v>
          </cell>
        </row>
        <row r="2290">
          <cell r="B2290">
            <v>8497</v>
          </cell>
          <cell r="C2290">
            <v>43265</v>
          </cell>
          <cell r="D2290" t="str">
            <v>50VU</v>
          </cell>
          <cell r="E2290"/>
          <cell r="F2290"/>
          <cell r="G2290"/>
          <cell r="H2290"/>
          <cell r="I2290" t="str">
            <v>OK</v>
          </cell>
          <cell r="J2290">
            <v>43266</v>
          </cell>
        </row>
        <row r="2291">
          <cell r="B2291">
            <v>8509</v>
          </cell>
          <cell r="C2291">
            <v>43265</v>
          </cell>
          <cell r="D2291" t="str">
            <v>22VU</v>
          </cell>
          <cell r="E2291"/>
          <cell r="F2291"/>
          <cell r="G2291"/>
          <cell r="H2291"/>
          <cell r="I2291" t="str">
            <v>OK</v>
          </cell>
          <cell r="J2291">
            <v>43266</v>
          </cell>
        </row>
        <row r="2292">
          <cell r="B2292">
            <v>8537</v>
          </cell>
          <cell r="C2292">
            <v>43266</v>
          </cell>
          <cell r="D2292" t="str">
            <v>para 50VU</v>
          </cell>
          <cell r="E2292"/>
          <cell r="F2292" t="str">
            <v>OK</v>
          </cell>
          <cell r="G2292"/>
          <cell r="H2292"/>
          <cell r="I2292" t="str">
            <v>OK</v>
          </cell>
          <cell r="J2292">
            <v>43269</v>
          </cell>
        </row>
        <row r="2293">
          <cell r="B2293">
            <v>8579</v>
          </cell>
          <cell r="C2293">
            <v>43266</v>
          </cell>
          <cell r="D2293"/>
          <cell r="E2293"/>
          <cell r="F2293" t="str">
            <v>OK</v>
          </cell>
          <cell r="G2293"/>
          <cell r="H2293"/>
          <cell r="I2293" t="str">
            <v>OK</v>
          </cell>
          <cell r="J2293">
            <v>43269</v>
          </cell>
        </row>
        <row r="2294">
          <cell r="B2294">
            <v>8576</v>
          </cell>
          <cell r="C2294">
            <v>43266</v>
          </cell>
          <cell r="D2294" t="str">
            <v>para 50VU</v>
          </cell>
          <cell r="E2294"/>
          <cell r="F2294" t="str">
            <v>OK</v>
          </cell>
          <cell r="G2294"/>
          <cell r="H2294"/>
          <cell r="I2294" t="str">
            <v>OK</v>
          </cell>
          <cell r="J2294">
            <v>43269</v>
          </cell>
        </row>
        <row r="2295">
          <cell r="B2295">
            <v>257</v>
          </cell>
          <cell r="C2295">
            <v>43266</v>
          </cell>
          <cell r="D2295" t="str">
            <v>917VU</v>
          </cell>
          <cell r="E2295"/>
          <cell r="F2295" t="str">
            <v>OK</v>
          </cell>
          <cell r="G2295"/>
          <cell r="H2295"/>
          <cell r="I2295" t="str">
            <v>OK</v>
          </cell>
          <cell r="J2295">
            <v>43269</v>
          </cell>
        </row>
        <row r="2296">
          <cell r="B2296">
            <v>265</v>
          </cell>
          <cell r="C2296">
            <v>43266</v>
          </cell>
          <cell r="D2296" t="str">
            <v>612-614VU</v>
          </cell>
          <cell r="E2296"/>
          <cell r="F2296" t="str">
            <v>OK</v>
          </cell>
          <cell r="G2296"/>
          <cell r="H2296"/>
          <cell r="I2296" t="str">
            <v>OK</v>
          </cell>
          <cell r="J2296">
            <v>43269</v>
          </cell>
        </row>
        <row r="2297">
          <cell r="B2297">
            <v>97</v>
          </cell>
          <cell r="C2297">
            <v>43266</v>
          </cell>
          <cell r="D2297"/>
          <cell r="E2297"/>
          <cell r="F2297" t="str">
            <v>OK</v>
          </cell>
          <cell r="G2297"/>
          <cell r="H2297"/>
          <cell r="I2297" t="str">
            <v>OK</v>
          </cell>
          <cell r="J2297">
            <v>43269</v>
          </cell>
        </row>
        <row r="2298">
          <cell r="B2298">
            <v>1537</v>
          </cell>
          <cell r="C2298">
            <v>43266</v>
          </cell>
          <cell r="D2298"/>
          <cell r="E2298"/>
          <cell r="F2298" t="str">
            <v>OK</v>
          </cell>
          <cell r="G2298"/>
          <cell r="H2298"/>
          <cell r="I2298" t="str">
            <v>OK</v>
          </cell>
          <cell r="J2298">
            <v>43266</v>
          </cell>
        </row>
        <row r="2299">
          <cell r="B2299" t="str">
            <v>50UB 1/7 S2</v>
          </cell>
          <cell r="C2299">
            <v>43266</v>
          </cell>
          <cell r="D2299" t="str">
            <v>50UB 1/7 S2</v>
          </cell>
          <cell r="E2299"/>
          <cell r="F2299" t="str">
            <v>OK</v>
          </cell>
          <cell r="G2299"/>
          <cell r="H2299"/>
          <cell r="I2299" t="str">
            <v>OK</v>
          </cell>
          <cell r="J2299">
            <v>43269</v>
          </cell>
        </row>
        <row r="2300">
          <cell r="B2300" t="str">
            <v>50UB 2/7 S2</v>
          </cell>
          <cell r="C2300">
            <v>43266</v>
          </cell>
          <cell r="D2300" t="str">
            <v>50UB 2/7 S2</v>
          </cell>
          <cell r="E2300"/>
          <cell r="F2300" t="str">
            <v>OK</v>
          </cell>
          <cell r="G2300"/>
          <cell r="H2300"/>
          <cell r="I2300" t="str">
            <v>OK</v>
          </cell>
          <cell r="J2300">
            <v>43269</v>
          </cell>
        </row>
        <row r="2301">
          <cell r="B2301" t="str">
            <v>50UB 3/7 S2</v>
          </cell>
          <cell r="C2301">
            <v>43266</v>
          </cell>
          <cell r="D2301" t="str">
            <v>50UB 3/7 S2</v>
          </cell>
          <cell r="E2301"/>
          <cell r="F2301" t="str">
            <v>OK</v>
          </cell>
          <cell r="G2301"/>
          <cell r="H2301"/>
          <cell r="I2301" t="str">
            <v>OK</v>
          </cell>
          <cell r="J2301">
            <v>43269</v>
          </cell>
        </row>
        <row r="2302">
          <cell r="B2302" t="str">
            <v>50UB 4/7 S2</v>
          </cell>
          <cell r="C2302">
            <v>43266</v>
          </cell>
          <cell r="D2302" t="str">
            <v>50UB 4/7 S2</v>
          </cell>
          <cell r="E2302"/>
          <cell r="F2302" t="str">
            <v>OK</v>
          </cell>
          <cell r="G2302"/>
          <cell r="H2302"/>
          <cell r="I2302" t="str">
            <v>OK</v>
          </cell>
          <cell r="J2302">
            <v>43269</v>
          </cell>
        </row>
        <row r="2303">
          <cell r="B2303" t="str">
            <v>50UB 5/7 S2</v>
          </cell>
          <cell r="C2303">
            <v>43266</v>
          </cell>
          <cell r="D2303" t="str">
            <v>50UB 5/7 S2</v>
          </cell>
          <cell r="E2303"/>
          <cell r="F2303" t="str">
            <v>OK</v>
          </cell>
          <cell r="G2303"/>
          <cell r="H2303"/>
          <cell r="I2303" t="str">
            <v>OK</v>
          </cell>
          <cell r="J2303">
            <v>43269</v>
          </cell>
        </row>
        <row r="2304">
          <cell r="B2304" t="str">
            <v>50UB 6/7 S2</v>
          </cell>
          <cell r="C2304">
            <v>43266</v>
          </cell>
          <cell r="D2304" t="str">
            <v>50UB 6/7 S2</v>
          </cell>
          <cell r="E2304"/>
          <cell r="F2304" t="str">
            <v>OK</v>
          </cell>
          <cell r="G2304"/>
          <cell r="H2304"/>
          <cell r="I2304" t="str">
            <v>OK</v>
          </cell>
          <cell r="J2304">
            <v>43269</v>
          </cell>
        </row>
        <row r="2305">
          <cell r="B2305" t="str">
            <v>50UB 7/7 S2</v>
          </cell>
          <cell r="C2305">
            <v>43266</v>
          </cell>
          <cell r="D2305" t="str">
            <v>50UB 7/7 S2</v>
          </cell>
          <cell r="E2305"/>
          <cell r="F2305" t="str">
            <v>OK</v>
          </cell>
          <cell r="G2305"/>
          <cell r="H2305"/>
          <cell r="I2305" t="str">
            <v>OK</v>
          </cell>
          <cell r="J2305">
            <v>43269</v>
          </cell>
        </row>
        <row r="2306">
          <cell r="B2306">
            <v>8544</v>
          </cell>
          <cell r="C2306">
            <v>43266</v>
          </cell>
          <cell r="D2306" t="str">
            <v>50VU</v>
          </cell>
          <cell r="E2306"/>
          <cell r="F2306" t="str">
            <v>OK</v>
          </cell>
          <cell r="G2306"/>
          <cell r="H2306"/>
          <cell r="I2306" t="str">
            <v>OK</v>
          </cell>
          <cell r="J2306">
            <v>43269</v>
          </cell>
        </row>
        <row r="2307">
          <cell r="B2307">
            <v>8513</v>
          </cell>
          <cell r="C2307">
            <v>43266</v>
          </cell>
          <cell r="D2307" t="str">
            <v>50VU</v>
          </cell>
          <cell r="E2307"/>
          <cell r="F2307" t="str">
            <v>OK</v>
          </cell>
          <cell r="G2307"/>
          <cell r="H2307"/>
          <cell r="I2307" t="str">
            <v>OK</v>
          </cell>
          <cell r="J2307">
            <v>43269</v>
          </cell>
        </row>
        <row r="2308">
          <cell r="B2308">
            <v>8509</v>
          </cell>
          <cell r="C2308">
            <v>43266</v>
          </cell>
          <cell r="D2308" t="str">
            <v>50VU</v>
          </cell>
          <cell r="E2308"/>
          <cell r="F2308" t="str">
            <v>OK</v>
          </cell>
          <cell r="G2308"/>
          <cell r="H2308"/>
          <cell r="I2308" t="str">
            <v>OK</v>
          </cell>
          <cell r="J2308">
            <v>43269</v>
          </cell>
        </row>
        <row r="2309">
          <cell r="B2309">
            <v>8533</v>
          </cell>
          <cell r="C2309">
            <v>43266</v>
          </cell>
          <cell r="D2309" t="str">
            <v>50VU</v>
          </cell>
          <cell r="E2309"/>
          <cell r="F2309" t="str">
            <v>OK</v>
          </cell>
          <cell r="G2309"/>
          <cell r="H2309"/>
          <cell r="I2309" t="str">
            <v>OK</v>
          </cell>
          <cell r="J2309">
            <v>43269</v>
          </cell>
        </row>
        <row r="2310">
          <cell r="B2310">
            <v>8524</v>
          </cell>
          <cell r="C2310">
            <v>43266</v>
          </cell>
          <cell r="D2310" t="str">
            <v>50VU</v>
          </cell>
          <cell r="E2310"/>
          <cell r="F2310" t="str">
            <v>OK</v>
          </cell>
          <cell r="G2310"/>
          <cell r="H2310"/>
          <cell r="I2310" t="str">
            <v>OK</v>
          </cell>
          <cell r="J2310">
            <v>43269</v>
          </cell>
        </row>
        <row r="2311">
          <cell r="B2311">
            <v>8300</v>
          </cell>
          <cell r="C2311">
            <v>43269</v>
          </cell>
          <cell r="D2311"/>
          <cell r="E2311"/>
          <cell r="F2311" t="str">
            <v>OK</v>
          </cell>
          <cell r="G2311"/>
          <cell r="H2311"/>
          <cell r="I2311" t="str">
            <v>OK</v>
          </cell>
          <cell r="J2311">
            <v>43270</v>
          </cell>
        </row>
        <row r="2312">
          <cell r="B2312">
            <v>8489</v>
          </cell>
          <cell r="C2312">
            <v>43269</v>
          </cell>
          <cell r="D2312"/>
          <cell r="E2312"/>
          <cell r="F2312" t="str">
            <v>OK</v>
          </cell>
          <cell r="G2312"/>
          <cell r="H2312"/>
          <cell r="I2312" t="str">
            <v>OK</v>
          </cell>
          <cell r="J2312">
            <v>43270</v>
          </cell>
        </row>
        <row r="2313">
          <cell r="B2313">
            <v>8527</v>
          </cell>
          <cell r="C2313">
            <v>43269</v>
          </cell>
          <cell r="D2313"/>
          <cell r="E2313"/>
          <cell r="F2313" t="str">
            <v>OK</v>
          </cell>
          <cell r="G2313"/>
          <cell r="H2313"/>
          <cell r="I2313" t="str">
            <v>OK</v>
          </cell>
          <cell r="J2313">
            <v>43270</v>
          </cell>
        </row>
        <row r="2314">
          <cell r="B2314">
            <v>8545</v>
          </cell>
          <cell r="C2314">
            <v>43269</v>
          </cell>
          <cell r="D2314"/>
          <cell r="E2314"/>
          <cell r="F2314" t="str">
            <v>OK</v>
          </cell>
          <cell r="G2314"/>
          <cell r="H2314"/>
          <cell r="I2314" t="str">
            <v>OK</v>
          </cell>
          <cell r="J2314">
            <v>43270</v>
          </cell>
        </row>
        <row r="2315">
          <cell r="B2315">
            <v>8528</v>
          </cell>
          <cell r="C2315">
            <v>43269</v>
          </cell>
          <cell r="D2315"/>
          <cell r="E2315"/>
          <cell r="F2315" t="str">
            <v>OK</v>
          </cell>
          <cell r="G2315"/>
          <cell r="H2315"/>
          <cell r="I2315" t="str">
            <v>OK</v>
          </cell>
          <cell r="J2315">
            <v>43270</v>
          </cell>
        </row>
        <row r="2316">
          <cell r="B2316" t="str">
            <v>90UB S2</v>
          </cell>
          <cell r="C2316">
            <v>43269</v>
          </cell>
          <cell r="D2316" t="str">
            <v>90UB S2</v>
          </cell>
          <cell r="E2316"/>
          <cell r="F2316" t="str">
            <v>OK</v>
          </cell>
          <cell r="G2316"/>
          <cell r="H2316"/>
          <cell r="I2316" t="str">
            <v>OK</v>
          </cell>
          <cell r="J2316">
            <v>43269</v>
          </cell>
        </row>
        <row r="2317">
          <cell r="B2317" t="str">
            <v>10LH 1/2 S2</v>
          </cell>
          <cell r="C2317">
            <v>43269</v>
          </cell>
          <cell r="D2317" t="str">
            <v>10LH 1/2 S2</v>
          </cell>
          <cell r="E2317"/>
          <cell r="F2317" t="str">
            <v>OK</v>
          </cell>
          <cell r="G2317"/>
          <cell r="H2317"/>
          <cell r="I2317" t="str">
            <v>OK</v>
          </cell>
          <cell r="J2317">
            <v>43270</v>
          </cell>
        </row>
        <row r="2318">
          <cell r="B2318" t="str">
            <v>10LH 2/2 S2</v>
          </cell>
          <cell r="C2318">
            <v>43269</v>
          </cell>
          <cell r="D2318" t="str">
            <v>10LH 2/2 S2</v>
          </cell>
          <cell r="E2318"/>
          <cell r="F2318" t="str">
            <v>OK</v>
          </cell>
          <cell r="G2318"/>
          <cell r="H2318"/>
          <cell r="I2318" t="str">
            <v>OK</v>
          </cell>
          <cell r="J2318">
            <v>43270</v>
          </cell>
        </row>
        <row r="2319">
          <cell r="B2319"/>
          <cell r="C2319">
            <v>43269</v>
          </cell>
          <cell r="D2319" t="str">
            <v>27VU       LTE990017 à LTE990029</v>
          </cell>
          <cell r="E2319"/>
          <cell r="F2319"/>
          <cell r="G2319"/>
          <cell r="H2319"/>
          <cell r="I2319" t="str">
            <v>OK</v>
          </cell>
          <cell r="J2319">
            <v>43270</v>
          </cell>
        </row>
        <row r="2320">
          <cell r="B2320">
            <v>8536</v>
          </cell>
          <cell r="C2320">
            <v>43269</v>
          </cell>
          <cell r="D2320" t="str">
            <v>50VU</v>
          </cell>
          <cell r="E2320"/>
          <cell r="F2320"/>
          <cell r="G2320"/>
          <cell r="H2320"/>
          <cell r="I2320" t="str">
            <v>OK</v>
          </cell>
          <cell r="J2320">
            <v>43270</v>
          </cell>
        </row>
        <row r="2321">
          <cell r="B2321">
            <v>8525</v>
          </cell>
          <cell r="C2321">
            <v>43269</v>
          </cell>
          <cell r="D2321" t="str">
            <v>50VU</v>
          </cell>
          <cell r="E2321"/>
          <cell r="F2321"/>
          <cell r="G2321"/>
          <cell r="H2321"/>
          <cell r="I2321" t="str">
            <v>OK</v>
          </cell>
          <cell r="J2321">
            <v>43270</v>
          </cell>
        </row>
        <row r="2322">
          <cell r="B2322">
            <v>8496</v>
          </cell>
          <cell r="C2322">
            <v>43269</v>
          </cell>
          <cell r="D2322" t="str">
            <v>50VU</v>
          </cell>
          <cell r="E2322"/>
          <cell r="F2322"/>
          <cell r="G2322"/>
          <cell r="H2322"/>
          <cell r="I2322" t="str">
            <v>OK</v>
          </cell>
          <cell r="J2322">
            <v>43270</v>
          </cell>
        </row>
        <row r="2323">
          <cell r="B2323">
            <v>8515</v>
          </cell>
          <cell r="C2323">
            <v>43269</v>
          </cell>
          <cell r="D2323" t="str">
            <v>50VU</v>
          </cell>
          <cell r="E2323"/>
          <cell r="F2323"/>
          <cell r="G2323"/>
          <cell r="H2323"/>
          <cell r="I2323" t="str">
            <v>OK</v>
          </cell>
          <cell r="J2323">
            <v>43270</v>
          </cell>
        </row>
        <row r="2324">
          <cell r="B2324">
            <v>8494</v>
          </cell>
          <cell r="C2324">
            <v>43269</v>
          </cell>
          <cell r="D2324" t="str">
            <v>50VU</v>
          </cell>
          <cell r="E2324"/>
          <cell r="F2324"/>
          <cell r="G2324"/>
          <cell r="H2324"/>
          <cell r="I2324" t="str">
            <v>OK</v>
          </cell>
          <cell r="J2324">
            <v>43270</v>
          </cell>
        </row>
        <row r="2325">
          <cell r="B2325">
            <v>8491</v>
          </cell>
          <cell r="C2325">
            <v>43270</v>
          </cell>
          <cell r="D2325"/>
          <cell r="E2325"/>
          <cell r="F2325"/>
          <cell r="G2325"/>
          <cell r="H2325"/>
          <cell r="I2325" t="str">
            <v>OK</v>
          </cell>
          <cell r="J2325">
            <v>43272</v>
          </cell>
        </row>
        <row r="2326">
          <cell r="B2326">
            <v>8529</v>
          </cell>
          <cell r="C2326">
            <v>43270</v>
          </cell>
          <cell r="D2326"/>
          <cell r="E2326"/>
          <cell r="F2326" t="str">
            <v>OK</v>
          </cell>
          <cell r="G2326"/>
          <cell r="H2326"/>
          <cell r="I2326" t="str">
            <v>OK</v>
          </cell>
          <cell r="J2326">
            <v>43271</v>
          </cell>
        </row>
        <row r="2327">
          <cell r="B2327">
            <v>8531</v>
          </cell>
          <cell r="C2327">
            <v>43270</v>
          </cell>
          <cell r="D2327" t="str">
            <v>para 72VU</v>
          </cell>
          <cell r="E2327"/>
          <cell r="F2327" t="str">
            <v>OK</v>
          </cell>
          <cell r="G2327"/>
          <cell r="H2327"/>
          <cell r="I2327" t="str">
            <v>OK</v>
          </cell>
          <cell r="J2327">
            <v>43271</v>
          </cell>
        </row>
        <row r="2328">
          <cell r="B2328">
            <v>266</v>
          </cell>
          <cell r="C2328">
            <v>43270</v>
          </cell>
          <cell r="D2328" t="str">
            <v>917VU</v>
          </cell>
          <cell r="E2328" t="str">
            <v>OK</v>
          </cell>
          <cell r="F2328"/>
          <cell r="G2328"/>
          <cell r="H2328"/>
          <cell r="I2328" t="str">
            <v>OK</v>
          </cell>
          <cell r="J2328">
            <v>43271</v>
          </cell>
        </row>
        <row r="2329">
          <cell r="B2329">
            <v>266</v>
          </cell>
          <cell r="C2329">
            <v>43270</v>
          </cell>
          <cell r="D2329" t="str">
            <v>547VU</v>
          </cell>
          <cell r="E2329" t="str">
            <v>OK</v>
          </cell>
          <cell r="F2329"/>
          <cell r="G2329"/>
          <cell r="H2329"/>
          <cell r="I2329" t="str">
            <v>OK</v>
          </cell>
          <cell r="J2329">
            <v>43271</v>
          </cell>
        </row>
        <row r="2330">
          <cell r="B2330">
            <v>266</v>
          </cell>
          <cell r="C2330">
            <v>43270</v>
          </cell>
          <cell r="D2330" t="str">
            <v>412VU</v>
          </cell>
          <cell r="E2330"/>
          <cell r="F2330" t="str">
            <v>OK</v>
          </cell>
          <cell r="G2330"/>
          <cell r="H2330"/>
          <cell r="I2330" t="str">
            <v>OK</v>
          </cell>
          <cell r="J2330">
            <v>43271</v>
          </cell>
        </row>
        <row r="2331">
          <cell r="B2331">
            <v>292</v>
          </cell>
          <cell r="C2331">
            <v>43270</v>
          </cell>
          <cell r="D2331" t="str">
            <v>5120VE</v>
          </cell>
          <cell r="E2331"/>
          <cell r="F2331"/>
          <cell r="G2331"/>
          <cell r="H2331"/>
          <cell r="I2331" t="str">
            <v>OK</v>
          </cell>
          <cell r="J2331">
            <v>43271</v>
          </cell>
        </row>
        <row r="2332">
          <cell r="B2332">
            <v>296</v>
          </cell>
          <cell r="C2332">
            <v>43270</v>
          </cell>
          <cell r="D2332" t="str">
            <v>5120VE</v>
          </cell>
          <cell r="E2332"/>
          <cell r="F2332"/>
          <cell r="G2332"/>
          <cell r="H2332"/>
          <cell r="I2332" t="str">
            <v>OK</v>
          </cell>
          <cell r="J2332">
            <v>43271</v>
          </cell>
        </row>
        <row r="2333">
          <cell r="B2333">
            <v>293</v>
          </cell>
          <cell r="C2333">
            <v>43270</v>
          </cell>
          <cell r="D2333" t="str">
            <v>5126-5120VE</v>
          </cell>
          <cell r="E2333"/>
          <cell r="F2333"/>
          <cell r="G2333"/>
          <cell r="H2333"/>
          <cell r="I2333" t="str">
            <v>OK</v>
          </cell>
          <cell r="J2333">
            <v>43271</v>
          </cell>
        </row>
        <row r="2334">
          <cell r="B2334">
            <v>265</v>
          </cell>
          <cell r="C2334">
            <v>43270</v>
          </cell>
          <cell r="D2334" t="str">
            <v>5132VE</v>
          </cell>
          <cell r="E2334"/>
          <cell r="F2334" t="str">
            <v>OK</v>
          </cell>
          <cell r="G2334"/>
          <cell r="H2334"/>
          <cell r="I2334" t="str">
            <v>OK</v>
          </cell>
          <cell r="J2334">
            <v>43270</v>
          </cell>
        </row>
        <row r="2335">
          <cell r="B2335">
            <v>267</v>
          </cell>
          <cell r="C2335">
            <v>43270</v>
          </cell>
          <cell r="D2335" t="str">
            <v>5123-5122-5128VE</v>
          </cell>
          <cell r="E2335"/>
          <cell r="F2335"/>
          <cell r="G2335"/>
          <cell r="H2335"/>
          <cell r="I2335" t="str">
            <v>OK</v>
          </cell>
          <cell r="J2335">
            <v>43271</v>
          </cell>
        </row>
        <row r="2336">
          <cell r="B2336">
            <v>268</v>
          </cell>
          <cell r="C2336">
            <v>43270</v>
          </cell>
          <cell r="D2336" t="str">
            <v>5122-5123VE</v>
          </cell>
          <cell r="E2336"/>
          <cell r="F2336"/>
          <cell r="G2336"/>
          <cell r="H2336"/>
          <cell r="I2336" t="str">
            <v>OK</v>
          </cell>
          <cell r="J2336">
            <v>43271</v>
          </cell>
        </row>
        <row r="2337">
          <cell r="B2337">
            <v>266</v>
          </cell>
          <cell r="C2337">
            <v>43270</v>
          </cell>
          <cell r="D2337" t="str">
            <v>5122-5123VE</v>
          </cell>
          <cell r="E2337"/>
          <cell r="F2337"/>
          <cell r="G2337"/>
          <cell r="H2337"/>
          <cell r="I2337" t="str">
            <v>OK</v>
          </cell>
          <cell r="J2337">
            <v>43271</v>
          </cell>
        </row>
        <row r="2338">
          <cell r="B2338">
            <v>269</v>
          </cell>
          <cell r="C2338">
            <v>43270</v>
          </cell>
          <cell r="D2338" t="str">
            <v>5122VE</v>
          </cell>
          <cell r="E2338"/>
          <cell r="F2338"/>
          <cell r="G2338"/>
          <cell r="H2338"/>
          <cell r="I2338" t="str">
            <v>OK</v>
          </cell>
          <cell r="J2338">
            <v>43271</v>
          </cell>
        </row>
        <row r="2339">
          <cell r="B2339">
            <v>97</v>
          </cell>
          <cell r="C2339">
            <v>43270</v>
          </cell>
          <cell r="D2339"/>
          <cell r="E2339"/>
          <cell r="F2339"/>
          <cell r="G2339"/>
          <cell r="H2339"/>
          <cell r="I2339" t="str">
            <v>OK</v>
          </cell>
          <cell r="J2339">
            <v>43271</v>
          </cell>
        </row>
        <row r="2340">
          <cell r="B2340">
            <v>1547</v>
          </cell>
          <cell r="C2340">
            <v>43270</v>
          </cell>
          <cell r="D2340"/>
          <cell r="E2340"/>
          <cell r="F2340"/>
          <cell r="G2340"/>
          <cell r="H2340"/>
          <cell r="I2340" t="str">
            <v>OK</v>
          </cell>
          <cell r="J2340">
            <v>43271</v>
          </cell>
        </row>
        <row r="2341">
          <cell r="B2341">
            <v>1488</v>
          </cell>
          <cell r="C2341">
            <v>43270</v>
          </cell>
          <cell r="D2341" t="str">
            <v>faisceau</v>
          </cell>
          <cell r="E2341"/>
          <cell r="F2341"/>
          <cell r="G2341"/>
          <cell r="H2341"/>
          <cell r="I2341" t="str">
            <v>OK</v>
          </cell>
          <cell r="J2341">
            <v>43271</v>
          </cell>
        </row>
        <row r="2342">
          <cell r="B2342">
            <v>252</v>
          </cell>
          <cell r="C2342">
            <v>43270</v>
          </cell>
          <cell r="D2342" t="str">
            <v>5123VE</v>
          </cell>
          <cell r="E2342"/>
          <cell r="F2342"/>
          <cell r="G2342"/>
          <cell r="H2342"/>
          <cell r="I2342" t="str">
            <v>OK</v>
          </cell>
          <cell r="J2342">
            <v>43271</v>
          </cell>
        </row>
        <row r="2343">
          <cell r="B2343">
            <v>218</v>
          </cell>
          <cell r="C2343">
            <v>43270</v>
          </cell>
          <cell r="D2343" t="str">
            <v>5123VE</v>
          </cell>
          <cell r="E2343"/>
          <cell r="F2343"/>
          <cell r="G2343"/>
          <cell r="H2343"/>
          <cell r="I2343" t="str">
            <v>OK</v>
          </cell>
          <cell r="J2343">
            <v>43271</v>
          </cell>
        </row>
        <row r="2344">
          <cell r="B2344">
            <v>8520</v>
          </cell>
          <cell r="C2344">
            <v>43270</v>
          </cell>
          <cell r="D2344" t="str">
            <v>50VU</v>
          </cell>
          <cell r="E2344"/>
          <cell r="F2344"/>
          <cell r="G2344"/>
          <cell r="H2344"/>
          <cell r="I2344" t="str">
            <v>OK</v>
          </cell>
          <cell r="J2344">
            <v>43271</v>
          </cell>
        </row>
        <row r="2345">
          <cell r="B2345">
            <v>8519</v>
          </cell>
          <cell r="C2345">
            <v>43270</v>
          </cell>
          <cell r="D2345" t="str">
            <v>50VU</v>
          </cell>
          <cell r="E2345"/>
          <cell r="F2345"/>
          <cell r="G2345"/>
          <cell r="H2345"/>
          <cell r="I2345" t="str">
            <v>OK</v>
          </cell>
          <cell r="J2345">
            <v>43271</v>
          </cell>
        </row>
        <row r="2346">
          <cell r="B2346">
            <v>8487</v>
          </cell>
          <cell r="C2346">
            <v>43270</v>
          </cell>
          <cell r="D2346" t="str">
            <v>50VU</v>
          </cell>
          <cell r="E2346"/>
          <cell r="F2346"/>
          <cell r="G2346"/>
          <cell r="H2346"/>
          <cell r="I2346" t="str">
            <v>OK</v>
          </cell>
          <cell r="J2346">
            <v>43271</v>
          </cell>
        </row>
        <row r="2347">
          <cell r="B2347">
            <v>8578</v>
          </cell>
          <cell r="C2347">
            <v>43270</v>
          </cell>
          <cell r="D2347" t="str">
            <v>50VU</v>
          </cell>
          <cell r="E2347"/>
          <cell r="F2347"/>
          <cell r="G2347"/>
          <cell r="H2347"/>
          <cell r="I2347" t="str">
            <v>OK</v>
          </cell>
          <cell r="J2347">
            <v>43271</v>
          </cell>
        </row>
        <row r="2348">
          <cell r="B2348">
            <v>8521</v>
          </cell>
          <cell r="C2348">
            <v>43270</v>
          </cell>
          <cell r="D2348" t="str">
            <v>50VU</v>
          </cell>
          <cell r="E2348"/>
          <cell r="F2348"/>
          <cell r="G2348"/>
          <cell r="H2348"/>
          <cell r="I2348" t="str">
            <v>OK</v>
          </cell>
          <cell r="J2348">
            <v>43271</v>
          </cell>
        </row>
        <row r="2349">
          <cell r="B2349">
            <v>8538</v>
          </cell>
          <cell r="C2349">
            <v>43270</v>
          </cell>
          <cell r="D2349" t="str">
            <v>50VU</v>
          </cell>
          <cell r="E2349"/>
          <cell r="F2349"/>
          <cell r="G2349"/>
          <cell r="H2349"/>
          <cell r="I2349" t="str">
            <v>OK</v>
          </cell>
          <cell r="J2349">
            <v>43271</v>
          </cell>
        </row>
        <row r="2350">
          <cell r="B2350">
            <v>8544</v>
          </cell>
          <cell r="C2350">
            <v>43271</v>
          </cell>
          <cell r="D2350"/>
          <cell r="E2350"/>
          <cell r="F2350"/>
          <cell r="G2350"/>
          <cell r="H2350"/>
          <cell r="I2350" t="str">
            <v>OK</v>
          </cell>
          <cell r="J2350">
            <v>43272</v>
          </cell>
        </row>
        <row r="2351">
          <cell r="B2351">
            <v>8492</v>
          </cell>
          <cell r="C2351">
            <v>43271</v>
          </cell>
          <cell r="D2351"/>
          <cell r="E2351"/>
          <cell r="F2351"/>
          <cell r="G2351"/>
          <cell r="H2351"/>
          <cell r="I2351" t="str">
            <v>OK</v>
          </cell>
          <cell r="J2351">
            <v>43272</v>
          </cell>
        </row>
        <row r="2352">
          <cell r="B2352">
            <v>8360</v>
          </cell>
          <cell r="C2352">
            <v>43271</v>
          </cell>
          <cell r="D2352"/>
          <cell r="E2352"/>
          <cell r="F2352"/>
          <cell r="G2352"/>
          <cell r="H2352"/>
          <cell r="I2352" t="str">
            <v>OK</v>
          </cell>
          <cell r="J2352">
            <v>43272</v>
          </cell>
        </row>
        <row r="2353">
          <cell r="B2353">
            <v>8494</v>
          </cell>
          <cell r="C2353">
            <v>43271</v>
          </cell>
          <cell r="D2353"/>
          <cell r="E2353"/>
          <cell r="F2353"/>
          <cell r="G2353"/>
          <cell r="H2353"/>
          <cell r="I2353" t="str">
            <v>OK</v>
          </cell>
          <cell r="J2353">
            <v>43272</v>
          </cell>
        </row>
        <row r="2354">
          <cell r="B2354">
            <v>8496</v>
          </cell>
          <cell r="C2354">
            <v>43271</v>
          </cell>
          <cell r="D2354"/>
          <cell r="E2354"/>
          <cell r="F2354"/>
          <cell r="G2354"/>
          <cell r="H2354"/>
          <cell r="I2354" t="str">
            <v>OK</v>
          </cell>
          <cell r="J2354">
            <v>43272</v>
          </cell>
        </row>
        <row r="2355">
          <cell r="B2355">
            <v>8303</v>
          </cell>
          <cell r="C2355">
            <v>43271</v>
          </cell>
          <cell r="D2355"/>
          <cell r="E2355"/>
          <cell r="F2355"/>
          <cell r="G2355"/>
          <cell r="H2355"/>
          <cell r="I2355" t="str">
            <v>OK</v>
          </cell>
          <cell r="J2355">
            <v>43272</v>
          </cell>
        </row>
        <row r="2356">
          <cell r="B2356">
            <v>8515</v>
          </cell>
          <cell r="C2356">
            <v>43271</v>
          </cell>
          <cell r="D2356"/>
          <cell r="E2356"/>
          <cell r="F2356"/>
          <cell r="G2356"/>
          <cell r="H2356"/>
          <cell r="I2356" t="str">
            <v>OK</v>
          </cell>
          <cell r="J2356">
            <v>43272</v>
          </cell>
        </row>
        <row r="2357">
          <cell r="B2357">
            <v>8497</v>
          </cell>
          <cell r="C2357">
            <v>43271</v>
          </cell>
          <cell r="D2357"/>
          <cell r="E2357"/>
          <cell r="F2357"/>
          <cell r="G2357"/>
          <cell r="H2357"/>
          <cell r="I2357" t="str">
            <v>OK</v>
          </cell>
          <cell r="J2357">
            <v>43272</v>
          </cell>
        </row>
        <row r="2358">
          <cell r="B2358">
            <v>8501</v>
          </cell>
          <cell r="C2358">
            <v>43271</v>
          </cell>
          <cell r="D2358"/>
          <cell r="E2358"/>
          <cell r="F2358"/>
          <cell r="G2358"/>
          <cell r="H2358"/>
          <cell r="I2358" t="str">
            <v>OK</v>
          </cell>
          <cell r="J2358">
            <v>43272</v>
          </cell>
        </row>
        <row r="2359">
          <cell r="B2359">
            <v>8534</v>
          </cell>
          <cell r="C2359">
            <v>43271</v>
          </cell>
          <cell r="D2359"/>
          <cell r="E2359"/>
          <cell r="F2359"/>
          <cell r="G2359"/>
          <cell r="H2359"/>
          <cell r="I2359" t="str">
            <v>OK</v>
          </cell>
          <cell r="J2359">
            <v>43272</v>
          </cell>
        </row>
        <row r="2360">
          <cell r="B2360">
            <v>8540</v>
          </cell>
          <cell r="C2360">
            <v>43271</v>
          </cell>
          <cell r="D2360"/>
          <cell r="E2360"/>
          <cell r="F2360"/>
          <cell r="G2360"/>
          <cell r="H2360"/>
          <cell r="I2360" t="str">
            <v>OK</v>
          </cell>
          <cell r="J2360">
            <v>43272</v>
          </cell>
        </row>
        <row r="2361">
          <cell r="B2361">
            <v>8539</v>
          </cell>
          <cell r="C2361">
            <v>43271</v>
          </cell>
          <cell r="D2361"/>
          <cell r="E2361"/>
          <cell r="F2361"/>
          <cell r="G2361"/>
          <cell r="H2361"/>
          <cell r="I2361" t="str">
            <v>OK</v>
          </cell>
          <cell r="J2361">
            <v>43272</v>
          </cell>
        </row>
        <row r="2362">
          <cell r="B2362">
            <v>238</v>
          </cell>
          <cell r="C2362">
            <v>43271</v>
          </cell>
          <cell r="D2362" t="str">
            <v>517-518-536-611VU3</v>
          </cell>
          <cell r="E2362"/>
          <cell r="F2362"/>
          <cell r="G2362"/>
          <cell r="H2362"/>
          <cell r="I2362" t="str">
            <v>OK</v>
          </cell>
          <cell r="J2362">
            <v>43272</v>
          </cell>
        </row>
        <row r="2363">
          <cell r="B2363">
            <v>267</v>
          </cell>
          <cell r="C2363">
            <v>43271</v>
          </cell>
          <cell r="D2363" t="str">
            <v>612VU</v>
          </cell>
          <cell r="E2363"/>
          <cell r="F2363"/>
          <cell r="G2363"/>
          <cell r="H2363"/>
          <cell r="I2363" t="str">
            <v>OK</v>
          </cell>
          <cell r="J2363">
            <v>43283</v>
          </cell>
        </row>
        <row r="2364">
          <cell r="B2364">
            <v>268</v>
          </cell>
          <cell r="C2364">
            <v>43271</v>
          </cell>
          <cell r="D2364" t="str">
            <v>314VU</v>
          </cell>
          <cell r="E2364"/>
          <cell r="F2364"/>
          <cell r="G2364"/>
          <cell r="H2364"/>
          <cell r="I2364" t="str">
            <v>OK</v>
          </cell>
          <cell r="J2364">
            <v>43272</v>
          </cell>
        </row>
        <row r="2365">
          <cell r="B2365" t="str">
            <v>LCTZ70024</v>
          </cell>
          <cell r="C2365">
            <v>43271</v>
          </cell>
          <cell r="D2365" t="str">
            <v>27VU LTE990030 à LTE990036</v>
          </cell>
          <cell r="E2365"/>
          <cell r="F2365"/>
          <cell r="G2365"/>
          <cell r="H2365"/>
          <cell r="I2365" t="str">
            <v>OK</v>
          </cell>
          <cell r="J2365">
            <v>43272</v>
          </cell>
        </row>
        <row r="2366">
          <cell r="B2366">
            <v>8517</v>
          </cell>
          <cell r="C2366">
            <v>43272</v>
          </cell>
          <cell r="D2366" t="str">
            <v>PARA 22-72-102-28-45-110VU</v>
          </cell>
          <cell r="E2366"/>
          <cell r="F2366"/>
          <cell r="G2366"/>
          <cell r="H2366"/>
          <cell r="I2366" t="str">
            <v>OK</v>
          </cell>
          <cell r="J2366">
            <v>43277</v>
          </cell>
        </row>
        <row r="2367">
          <cell r="B2367">
            <v>8594</v>
          </cell>
          <cell r="C2367">
            <v>43272</v>
          </cell>
          <cell r="D2367"/>
          <cell r="E2367"/>
          <cell r="F2367"/>
          <cell r="G2367"/>
          <cell r="H2367"/>
          <cell r="I2367" t="str">
            <v>OK</v>
          </cell>
          <cell r="J2367">
            <v>43277</v>
          </cell>
        </row>
        <row r="2368">
          <cell r="B2368">
            <v>8541</v>
          </cell>
          <cell r="C2368">
            <v>43272</v>
          </cell>
          <cell r="D2368"/>
          <cell r="E2368"/>
          <cell r="F2368"/>
          <cell r="G2368"/>
          <cell r="H2368"/>
          <cell r="I2368" t="str">
            <v>OK</v>
          </cell>
          <cell r="J2368">
            <v>43277</v>
          </cell>
        </row>
        <row r="2369">
          <cell r="B2369">
            <v>269</v>
          </cell>
          <cell r="C2369">
            <v>43272</v>
          </cell>
          <cell r="D2369" t="str">
            <v>911VU</v>
          </cell>
          <cell r="E2369"/>
          <cell r="F2369"/>
          <cell r="G2369"/>
          <cell r="H2369"/>
          <cell r="I2369" t="str">
            <v>OK</v>
          </cell>
          <cell r="J2369">
            <v>43276</v>
          </cell>
        </row>
        <row r="2370">
          <cell r="B2370">
            <v>269</v>
          </cell>
          <cell r="C2370">
            <v>43272</v>
          </cell>
          <cell r="D2370" t="str">
            <v>Sauf 925VU, 313VU</v>
          </cell>
          <cell r="E2370"/>
          <cell r="F2370"/>
          <cell r="G2370"/>
          <cell r="H2370"/>
          <cell r="I2370" t="str">
            <v>OK</v>
          </cell>
          <cell r="J2370">
            <v>43276</v>
          </cell>
        </row>
        <row r="2371">
          <cell r="B2371">
            <v>266</v>
          </cell>
          <cell r="C2371">
            <v>43272</v>
          </cell>
          <cell r="D2371" t="str">
            <v>5128VE</v>
          </cell>
          <cell r="E2371"/>
          <cell r="F2371"/>
          <cell r="G2371"/>
          <cell r="H2371"/>
          <cell r="I2371" t="str">
            <v>OK</v>
          </cell>
          <cell r="J2371">
            <v>43273</v>
          </cell>
        </row>
        <row r="2372">
          <cell r="B2372">
            <v>1538</v>
          </cell>
          <cell r="C2372">
            <v>43272</v>
          </cell>
          <cell r="D2372"/>
          <cell r="E2372"/>
          <cell r="F2372"/>
          <cell r="G2372"/>
          <cell r="H2372"/>
          <cell r="I2372" t="str">
            <v>OK</v>
          </cell>
          <cell r="J2372">
            <v>43273</v>
          </cell>
        </row>
        <row r="2373">
          <cell r="B2373" t="str">
            <v>LCT021641-1</v>
          </cell>
          <cell r="C2373">
            <v>43272</v>
          </cell>
          <cell r="D2373" t="str">
            <v>50UB</v>
          </cell>
          <cell r="E2373"/>
          <cell r="F2373"/>
          <cell r="G2373"/>
          <cell r="H2373"/>
          <cell r="I2373" t="str">
            <v>OK</v>
          </cell>
          <cell r="J2373">
            <v>43273</v>
          </cell>
        </row>
        <row r="2374">
          <cell r="B2374" t="str">
            <v>LCT021641-2</v>
          </cell>
          <cell r="C2374">
            <v>43272</v>
          </cell>
          <cell r="D2374" t="str">
            <v>50UB</v>
          </cell>
          <cell r="E2374"/>
          <cell r="F2374"/>
          <cell r="G2374"/>
          <cell r="H2374"/>
          <cell r="I2374" t="str">
            <v>OK</v>
          </cell>
          <cell r="J2374">
            <v>43273</v>
          </cell>
        </row>
        <row r="2375">
          <cell r="B2375" t="str">
            <v>LCT021641-3</v>
          </cell>
          <cell r="C2375">
            <v>43272</v>
          </cell>
          <cell r="D2375" t="str">
            <v>50UB</v>
          </cell>
          <cell r="E2375"/>
          <cell r="F2375"/>
          <cell r="G2375"/>
          <cell r="H2375"/>
          <cell r="I2375" t="str">
            <v>OK</v>
          </cell>
          <cell r="J2375">
            <v>43273</v>
          </cell>
        </row>
        <row r="2376">
          <cell r="B2376">
            <v>1486</v>
          </cell>
          <cell r="C2376">
            <v>43272</v>
          </cell>
          <cell r="D2376" t="str">
            <v>Lot3</v>
          </cell>
          <cell r="E2376"/>
          <cell r="F2376"/>
          <cell r="G2376"/>
          <cell r="H2376"/>
          <cell r="I2376" t="str">
            <v>OK</v>
          </cell>
          <cell r="J2376">
            <v>43276</v>
          </cell>
        </row>
        <row r="2377">
          <cell r="B2377">
            <v>1161</v>
          </cell>
          <cell r="C2377">
            <v>43272</v>
          </cell>
          <cell r="D2377" t="str">
            <v>Lot3</v>
          </cell>
          <cell r="E2377"/>
          <cell r="F2377"/>
          <cell r="G2377"/>
          <cell r="H2377"/>
          <cell r="I2377" t="str">
            <v>OK</v>
          </cell>
          <cell r="J2377">
            <v>43276</v>
          </cell>
        </row>
        <row r="2378">
          <cell r="B2378">
            <v>1496</v>
          </cell>
          <cell r="C2378">
            <v>43272</v>
          </cell>
          <cell r="D2378" t="str">
            <v>Lot3</v>
          </cell>
          <cell r="E2378"/>
          <cell r="F2378"/>
          <cell r="G2378"/>
          <cell r="H2378"/>
          <cell r="I2378" t="str">
            <v>OK</v>
          </cell>
          <cell r="J2378">
            <v>43276</v>
          </cell>
        </row>
        <row r="2379">
          <cell r="B2379">
            <v>8508</v>
          </cell>
          <cell r="C2379">
            <v>43272</v>
          </cell>
          <cell r="D2379" t="str">
            <v>72VU</v>
          </cell>
          <cell r="E2379"/>
          <cell r="F2379"/>
          <cell r="G2379"/>
          <cell r="H2379"/>
          <cell r="I2379" t="str">
            <v>OK</v>
          </cell>
          <cell r="J2379">
            <v>43272</v>
          </cell>
        </row>
        <row r="2380">
          <cell r="B2380">
            <v>8459</v>
          </cell>
          <cell r="C2380">
            <v>43272</v>
          </cell>
          <cell r="D2380" t="str">
            <v>50VU</v>
          </cell>
          <cell r="E2380"/>
          <cell r="F2380"/>
          <cell r="G2380"/>
          <cell r="H2380"/>
          <cell r="I2380" t="str">
            <v>OK</v>
          </cell>
          <cell r="J2380">
            <v>43272</v>
          </cell>
        </row>
        <row r="2381">
          <cell r="B2381">
            <v>8526</v>
          </cell>
          <cell r="C2381">
            <v>43272</v>
          </cell>
          <cell r="D2381" t="str">
            <v>50VU</v>
          </cell>
          <cell r="E2381"/>
          <cell r="F2381"/>
          <cell r="G2381"/>
          <cell r="H2381"/>
          <cell r="I2381" t="str">
            <v>OK</v>
          </cell>
          <cell r="J2381">
            <v>43273</v>
          </cell>
        </row>
        <row r="2382">
          <cell r="B2382">
            <v>8542</v>
          </cell>
          <cell r="C2382">
            <v>43273</v>
          </cell>
          <cell r="D2382" t="str">
            <v>para 45-72VU</v>
          </cell>
          <cell r="E2382"/>
          <cell r="F2382"/>
          <cell r="G2382"/>
          <cell r="H2382"/>
          <cell r="I2382" t="str">
            <v>OK</v>
          </cell>
          <cell r="J2382">
            <v>43277</v>
          </cell>
        </row>
        <row r="2383">
          <cell r="B2383">
            <v>8543</v>
          </cell>
          <cell r="C2383">
            <v>43273</v>
          </cell>
          <cell r="D2383"/>
          <cell r="E2383"/>
          <cell r="F2383"/>
          <cell r="G2383"/>
          <cell r="H2383"/>
          <cell r="I2383" t="str">
            <v>OK</v>
          </cell>
          <cell r="J2383">
            <v>43277</v>
          </cell>
        </row>
        <row r="2384">
          <cell r="B2384">
            <v>8546</v>
          </cell>
          <cell r="C2384">
            <v>43273</v>
          </cell>
          <cell r="D2384"/>
          <cell r="E2384"/>
          <cell r="F2384"/>
          <cell r="G2384"/>
          <cell r="H2384"/>
          <cell r="I2384" t="str">
            <v>OK</v>
          </cell>
          <cell r="J2384">
            <v>43277</v>
          </cell>
        </row>
        <row r="2385">
          <cell r="B2385">
            <v>8554</v>
          </cell>
          <cell r="C2385">
            <v>43273</v>
          </cell>
          <cell r="D2385" t="str">
            <v>para 119-30VU</v>
          </cell>
          <cell r="E2385"/>
          <cell r="F2385"/>
          <cell r="G2385"/>
          <cell r="H2385"/>
          <cell r="I2385" t="str">
            <v>OK</v>
          </cell>
          <cell r="J2385">
            <v>43277</v>
          </cell>
        </row>
        <row r="2386">
          <cell r="B2386">
            <v>256</v>
          </cell>
          <cell r="C2386">
            <v>43273</v>
          </cell>
          <cell r="D2386" t="str">
            <v>517-518-536-611VU3</v>
          </cell>
          <cell r="E2386"/>
          <cell r="F2386"/>
          <cell r="G2386"/>
          <cell r="H2386"/>
          <cell r="I2386" t="str">
            <v>OK</v>
          </cell>
          <cell r="J2386">
            <v>43276</v>
          </cell>
        </row>
        <row r="2387">
          <cell r="B2387">
            <v>292</v>
          </cell>
          <cell r="C2387">
            <v>43273</v>
          </cell>
          <cell r="D2387" t="str">
            <v>5126VE-5130VE</v>
          </cell>
          <cell r="E2387"/>
          <cell r="F2387"/>
          <cell r="G2387"/>
          <cell r="H2387"/>
          <cell r="I2387" t="str">
            <v>OK</v>
          </cell>
          <cell r="J2387">
            <v>43276</v>
          </cell>
        </row>
        <row r="2388">
          <cell r="B2388">
            <v>296</v>
          </cell>
          <cell r="C2388">
            <v>43273</v>
          </cell>
          <cell r="D2388" t="str">
            <v>5126VE</v>
          </cell>
          <cell r="E2388"/>
          <cell r="F2388"/>
          <cell r="G2388"/>
          <cell r="H2388"/>
          <cell r="I2388" t="str">
            <v>OK</v>
          </cell>
          <cell r="J2388">
            <v>43276</v>
          </cell>
        </row>
        <row r="2389">
          <cell r="B2389" t="str">
            <v>20WG 1/2 S2</v>
          </cell>
          <cell r="C2389">
            <v>43273</v>
          </cell>
          <cell r="D2389" t="str">
            <v>20WG 1/2 S2</v>
          </cell>
          <cell r="E2389"/>
          <cell r="F2389"/>
          <cell r="G2389"/>
          <cell r="H2389"/>
          <cell r="I2389" t="str">
            <v>OK</v>
          </cell>
          <cell r="J2389">
            <v>43276</v>
          </cell>
        </row>
        <row r="2390">
          <cell r="B2390" t="str">
            <v>20WG 2/2 S2</v>
          </cell>
          <cell r="C2390">
            <v>43273</v>
          </cell>
          <cell r="D2390" t="str">
            <v>20WG 2/2 S2</v>
          </cell>
          <cell r="E2390"/>
          <cell r="F2390"/>
          <cell r="G2390"/>
          <cell r="H2390"/>
          <cell r="I2390" t="str">
            <v>OK</v>
          </cell>
          <cell r="J2390">
            <v>43276</v>
          </cell>
        </row>
        <row r="2391">
          <cell r="B2391" t="str">
            <v>10PA S2</v>
          </cell>
          <cell r="C2391">
            <v>43273</v>
          </cell>
          <cell r="D2391" t="str">
            <v>10PA S2</v>
          </cell>
          <cell r="E2391"/>
          <cell r="F2391"/>
          <cell r="G2391"/>
          <cell r="H2391"/>
          <cell r="I2391" t="str">
            <v>OK</v>
          </cell>
          <cell r="J2391">
            <v>43276</v>
          </cell>
        </row>
        <row r="2392">
          <cell r="B2392" t="str">
            <v>10PA S3</v>
          </cell>
          <cell r="C2392">
            <v>43273</v>
          </cell>
          <cell r="D2392" t="str">
            <v>10PA S3</v>
          </cell>
          <cell r="E2392"/>
          <cell r="F2392"/>
          <cell r="G2392"/>
          <cell r="H2392"/>
          <cell r="I2392" t="str">
            <v>ok</v>
          </cell>
          <cell r="J2392">
            <v>43276</v>
          </cell>
        </row>
        <row r="2393">
          <cell r="B2393">
            <v>8578</v>
          </cell>
          <cell r="C2393">
            <v>43276</v>
          </cell>
          <cell r="D2393"/>
          <cell r="E2393"/>
          <cell r="F2393"/>
          <cell r="G2393"/>
          <cell r="H2393"/>
          <cell r="I2393" t="str">
            <v>OK</v>
          </cell>
          <cell r="J2393">
            <v>43277</v>
          </cell>
        </row>
        <row r="2394">
          <cell r="B2394">
            <v>8563</v>
          </cell>
          <cell r="C2394">
            <v>43276</v>
          </cell>
          <cell r="D2394"/>
          <cell r="E2394"/>
          <cell r="F2394"/>
          <cell r="G2394"/>
          <cell r="H2394"/>
          <cell r="I2394" t="str">
            <v>OK</v>
          </cell>
          <cell r="J2394">
            <v>43277</v>
          </cell>
        </row>
        <row r="2395">
          <cell r="B2395">
            <v>8504</v>
          </cell>
          <cell r="C2395">
            <v>43276</v>
          </cell>
          <cell r="D2395"/>
          <cell r="E2395"/>
          <cell r="F2395"/>
          <cell r="G2395"/>
          <cell r="H2395"/>
          <cell r="I2395" t="str">
            <v>OK</v>
          </cell>
          <cell r="J2395">
            <v>43277</v>
          </cell>
        </row>
        <row r="2396">
          <cell r="B2396">
            <v>8368</v>
          </cell>
          <cell r="C2396">
            <v>43276</v>
          </cell>
          <cell r="D2396"/>
          <cell r="E2396"/>
          <cell r="F2396"/>
          <cell r="G2396"/>
          <cell r="H2396"/>
          <cell r="I2396" t="str">
            <v>OK</v>
          </cell>
          <cell r="J2396">
            <v>43277</v>
          </cell>
        </row>
        <row r="2397">
          <cell r="B2397">
            <v>8400</v>
          </cell>
          <cell r="C2397">
            <v>43276</v>
          </cell>
          <cell r="D2397"/>
          <cell r="E2397"/>
          <cell r="F2397"/>
          <cell r="G2397"/>
          <cell r="H2397"/>
          <cell r="I2397" t="str">
            <v>OK</v>
          </cell>
          <cell r="J2397">
            <v>43277</v>
          </cell>
        </row>
        <row r="2398">
          <cell r="B2398">
            <v>8506</v>
          </cell>
          <cell r="C2398">
            <v>43276</v>
          </cell>
          <cell r="D2398"/>
          <cell r="E2398"/>
          <cell r="F2398"/>
          <cell r="G2398"/>
          <cell r="H2398"/>
          <cell r="I2398" t="str">
            <v>OK</v>
          </cell>
          <cell r="J2398">
            <v>43277</v>
          </cell>
        </row>
        <row r="2399">
          <cell r="B2399">
            <v>8508</v>
          </cell>
          <cell r="C2399">
            <v>43276</v>
          </cell>
          <cell r="D2399"/>
          <cell r="E2399"/>
          <cell r="F2399"/>
          <cell r="G2399"/>
          <cell r="H2399"/>
          <cell r="I2399" t="str">
            <v>OK</v>
          </cell>
          <cell r="J2399">
            <v>43277</v>
          </cell>
        </row>
        <row r="2400">
          <cell r="B2400">
            <v>8307</v>
          </cell>
          <cell r="C2400">
            <v>43276</v>
          </cell>
          <cell r="D2400"/>
          <cell r="E2400"/>
          <cell r="F2400"/>
          <cell r="G2400"/>
          <cell r="H2400"/>
          <cell r="I2400" t="str">
            <v>OK</v>
          </cell>
          <cell r="J2400">
            <v>43277</v>
          </cell>
        </row>
        <row r="2401">
          <cell r="B2401">
            <v>8509</v>
          </cell>
          <cell r="C2401">
            <v>43276</v>
          </cell>
          <cell r="D2401"/>
          <cell r="E2401"/>
          <cell r="F2401"/>
          <cell r="G2401"/>
          <cell r="H2401"/>
          <cell r="I2401" t="str">
            <v>OK</v>
          </cell>
          <cell r="J2401">
            <v>43277</v>
          </cell>
        </row>
        <row r="2402">
          <cell r="B2402">
            <v>8490</v>
          </cell>
          <cell r="C2402">
            <v>43276</v>
          </cell>
          <cell r="D2402"/>
          <cell r="E2402"/>
          <cell r="F2402"/>
          <cell r="G2402"/>
          <cell r="H2402"/>
          <cell r="I2402" t="str">
            <v>OK</v>
          </cell>
          <cell r="J2402">
            <v>43277</v>
          </cell>
        </row>
        <row r="2403">
          <cell r="B2403">
            <v>8547</v>
          </cell>
          <cell r="C2403">
            <v>43276</v>
          </cell>
          <cell r="D2403" t="str">
            <v>para 22-28-72-102VU</v>
          </cell>
          <cell r="E2403"/>
          <cell r="F2403"/>
          <cell r="G2403"/>
          <cell r="H2403"/>
          <cell r="I2403" t="str">
            <v>OK</v>
          </cell>
          <cell r="J2403">
            <v>43277</v>
          </cell>
        </row>
        <row r="2404">
          <cell r="B2404">
            <v>262</v>
          </cell>
          <cell r="C2404">
            <v>43276</v>
          </cell>
          <cell r="D2404" t="str">
            <v>925VU</v>
          </cell>
          <cell r="E2404"/>
          <cell r="F2404"/>
          <cell r="G2404"/>
          <cell r="H2404"/>
          <cell r="I2404" t="str">
            <v>OK</v>
          </cell>
          <cell r="J2404">
            <v>43276</v>
          </cell>
        </row>
        <row r="2405">
          <cell r="B2405">
            <v>265</v>
          </cell>
          <cell r="C2405">
            <v>43276</v>
          </cell>
          <cell r="D2405" t="str">
            <v>925VU</v>
          </cell>
          <cell r="E2405"/>
          <cell r="F2405"/>
          <cell r="G2405"/>
          <cell r="H2405"/>
          <cell r="I2405" t="str">
            <v>OK</v>
          </cell>
          <cell r="J2405">
            <v>43276</v>
          </cell>
        </row>
        <row r="2406">
          <cell r="B2406">
            <v>267</v>
          </cell>
          <cell r="C2406">
            <v>43276</v>
          </cell>
          <cell r="D2406" t="str">
            <v>925VU</v>
          </cell>
          <cell r="E2406"/>
          <cell r="F2406"/>
          <cell r="G2406"/>
          <cell r="H2406"/>
          <cell r="I2406" t="str">
            <v>OK</v>
          </cell>
          <cell r="J2406">
            <v>43276</v>
          </cell>
        </row>
        <row r="2407">
          <cell r="B2407">
            <v>266</v>
          </cell>
          <cell r="C2407">
            <v>43276</v>
          </cell>
          <cell r="D2407" t="str">
            <v>925VU</v>
          </cell>
          <cell r="E2407"/>
          <cell r="F2407"/>
          <cell r="G2407"/>
          <cell r="H2407"/>
          <cell r="I2407" t="str">
            <v>OK</v>
          </cell>
          <cell r="J2407">
            <v>43277</v>
          </cell>
        </row>
        <row r="2408">
          <cell r="B2408">
            <v>268</v>
          </cell>
          <cell r="C2408">
            <v>43276</v>
          </cell>
          <cell r="D2408" t="str">
            <v>925VU</v>
          </cell>
          <cell r="E2408"/>
          <cell r="F2408"/>
          <cell r="G2408"/>
          <cell r="H2408"/>
          <cell r="I2408" t="str">
            <v>OK</v>
          </cell>
          <cell r="J2408">
            <v>43277</v>
          </cell>
        </row>
        <row r="2409">
          <cell r="B2409">
            <v>294</v>
          </cell>
          <cell r="C2409">
            <v>43276</v>
          </cell>
          <cell r="D2409" t="str">
            <v>5126VE</v>
          </cell>
          <cell r="E2409"/>
          <cell r="F2409"/>
          <cell r="G2409"/>
          <cell r="H2409"/>
          <cell r="I2409" t="str">
            <v>OK</v>
          </cell>
          <cell r="J2409">
            <v>43277</v>
          </cell>
        </row>
        <row r="2410">
          <cell r="B2410">
            <v>296</v>
          </cell>
          <cell r="C2410">
            <v>43276</v>
          </cell>
          <cell r="D2410" t="str">
            <v>5130VE</v>
          </cell>
          <cell r="E2410"/>
          <cell r="F2410"/>
          <cell r="G2410"/>
          <cell r="H2410"/>
          <cell r="I2410" t="str">
            <v>OK</v>
          </cell>
          <cell r="J2410">
            <v>43277</v>
          </cell>
        </row>
        <row r="2411">
          <cell r="B2411">
            <v>269</v>
          </cell>
          <cell r="C2411">
            <v>43276</v>
          </cell>
          <cell r="D2411" t="str">
            <v>5128VE</v>
          </cell>
          <cell r="E2411"/>
          <cell r="F2411"/>
          <cell r="G2411"/>
          <cell r="H2411"/>
          <cell r="I2411" t="str">
            <v>OK</v>
          </cell>
          <cell r="J2411">
            <v>43277</v>
          </cell>
        </row>
        <row r="2412">
          <cell r="B2412">
            <v>268</v>
          </cell>
          <cell r="C2412">
            <v>43276</v>
          </cell>
          <cell r="D2412" t="str">
            <v>5128VE</v>
          </cell>
          <cell r="E2412"/>
          <cell r="F2412"/>
          <cell r="G2412"/>
          <cell r="H2412"/>
          <cell r="I2412" t="str">
            <v>OK</v>
          </cell>
          <cell r="J2412">
            <v>43277</v>
          </cell>
        </row>
        <row r="2413">
          <cell r="B2413">
            <v>267</v>
          </cell>
          <cell r="C2413">
            <v>43276</v>
          </cell>
          <cell r="D2413" t="str">
            <v>5132VE</v>
          </cell>
          <cell r="E2413"/>
          <cell r="F2413"/>
          <cell r="G2413"/>
          <cell r="H2413"/>
          <cell r="I2413" t="str">
            <v>OK</v>
          </cell>
          <cell r="J2413">
            <v>43277</v>
          </cell>
        </row>
        <row r="2414">
          <cell r="B2414">
            <v>1408</v>
          </cell>
          <cell r="C2414">
            <v>43276</v>
          </cell>
          <cell r="D2414"/>
          <cell r="E2414"/>
          <cell r="F2414" t="str">
            <v>OK</v>
          </cell>
          <cell r="G2414"/>
          <cell r="H2414"/>
          <cell r="I2414" t="str">
            <v>OK</v>
          </cell>
          <cell r="J2414">
            <v>43277</v>
          </cell>
        </row>
        <row r="2415">
          <cell r="B2415">
            <v>1502</v>
          </cell>
          <cell r="C2415">
            <v>43276</v>
          </cell>
          <cell r="D2415" t="str">
            <v>faisceau</v>
          </cell>
          <cell r="E2415"/>
          <cell r="F2415"/>
          <cell r="G2415"/>
          <cell r="H2415"/>
          <cell r="I2415" t="str">
            <v>OK</v>
          </cell>
          <cell r="J2415">
            <v>43277</v>
          </cell>
        </row>
        <row r="2416">
          <cell r="B2416">
            <v>1504</v>
          </cell>
          <cell r="C2416">
            <v>43276</v>
          </cell>
          <cell r="D2416" t="str">
            <v>faisceau</v>
          </cell>
          <cell r="E2416"/>
          <cell r="F2416"/>
          <cell r="G2416"/>
          <cell r="H2416"/>
          <cell r="I2416" t="str">
            <v>OK</v>
          </cell>
          <cell r="J2416">
            <v>43277</v>
          </cell>
        </row>
        <row r="2417">
          <cell r="B2417" t="str">
            <v>LCT053475</v>
          </cell>
          <cell r="C2417">
            <v>43276</v>
          </cell>
          <cell r="D2417" t="str">
            <v>COAX   QTE4</v>
          </cell>
          <cell r="E2417"/>
          <cell r="F2417"/>
          <cell r="G2417"/>
          <cell r="H2417"/>
          <cell r="I2417" t="str">
            <v>OK</v>
          </cell>
          <cell r="J2417">
            <v>43277</v>
          </cell>
        </row>
        <row r="2418">
          <cell r="B2418" t="str">
            <v>LCT036186</v>
          </cell>
          <cell r="C2418">
            <v>43276</v>
          </cell>
          <cell r="D2418" t="str">
            <v>56VU</v>
          </cell>
          <cell r="E2418"/>
          <cell r="F2418"/>
          <cell r="G2418"/>
          <cell r="H2418"/>
          <cell r="I2418" t="str">
            <v>OK</v>
          </cell>
          <cell r="J2418">
            <v>43277</v>
          </cell>
        </row>
        <row r="2419">
          <cell r="B2419">
            <v>8481</v>
          </cell>
          <cell r="C2419">
            <v>43276</v>
          </cell>
          <cell r="D2419" t="str">
            <v>22VU</v>
          </cell>
          <cell r="E2419"/>
          <cell r="F2419"/>
          <cell r="G2419"/>
          <cell r="H2419"/>
          <cell r="I2419" t="str">
            <v>OK</v>
          </cell>
          <cell r="J2419">
            <v>43277</v>
          </cell>
        </row>
        <row r="2420">
          <cell r="B2420">
            <v>8517</v>
          </cell>
          <cell r="C2420">
            <v>43276</v>
          </cell>
          <cell r="D2420" t="str">
            <v>45VU</v>
          </cell>
          <cell r="E2420"/>
          <cell r="F2420"/>
          <cell r="G2420"/>
          <cell r="H2420"/>
          <cell r="I2420" t="str">
            <v>OK</v>
          </cell>
          <cell r="J2420">
            <v>43277</v>
          </cell>
        </row>
        <row r="2421">
          <cell r="B2421">
            <v>8510</v>
          </cell>
          <cell r="C2421">
            <v>43277</v>
          </cell>
          <cell r="D2421"/>
          <cell r="E2421"/>
          <cell r="F2421"/>
          <cell r="G2421"/>
          <cell r="H2421"/>
          <cell r="I2421" t="str">
            <v>OK</v>
          </cell>
          <cell r="J2421">
            <v>43278</v>
          </cell>
        </row>
        <row r="2422">
          <cell r="B2422">
            <v>8493</v>
          </cell>
          <cell r="C2422">
            <v>43277</v>
          </cell>
          <cell r="D2422"/>
          <cell r="E2422"/>
          <cell r="F2422"/>
          <cell r="G2422"/>
          <cell r="H2422"/>
          <cell r="I2422" t="str">
            <v>OK</v>
          </cell>
          <cell r="J2422">
            <v>43278</v>
          </cell>
        </row>
        <row r="2423">
          <cell r="B2423">
            <v>8609</v>
          </cell>
          <cell r="C2423">
            <v>43277</v>
          </cell>
          <cell r="D2423"/>
          <cell r="E2423"/>
          <cell r="F2423"/>
          <cell r="G2423"/>
          <cell r="H2423"/>
          <cell r="I2423" t="str">
            <v>OK</v>
          </cell>
          <cell r="J2423">
            <v>43278</v>
          </cell>
        </row>
        <row r="2424">
          <cell r="B2424">
            <v>268</v>
          </cell>
          <cell r="C2424">
            <v>43277</v>
          </cell>
          <cell r="D2424" t="str">
            <v>612VU-614VU</v>
          </cell>
          <cell r="E2424"/>
          <cell r="F2424" t="str">
            <v>OK</v>
          </cell>
          <cell r="G2424"/>
          <cell r="H2424"/>
          <cell r="I2424" t="str">
            <v>OK</v>
          </cell>
          <cell r="J2424">
            <v>43278</v>
          </cell>
        </row>
        <row r="2425">
          <cell r="B2425">
            <v>270</v>
          </cell>
          <cell r="C2425">
            <v>43277</v>
          </cell>
          <cell r="D2425" t="str">
            <v>911-917-311-317-318VU</v>
          </cell>
          <cell r="E2425"/>
          <cell r="F2425"/>
          <cell r="G2425"/>
          <cell r="H2425"/>
          <cell r="I2425" t="str">
            <v>OK</v>
          </cell>
          <cell r="J2425">
            <v>43277</v>
          </cell>
        </row>
        <row r="2426">
          <cell r="B2426">
            <v>269</v>
          </cell>
          <cell r="C2426">
            <v>43277</v>
          </cell>
          <cell r="D2426" t="str">
            <v>917VU-925VU</v>
          </cell>
          <cell r="E2426"/>
          <cell r="F2426"/>
          <cell r="G2426"/>
          <cell r="H2426"/>
          <cell r="I2426" t="str">
            <v>OK</v>
          </cell>
          <cell r="J2426">
            <v>43278</v>
          </cell>
        </row>
        <row r="2427">
          <cell r="B2427">
            <v>293</v>
          </cell>
          <cell r="C2427">
            <v>43277</v>
          </cell>
          <cell r="D2427" t="str">
            <v>5130VE</v>
          </cell>
          <cell r="E2427"/>
          <cell r="F2427"/>
          <cell r="G2427"/>
          <cell r="H2427"/>
          <cell r="I2427" t="str">
            <v>OK</v>
          </cell>
          <cell r="J2427">
            <v>43278</v>
          </cell>
        </row>
        <row r="2428">
          <cell r="B2428">
            <v>268</v>
          </cell>
          <cell r="C2428">
            <v>43277</v>
          </cell>
          <cell r="D2428" t="str">
            <v>5132VE</v>
          </cell>
          <cell r="E2428"/>
          <cell r="F2428"/>
          <cell r="G2428"/>
          <cell r="H2428"/>
          <cell r="I2428" t="str">
            <v>OK</v>
          </cell>
          <cell r="J2428">
            <v>43278</v>
          </cell>
        </row>
        <row r="2429">
          <cell r="B2429">
            <v>266</v>
          </cell>
          <cell r="C2429">
            <v>43277</v>
          </cell>
          <cell r="D2429" t="str">
            <v>5132VE</v>
          </cell>
          <cell r="E2429"/>
          <cell r="F2429"/>
          <cell r="G2429"/>
          <cell r="H2429"/>
          <cell r="I2429" t="str">
            <v>OK</v>
          </cell>
          <cell r="J2429">
            <v>43278</v>
          </cell>
        </row>
        <row r="2430">
          <cell r="B2430">
            <v>269</v>
          </cell>
          <cell r="C2430">
            <v>43277</v>
          </cell>
          <cell r="D2430" t="str">
            <v>5132VE</v>
          </cell>
          <cell r="E2430"/>
          <cell r="F2430"/>
          <cell r="G2430"/>
          <cell r="H2430"/>
          <cell r="I2430" t="str">
            <v>OK</v>
          </cell>
          <cell r="J2430">
            <v>43278</v>
          </cell>
        </row>
        <row r="2431">
          <cell r="B2431">
            <v>97</v>
          </cell>
          <cell r="C2431">
            <v>43277</v>
          </cell>
          <cell r="D2431"/>
          <cell r="E2431"/>
          <cell r="F2431"/>
          <cell r="G2431"/>
          <cell r="H2431"/>
          <cell r="I2431" t="str">
            <v>OK</v>
          </cell>
          <cell r="J2431">
            <v>43278</v>
          </cell>
        </row>
        <row r="2432">
          <cell r="B2432">
            <v>1407</v>
          </cell>
          <cell r="C2432">
            <v>43277</v>
          </cell>
          <cell r="D2432"/>
          <cell r="E2432"/>
          <cell r="F2432"/>
          <cell r="G2432"/>
          <cell r="H2432"/>
          <cell r="I2432" t="str">
            <v>OK</v>
          </cell>
          <cell r="J2432">
            <v>43278</v>
          </cell>
        </row>
        <row r="2433">
          <cell r="B2433">
            <v>1539</v>
          </cell>
          <cell r="C2433">
            <v>43277</v>
          </cell>
          <cell r="D2433"/>
          <cell r="E2433"/>
          <cell r="F2433"/>
          <cell r="G2433"/>
          <cell r="H2433"/>
          <cell r="I2433" t="str">
            <v>OK</v>
          </cell>
          <cell r="J2433">
            <v>43278</v>
          </cell>
        </row>
        <row r="2434">
          <cell r="B2434" t="str">
            <v>LCT059221</v>
          </cell>
          <cell r="C2434">
            <v>43277</v>
          </cell>
          <cell r="D2434" t="str">
            <v>27VU</v>
          </cell>
          <cell r="E2434"/>
          <cell r="F2434"/>
          <cell r="G2434"/>
          <cell r="H2434"/>
          <cell r="I2434" t="str">
            <v>OK</v>
          </cell>
          <cell r="J2434">
            <v>43279</v>
          </cell>
        </row>
        <row r="2435">
          <cell r="B2435">
            <v>8554</v>
          </cell>
          <cell r="C2435">
            <v>43277</v>
          </cell>
          <cell r="D2435" t="str">
            <v>30-119VU</v>
          </cell>
          <cell r="E2435"/>
          <cell r="F2435"/>
          <cell r="G2435"/>
          <cell r="H2435"/>
          <cell r="I2435" t="str">
            <v>OK</v>
          </cell>
          <cell r="J2435">
            <v>43278</v>
          </cell>
        </row>
        <row r="2436">
          <cell r="B2436">
            <v>268</v>
          </cell>
          <cell r="C2436">
            <v>43278</v>
          </cell>
          <cell r="D2436" t="str">
            <v>613VU</v>
          </cell>
          <cell r="E2436"/>
          <cell r="F2436" t="str">
            <v>OK</v>
          </cell>
          <cell r="G2436"/>
          <cell r="H2436"/>
          <cell r="I2436" t="str">
            <v>OK</v>
          </cell>
          <cell r="J2436">
            <v>43278</v>
          </cell>
        </row>
        <row r="2437">
          <cell r="B2437">
            <v>254</v>
          </cell>
          <cell r="C2437">
            <v>43278</v>
          </cell>
          <cell r="D2437" t="str">
            <v>517-518-536-611VU3</v>
          </cell>
          <cell r="E2437"/>
          <cell r="F2437"/>
          <cell r="G2437"/>
          <cell r="H2437"/>
          <cell r="I2437" t="str">
            <v>OK</v>
          </cell>
          <cell r="J2437">
            <v>43279</v>
          </cell>
        </row>
        <row r="2438">
          <cell r="B2438">
            <v>270</v>
          </cell>
          <cell r="C2438">
            <v>43278</v>
          </cell>
          <cell r="D2438"/>
          <cell r="E2438"/>
          <cell r="F2438"/>
          <cell r="G2438"/>
          <cell r="H2438"/>
          <cell r="I2438" t="str">
            <v>OK</v>
          </cell>
          <cell r="J2438">
            <v>43279</v>
          </cell>
        </row>
        <row r="2439">
          <cell r="B2439">
            <v>294</v>
          </cell>
          <cell r="C2439">
            <v>43278</v>
          </cell>
          <cell r="D2439" t="str">
            <v>5120VE</v>
          </cell>
          <cell r="E2439"/>
          <cell r="F2439"/>
          <cell r="G2439"/>
          <cell r="H2439"/>
          <cell r="I2439" t="str">
            <v>OK</v>
          </cell>
          <cell r="J2439">
            <v>43279</v>
          </cell>
        </row>
        <row r="2440">
          <cell r="B2440">
            <v>276</v>
          </cell>
          <cell r="C2440">
            <v>43278</v>
          </cell>
          <cell r="D2440" t="str">
            <v>611VU4 EFC990276-1</v>
          </cell>
          <cell r="E2440"/>
          <cell r="F2440"/>
          <cell r="G2440"/>
          <cell r="H2440"/>
          <cell r="I2440" t="str">
            <v>OK</v>
          </cell>
          <cell r="J2440">
            <v>43315</v>
          </cell>
        </row>
        <row r="2441">
          <cell r="B2441">
            <v>8469</v>
          </cell>
          <cell r="C2441">
            <v>43278</v>
          </cell>
          <cell r="D2441" t="str">
            <v>72VU</v>
          </cell>
          <cell r="E2441"/>
          <cell r="F2441"/>
          <cell r="G2441"/>
          <cell r="H2441"/>
          <cell r="I2441" t="str">
            <v>OK</v>
          </cell>
          <cell r="J2441">
            <v>43279</v>
          </cell>
        </row>
        <row r="2442">
          <cell r="B2442">
            <v>8340</v>
          </cell>
          <cell r="C2442">
            <v>43279</v>
          </cell>
          <cell r="D2442"/>
          <cell r="E2442"/>
          <cell r="F2442"/>
          <cell r="G2442"/>
          <cell r="H2442"/>
          <cell r="I2442" t="str">
            <v>OK</v>
          </cell>
          <cell r="J2442">
            <v>43280</v>
          </cell>
        </row>
        <row r="2443">
          <cell r="B2443">
            <v>8323</v>
          </cell>
          <cell r="C2443">
            <v>43279</v>
          </cell>
          <cell r="D2443"/>
          <cell r="E2443"/>
          <cell r="F2443"/>
          <cell r="G2443"/>
          <cell r="H2443"/>
          <cell r="I2443" t="str">
            <v>OK</v>
          </cell>
          <cell r="J2443">
            <v>43280</v>
          </cell>
        </row>
        <row r="2444">
          <cell r="B2444">
            <v>8320</v>
          </cell>
          <cell r="C2444">
            <v>43279</v>
          </cell>
          <cell r="D2444"/>
          <cell r="E2444"/>
          <cell r="F2444"/>
          <cell r="G2444"/>
          <cell r="H2444"/>
          <cell r="I2444" t="str">
            <v>OK</v>
          </cell>
          <cell r="J2444">
            <v>43280</v>
          </cell>
        </row>
        <row r="2445">
          <cell r="B2445">
            <v>8548</v>
          </cell>
          <cell r="C2445">
            <v>43279</v>
          </cell>
          <cell r="D2445"/>
          <cell r="E2445"/>
          <cell r="F2445"/>
          <cell r="G2445"/>
          <cell r="H2445"/>
          <cell r="I2445" t="str">
            <v>OK</v>
          </cell>
          <cell r="J2445">
            <v>43280</v>
          </cell>
        </row>
        <row r="2446">
          <cell r="B2446">
            <v>8550</v>
          </cell>
          <cell r="C2446">
            <v>43279</v>
          </cell>
          <cell r="D2446"/>
          <cell r="E2446"/>
          <cell r="F2446"/>
          <cell r="G2446"/>
          <cell r="H2446"/>
          <cell r="I2446" t="str">
            <v>OK</v>
          </cell>
          <cell r="J2446">
            <v>43280</v>
          </cell>
        </row>
        <row r="2447">
          <cell r="B2447">
            <v>8495</v>
          </cell>
          <cell r="C2447">
            <v>43279</v>
          </cell>
          <cell r="D2447"/>
          <cell r="E2447"/>
          <cell r="F2447"/>
          <cell r="G2447"/>
          <cell r="H2447"/>
          <cell r="I2447" t="str">
            <v>OK</v>
          </cell>
          <cell r="J2447">
            <v>43280</v>
          </cell>
        </row>
        <row r="2448">
          <cell r="B2448">
            <v>8555</v>
          </cell>
          <cell r="C2448">
            <v>43279</v>
          </cell>
          <cell r="D2448"/>
          <cell r="E2448"/>
          <cell r="F2448"/>
          <cell r="G2448"/>
          <cell r="H2448"/>
          <cell r="I2448" t="str">
            <v>OK</v>
          </cell>
          <cell r="J2448">
            <v>43280</v>
          </cell>
        </row>
        <row r="2449">
          <cell r="B2449">
            <v>8553</v>
          </cell>
          <cell r="C2449">
            <v>43279</v>
          </cell>
          <cell r="D2449"/>
          <cell r="E2449"/>
          <cell r="F2449" t="str">
            <v>OK</v>
          </cell>
          <cell r="G2449"/>
          <cell r="H2449"/>
          <cell r="I2449" t="str">
            <v>OK</v>
          </cell>
          <cell r="J2449">
            <v>43280</v>
          </cell>
        </row>
        <row r="2450">
          <cell r="B2450">
            <v>8498</v>
          </cell>
          <cell r="C2450">
            <v>43279</v>
          </cell>
          <cell r="D2450"/>
          <cell r="E2450"/>
          <cell r="F2450" t="str">
            <v>OK</v>
          </cell>
          <cell r="G2450"/>
          <cell r="H2450"/>
          <cell r="I2450" t="str">
            <v>OK</v>
          </cell>
          <cell r="J2450">
            <v>43287</v>
          </cell>
        </row>
        <row r="2451">
          <cell r="B2451">
            <v>8503</v>
          </cell>
          <cell r="C2451">
            <v>43279</v>
          </cell>
          <cell r="D2451"/>
          <cell r="E2451"/>
          <cell r="F2451" t="str">
            <v>OK</v>
          </cell>
          <cell r="G2451"/>
          <cell r="H2451"/>
          <cell r="I2451" t="str">
            <v>OK</v>
          </cell>
          <cell r="J2451">
            <v>43287</v>
          </cell>
        </row>
        <row r="2452">
          <cell r="B2452">
            <v>8557</v>
          </cell>
          <cell r="C2452">
            <v>43279</v>
          </cell>
          <cell r="D2452" t="str">
            <v>para 28-102-22VU</v>
          </cell>
          <cell r="E2452"/>
          <cell r="F2452" t="str">
            <v>OK</v>
          </cell>
          <cell r="G2452"/>
          <cell r="H2452"/>
          <cell r="I2452" t="str">
            <v>OK</v>
          </cell>
          <cell r="J2452">
            <v>43287</v>
          </cell>
        </row>
        <row r="2453">
          <cell r="B2453">
            <v>271</v>
          </cell>
          <cell r="C2453">
            <v>43279</v>
          </cell>
          <cell r="D2453" t="str">
            <v>911-917VU</v>
          </cell>
          <cell r="E2453"/>
          <cell r="F2453"/>
          <cell r="G2453"/>
          <cell r="H2453"/>
          <cell r="I2453" t="str">
            <v>OK</v>
          </cell>
          <cell r="J2453">
            <v>43280</v>
          </cell>
        </row>
        <row r="2454">
          <cell r="B2454">
            <v>271</v>
          </cell>
          <cell r="C2454">
            <v>43279</v>
          </cell>
          <cell r="D2454" t="str">
            <v>sauf 314-543-925VU</v>
          </cell>
          <cell r="E2454"/>
          <cell r="F2454"/>
          <cell r="G2454"/>
          <cell r="H2454"/>
          <cell r="I2454" t="str">
            <v>OK</v>
          </cell>
          <cell r="J2454">
            <v>43280</v>
          </cell>
        </row>
        <row r="2455">
          <cell r="B2455">
            <v>267</v>
          </cell>
          <cell r="C2455">
            <v>43279</v>
          </cell>
          <cell r="D2455" t="str">
            <v>612VU</v>
          </cell>
          <cell r="E2455"/>
          <cell r="F2455" t="str">
            <v>OK</v>
          </cell>
          <cell r="G2455"/>
          <cell r="H2455"/>
          <cell r="I2455" t="str">
            <v>OK</v>
          </cell>
          <cell r="J2455">
            <v>43280</v>
          </cell>
        </row>
        <row r="2456">
          <cell r="B2456">
            <v>270</v>
          </cell>
          <cell r="C2456">
            <v>43279</v>
          </cell>
          <cell r="D2456" t="str">
            <v>925VU</v>
          </cell>
          <cell r="E2456"/>
          <cell r="F2456"/>
          <cell r="G2456"/>
          <cell r="H2456"/>
          <cell r="I2456" t="str">
            <v>OK</v>
          </cell>
          <cell r="J2456">
            <v>43280</v>
          </cell>
        </row>
        <row r="2457">
          <cell r="B2457">
            <v>295</v>
          </cell>
          <cell r="C2457">
            <v>43279</v>
          </cell>
          <cell r="D2457" t="str">
            <v>5120-5126-5130</v>
          </cell>
          <cell r="E2457"/>
          <cell r="F2457" t="str">
            <v>OK</v>
          </cell>
          <cell r="G2457"/>
          <cell r="H2457"/>
          <cell r="I2457" t="str">
            <v>ok</v>
          </cell>
          <cell r="J2457">
            <v>43279</v>
          </cell>
        </row>
        <row r="2458">
          <cell r="B2458" t="str">
            <v>LCT058546</v>
          </cell>
          <cell r="C2458">
            <v>43279</v>
          </cell>
          <cell r="D2458" t="str">
            <v>Faisceau 058546-1</v>
          </cell>
          <cell r="E2458"/>
          <cell r="F2458"/>
          <cell r="G2458"/>
          <cell r="H2458"/>
          <cell r="I2458" t="str">
            <v>OK</v>
          </cell>
          <cell r="J2458">
            <v>43280</v>
          </cell>
        </row>
        <row r="2459">
          <cell r="B2459">
            <v>1519</v>
          </cell>
          <cell r="C2459">
            <v>43279</v>
          </cell>
          <cell r="D2459"/>
          <cell r="E2459"/>
          <cell r="F2459" t="str">
            <v>OK</v>
          </cell>
          <cell r="G2459"/>
          <cell r="H2459"/>
          <cell r="I2459" t="str">
            <v>KO</v>
          </cell>
          <cell r="J2459"/>
        </row>
        <row r="2460">
          <cell r="B2460">
            <v>1524</v>
          </cell>
          <cell r="C2460">
            <v>43279</v>
          </cell>
          <cell r="D2460"/>
          <cell r="E2460"/>
          <cell r="F2460" t="str">
            <v>OK</v>
          </cell>
          <cell r="G2460"/>
          <cell r="H2460"/>
          <cell r="I2460" t="str">
            <v>KO</v>
          </cell>
          <cell r="J2460"/>
        </row>
        <row r="2461">
          <cell r="B2461">
            <v>8526</v>
          </cell>
          <cell r="C2461">
            <v>43279</v>
          </cell>
          <cell r="D2461" t="str">
            <v>72VU</v>
          </cell>
          <cell r="E2461"/>
          <cell r="F2461" t="str">
            <v>OK</v>
          </cell>
          <cell r="G2461"/>
          <cell r="H2461"/>
          <cell r="I2461" t="str">
            <v>OK</v>
          </cell>
          <cell r="J2461">
            <v>43280</v>
          </cell>
        </row>
        <row r="2462">
          <cell r="B2462">
            <v>8556</v>
          </cell>
          <cell r="C2462">
            <v>43280</v>
          </cell>
          <cell r="D2462"/>
          <cell r="E2462"/>
          <cell r="F2462"/>
          <cell r="G2462"/>
          <cell r="H2462"/>
          <cell r="I2462" t="str">
            <v>OK</v>
          </cell>
          <cell r="J2462">
            <v>43283</v>
          </cell>
        </row>
        <row r="2463">
          <cell r="B2463">
            <v>8559</v>
          </cell>
          <cell r="C2463">
            <v>43280</v>
          </cell>
          <cell r="D2463" t="str">
            <v>para 22VU</v>
          </cell>
          <cell r="E2463"/>
          <cell r="F2463"/>
          <cell r="G2463"/>
          <cell r="H2463"/>
          <cell r="I2463" t="str">
            <v>OK</v>
          </cell>
          <cell r="J2463">
            <v>43283</v>
          </cell>
        </row>
        <row r="2464">
          <cell r="B2464">
            <v>8551</v>
          </cell>
          <cell r="C2464">
            <v>43280</v>
          </cell>
          <cell r="D2464"/>
          <cell r="E2464"/>
          <cell r="F2464"/>
          <cell r="G2464"/>
          <cell r="H2464"/>
          <cell r="I2464" t="str">
            <v>OK</v>
          </cell>
          <cell r="J2464">
            <v>43283</v>
          </cell>
        </row>
        <row r="2465">
          <cell r="B2465">
            <v>8581</v>
          </cell>
          <cell r="C2465">
            <v>43280</v>
          </cell>
          <cell r="D2465"/>
          <cell r="E2465"/>
          <cell r="F2465"/>
          <cell r="G2465"/>
          <cell r="H2465"/>
          <cell r="I2465" t="str">
            <v>OK</v>
          </cell>
          <cell r="J2465">
            <v>43283</v>
          </cell>
        </row>
        <row r="2466">
          <cell r="B2466">
            <v>8549</v>
          </cell>
          <cell r="C2466">
            <v>43280</v>
          </cell>
          <cell r="D2466" t="str">
            <v>para 130-131Vu</v>
          </cell>
          <cell r="E2466"/>
          <cell r="F2466"/>
          <cell r="G2466"/>
          <cell r="H2466"/>
          <cell r="I2466" t="str">
            <v>OK</v>
          </cell>
          <cell r="J2466">
            <v>43287</v>
          </cell>
        </row>
        <row r="2467">
          <cell r="B2467">
            <v>271</v>
          </cell>
          <cell r="C2467">
            <v>43280</v>
          </cell>
          <cell r="D2467" t="str">
            <v>925VU</v>
          </cell>
          <cell r="E2467"/>
          <cell r="F2467"/>
          <cell r="G2467"/>
          <cell r="H2467"/>
          <cell r="I2467" t="str">
            <v>OK</v>
          </cell>
          <cell r="J2467">
            <v>43283</v>
          </cell>
        </row>
        <row r="2468">
          <cell r="B2468">
            <v>267</v>
          </cell>
          <cell r="C2468">
            <v>43280</v>
          </cell>
          <cell r="D2468" t="str">
            <v>614VU</v>
          </cell>
          <cell r="E2468"/>
          <cell r="F2468"/>
          <cell r="G2468"/>
          <cell r="H2468"/>
          <cell r="I2468" t="str">
            <v>OK</v>
          </cell>
          <cell r="J2468">
            <v>43283</v>
          </cell>
        </row>
        <row r="2469">
          <cell r="B2469">
            <v>271</v>
          </cell>
          <cell r="C2469">
            <v>43280</v>
          </cell>
          <cell r="D2469"/>
          <cell r="E2469"/>
          <cell r="F2469"/>
          <cell r="G2469"/>
          <cell r="H2469"/>
          <cell r="I2469" t="str">
            <v>OK</v>
          </cell>
          <cell r="J2469">
            <v>43283</v>
          </cell>
        </row>
        <row r="2470">
          <cell r="B2470">
            <v>1548</v>
          </cell>
          <cell r="C2470">
            <v>43280</v>
          </cell>
          <cell r="D2470"/>
          <cell r="E2470"/>
          <cell r="F2470"/>
          <cell r="G2470"/>
          <cell r="H2470"/>
          <cell r="I2470" t="str">
            <v>OK</v>
          </cell>
          <cell r="J2470">
            <v>43283</v>
          </cell>
        </row>
        <row r="2471">
          <cell r="B2471">
            <v>8531</v>
          </cell>
          <cell r="C2471">
            <v>43280</v>
          </cell>
          <cell r="D2471" t="str">
            <v>72VU</v>
          </cell>
          <cell r="E2471"/>
          <cell r="F2471"/>
          <cell r="G2471"/>
          <cell r="H2471"/>
          <cell r="I2471" t="str">
            <v>OK</v>
          </cell>
          <cell r="J2471">
            <v>43283</v>
          </cell>
        </row>
        <row r="2472">
          <cell r="B2472">
            <v>8517</v>
          </cell>
          <cell r="C2472">
            <v>43280</v>
          </cell>
          <cell r="D2472" t="str">
            <v>72VU</v>
          </cell>
          <cell r="E2472"/>
          <cell r="F2472"/>
          <cell r="G2472"/>
          <cell r="H2472"/>
          <cell r="I2472" t="str">
            <v>OK</v>
          </cell>
          <cell r="J2472">
            <v>43283</v>
          </cell>
        </row>
        <row r="2473">
          <cell r="B2473">
            <v>8542</v>
          </cell>
          <cell r="C2473">
            <v>43280</v>
          </cell>
          <cell r="D2473" t="str">
            <v>72VU</v>
          </cell>
          <cell r="E2473"/>
          <cell r="F2473"/>
          <cell r="G2473"/>
          <cell r="H2473"/>
          <cell r="I2473" t="str">
            <v>OK</v>
          </cell>
          <cell r="J2473">
            <v>43283</v>
          </cell>
        </row>
        <row r="2474">
          <cell r="B2474">
            <v>8547</v>
          </cell>
          <cell r="C2474">
            <v>43280</v>
          </cell>
          <cell r="D2474" t="str">
            <v>72VU</v>
          </cell>
          <cell r="E2474"/>
          <cell r="F2474"/>
          <cell r="G2474"/>
          <cell r="H2474"/>
          <cell r="I2474" t="str">
            <v>OK</v>
          </cell>
          <cell r="J2474">
            <v>43283</v>
          </cell>
        </row>
        <row r="2475">
          <cell r="B2475">
            <v>8517</v>
          </cell>
          <cell r="C2475">
            <v>43280</v>
          </cell>
          <cell r="D2475" t="str">
            <v>110VU</v>
          </cell>
          <cell r="E2475"/>
          <cell r="F2475"/>
          <cell r="G2475"/>
          <cell r="H2475"/>
          <cell r="I2475" t="str">
            <v>OK</v>
          </cell>
          <cell r="J2475">
            <v>43283</v>
          </cell>
        </row>
        <row r="2476">
          <cell r="B2476">
            <v>8513</v>
          </cell>
          <cell r="C2476">
            <v>43283</v>
          </cell>
          <cell r="D2476"/>
          <cell r="E2476"/>
          <cell r="F2476"/>
          <cell r="G2476"/>
          <cell r="H2476"/>
          <cell r="I2476" t="str">
            <v>OK</v>
          </cell>
          <cell r="J2476">
            <v>43284</v>
          </cell>
        </row>
        <row r="2477">
          <cell r="B2477">
            <v>8576</v>
          </cell>
          <cell r="C2477">
            <v>43283</v>
          </cell>
          <cell r="D2477"/>
          <cell r="E2477"/>
          <cell r="F2477"/>
          <cell r="G2477"/>
          <cell r="H2477"/>
          <cell r="I2477" t="str">
            <v>OK</v>
          </cell>
          <cell r="J2477">
            <v>43284</v>
          </cell>
        </row>
        <row r="2478">
          <cell r="B2478">
            <v>8579</v>
          </cell>
          <cell r="C2478">
            <v>43283</v>
          </cell>
          <cell r="D2478"/>
          <cell r="E2478"/>
          <cell r="F2478"/>
          <cell r="G2478"/>
          <cell r="H2478"/>
          <cell r="I2478" t="str">
            <v>OK</v>
          </cell>
          <cell r="J2478">
            <v>43284</v>
          </cell>
        </row>
        <row r="2479">
          <cell r="B2479">
            <v>272</v>
          </cell>
          <cell r="C2479">
            <v>43283</v>
          </cell>
          <cell r="D2479" t="str">
            <v>911-917VU</v>
          </cell>
          <cell r="E2479"/>
          <cell r="F2479"/>
          <cell r="G2479"/>
          <cell r="H2479"/>
          <cell r="I2479" t="str">
            <v>OK</v>
          </cell>
          <cell r="J2479">
            <v>43284</v>
          </cell>
        </row>
        <row r="2480">
          <cell r="B2480">
            <v>272</v>
          </cell>
          <cell r="C2480">
            <v>43283</v>
          </cell>
          <cell r="D2480"/>
          <cell r="E2480"/>
          <cell r="F2480"/>
          <cell r="G2480"/>
          <cell r="H2480"/>
          <cell r="I2480" t="str">
            <v>OK</v>
          </cell>
          <cell r="J2480">
            <v>43284</v>
          </cell>
        </row>
        <row r="2481">
          <cell r="B2481">
            <v>266</v>
          </cell>
          <cell r="C2481">
            <v>43283</v>
          </cell>
          <cell r="D2481" t="str">
            <v>612-614VU</v>
          </cell>
          <cell r="E2481"/>
          <cell r="F2481"/>
          <cell r="G2481"/>
          <cell r="H2481"/>
          <cell r="I2481" t="str">
            <v>OK</v>
          </cell>
          <cell r="J2481">
            <v>43284</v>
          </cell>
        </row>
        <row r="2482">
          <cell r="B2482">
            <v>294</v>
          </cell>
          <cell r="C2482">
            <v>43283</v>
          </cell>
          <cell r="D2482" t="str">
            <v>5130VE</v>
          </cell>
          <cell r="E2482"/>
          <cell r="F2482"/>
          <cell r="G2482"/>
          <cell r="H2482"/>
          <cell r="I2482" t="str">
            <v>OK</v>
          </cell>
          <cell r="J2482">
            <v>43284</v>
          </cell>
        </row>
        <row r="2483">
          <cell r="B2483">
            <v>269</v>
          </cell>
          <cell r="C2483">
            <v>43283</v>
          </cell>
          <cell r="D2483" t="str">
            <v>5123VE</v>
          </cell>
          <cell r="E2483"/>
          <cell r="F2483"/>
          <cell r="G2483"/>
          <cell r="H2483"/>
          <cell r="I2483" t="str">
            <v>OK</v>
          </cell>
          <cell r="J2483">
            <v>43284</v>
          </cell>
        </row>
        <row r="2484">
          <cell r="B2484">
            <v>98</v>
          </cell>
          <cell r="C2484">
            <v>43283</v>
          </cell>
          <cell r="D2484"/>
          <cell r="E2484"/>
          <cell r="F2484"/>
          <cell r="G2484"/>
          <cell r="H2484"/>
          <cell r="I2484" t="str">
            <v>OK</v>
          </cell>
          <cell r="J2484">
            <v>43284</v>
          </cell>
        </row>
        <row r="2485">
          <cell r="B2485">
            <v>1539</v>
          </cell>
          <cell r="C2485">
            <v>43283</v>
          </cell>
          <cell r="D2485"/>
          <cell r="E2485"/>
          <cell r="F2485"/>
          <cell r="G2485"/>
          <cell r="H2485"/>
          <cell r="I2485" t="str">
            <v>OK</v>
          </cell>
          <cell r="J2485">
            <v>43284</v>
          </cell>
        </row>
        <row r="2486">
          <cell r="B2486">
            <v>1540</v>
          </cell>
          <cell r="C2486">
            <v>43283</v>
          </cell>
          <cell r="D2486"/>
          <cell r="E2486"/>
          <cell r="F2486"/>
          <cell r="G2486"/>
          <cell r="H2486"/>
          <cell r="I2486" t="str">
            <v>OK</v>
          </cell>
          <cell r="J2486">
            <v>43284</v>
          </cell>
        </row>
        <row r="2487">
          <cell r="B2487">
            <v>1407</v>
          </cell>
          <cell r="C2487">
            <v>43283</v>
          </cell>
          <cell r="D2487"/>
          <cell r="E2487"/>
          <cell r="F2487"/>
          <cell r="G2487"/>
          <cell r="H2487"/>
          <cell r="I2487" t="str">
            <v>OK</v>
          </cell>
          <cell r="J2487">
            <v>43284</v>
          </cell>
        </row>
        <row r="2488">
          <cell r="B2488">
            <v>8356</v>
          </cell>
          <cell r="C2488">
            <v>43283</v>
          </cell>
          <cell r="D2488" t="str">
            <v>117VU</v>
          </cell>
          <cell r="E2488"/>
          <cell r="F2488"/>
          <cell r="G2488"/>
          <cell r="H2488"/>
          <cell r="I2488" t="str">
            <v>OK</v>
          </cell>
          <cell r="J2488">
            <v>43284</v>
          </cell>
        </row>
        <row r="2489">
          <cell r="B2489">
            <v>8386</v>
          </cell>
          <cell r="C2489">
            <v>43283</v>
          </cell>
          <cell r="D2489" t="str">
            <v>117VU</v>
          </cell>
          <cell r="E2489"/>
          <cell r="F2489"/>
          <cell r="G2489"/>
          <cell r="H2489"/>
          <cell r="I2489" t="str">
            <v>OK</v>
          </cell>
          <cell r="J2489">
            <v>43284</v>
          </cell>
        </row>
        <row r="2490">
          <cell r="B2490">
            <v>8524</v>
          </cell>
          <cell r="C2490">
            <v>43284</v>
          </cell>
          <cell r="D2490"/>
          <cell r="E2490"/>
          <cell r="F2490"/>
          <cell r="G2490"/>
          <cell r="H2490"/>
          <cell r="I2490" t="str">
            <v>OK</v>
          </cell>
          <cell r="J2490">
            <v>43285</v>
          </cell>
        </row>
        <row r="2491">
          <cell r="B2491">
            <v>8517</v>
          </cell>
          <cell r="C2491">
            <v>43284</v>
          </cell>
          <cell r="D2491"/>
          <cell r="E2491"/>
          <cell r="F2491"/>
          <cell r="G2491"/>
          <cell r="H2491"/>
          <cell r="I2491" t="str">
            <v>OK</v>
          </cell>
          <cell r="J2491">
            <v>43285</v>
          </cell>
        </row>
        <row r="2492">
          <cell r="B2492">
            <v>8399</v>
          </cell>
          <cell r="C2492">
            <v>43284</v>
          </cell>
          <cell r="D2492"/>
          <cell r="E2492"/>
          <cell r="F2492"/>
          <cell r="G2492"/>
          <cell r="H2492"/>
          <cell r="I2492" t="str">
            <v>OK</v>
          </cell>
          <cell r="J2492">
            <v>43285</v>
          </cell>
        </row>
        <row r="2493">
          <cell r="B2493">
            <v>8565</v>
          </cell>
          <cell r="C2493">
            <v>43284</v>
          </cell>
          <cell r="D2493"/>
          <cell r="E2493"/>
          <cell r="F2493"/>
          <cell r="G2493"/>
          <cell r="H2493"/>
          <cell r="I2493" t="str">
            <v>OK</v>
          </cell>
          <cell r="J2493">
            <v>43287</v>
          </cell>
        </row>
        <row r="2494">
          <cell r="B2494">
            <v>269</v>
          </cell>
          <cell r="C2494">
            <v>43284</v>
          </cell>
          <cell r="D2494" t="str">
            <v>612-613-614VU</v>
          </cell>
          <cell r="E2494"/>
          <cell r="F2494"/>
          <cell r="G2494"/>
          <cell r="H2494"/>
          <cell r="I2494" t="str">
            <v>OK</v>
          </cell>
          <cell r="J2494">
            <v>43285</v>
          </cell>
        </row>
        <row r="2495">
          <cell r="B2495">
            <v>298</v>
          </cell>
          <cell r="C2495">
            <v>43284</v>
          </cell>
          <cell r="D2495"/>
          <cell r="E2495"/>
          <cell r="F2495"/>
          <cell r="G2495"/>
          <cell r="H2495"/>
          <cell r="I2495" t="str">
            <v>OK</v>
          </cell>
          <cell r="J2495">
            <v>43285</v>
          </cell>
        </row>
        <row r="2496">
          <cell r="B2496">
            <v>1541</v>
          </cell>
          <cell r="C2496">
            <v>43284</v>
          </cell>
          <cell r="D2496"/>
          <cell r="E2496"/>
          <cell r="F2496"/>
          <cell r="G2496"/>
          <cell r="H2496"/>
          <cell r="I2496" t="str">
            <v>OK</v>
          </cell>
          <cell r="J2496">
            <v>43285</v>
          </cell>
        </row>
        <row r="2497">
          <cell r="B2497" t="str">
            <v>42UB 1/2</v>
          </cell>
          <cell r="C2497">
            <v>43284</v>
          </cell>
          <cell r="D2497" t="str">
            <v>42UB 1/2</v>
          </cell>
          <cell r="E2497"/>
          <cell r="F2497"/>
          <cell r="G2497"/>
          <cell r="H2497"/>
          <cell r="I2497" t="str">
            <v>OK</v>
          </cell>
          <cell r="J2497">
            <v>43285</v>
          </cell>
        </row>
        <row r="2498">
          <cell r="B2498">
            <v>8623</v>
          </cell>
          <cell r="C2498">
            <v>43285</v>
          </cell>
          <cell r="D2498"/>
          <cell r="E2498"/>
          <cell r="F2498"/>
          <cell r="G2498"/>
          <cell r="H2498"/>
          <cell r="I2498" t="str">
            <v>OK</v>
          </cell>
          <cell r="J2498">
            <v>43287</v>
          </cell>
        </row>
        <row r="2499">
          <cell r="B2499">
            <v>273</v>
          </cell>
          <cell r="C2499">
            <v>43285</v>
          </cell>
          <cell r="D2499" t="str">
            <v>911-917-925VU</v>
          </cell>
          <cell r="E2499"/>
          <cell r="F2499"/>
          <cell r="G2499"/>
          <cell r="H2499"/>
          <cell r="I2499" t="str">
            <v>OK</v>
          </cell>
          <cell r="J2499">
            <v>43286</v>
          </cell>
        </row>
        <row r="2500">
          <cell r="B2500">
            <v>272</v>
          </cell>
          <cell r="C2500">
            <v>43285</v>
          </cell>
          <cell r="D2500" t="str">
            <v>612-613-614VU</v>
          </cell>
          <cell r="E2500"/>
          <cell r="F2500"/>
          <cell r="G2500"/>
          <cell r="H2500"/>
          <cell r="I2500" t="str">
            <v>OK</v>
          </cell>
          <cell r="J2500">
            <v>43315</v>
          </cell>
        </row>
        <row r="2501">
          <cell r="B2501">
            <v>273</v>
          </cell>
          <cell r="C2501">
            <v>43285</v>
          </cell>
          <cell r="D2501"/>
          <cell r="E2501"/>
          <cell r="F2501"/>
          <cell r="G2501"/>
          <cell r="H2501"/>
          <cell r="I2501" t="str">
            <v>OK</v>
          </cell>
          <cell r="J2501">
            <v>43286</v>
          </cell>
        </row>
        <row r="2502">
          <cell r="B2502">
            <v>264</v>
          </cell>
          <cell r="C2502">
            <v>43285</v>
          </cell>
          <cell r="D2502" t="str">
            <v>517-518-536-611VU3</v>
          </cell>
          <cell r="E2502"/>
          <cell r="F2502"/>
          <cell r="G2502"/>
          <cell r="H2502"/>
          <cell r="I2502" t="str">
            <v>OK</v>
          </cell>
          <cell r="J2502">
            <v>43286</v>
          </cell>
        </row>
        <row r="2503">
          <cell r="B2503">
            <v>252</v>
          </cell>
          <cell r="C2503">
            <v>43285</v>
          </cell>
          <cell r="D2503" t="str">
            <v>517-518-536-611VU3</v>
          </cell>
          <cell r="E2503"/>
          <cell r="F2503"/>
          <cell r="G2503"/>
          <cell r="H2503"/>
          <cell r="I2503" t="str">
            <v>OK</v>
          </cell>
          <cell r="J2503">
            <v>43286</v>
          </cell>
        </row>
        <row r="2504">
          <cell r="B2504">
            <v>272</v>
          </cell>
          <cell r="C2504">
            <v>43285</v>
          </cell>
          <cell r="D2504"/>
          <cell r="E2504"/>
          <cell r="F2504"/>
          <cell r="G2504"/>
          <cell r="H2504"/>
          <cell r="I2504" t="str">
            <v>OK</v>
          </cell>
          <cell r="J2504">
            <v>43286</v>
          </cell>
        </row>
        <row r="2505">
          <cell r="B2505">
            <v>8016</v>
          </cell>
          <cell r="C2505">
            <v>43285</v>
          </cell>
          <cell r="D2505" t="str">
            <v>301VU réparation</v>
          </cell>
          <cell r="E2505"/>
          <cell r="F2505"/>
          <cell r="G2505"/>
          <cell r="H2505"/>
          <cell r="I2505" t="str">
            <v>OK</v>
          </cell>
          <cell r="J2505">
            <v>43286</v>
          </cell>
        </row>
        <row r="2506">
          <cell r="B2506">
            <v>8417</v>
          </cell>
          <cell r="C2506">
            <v>43286</v>
          </cell>
          <cell r="D2506"/>
          <cell r="E2506"/>
          <cell r="F2506"/>
          <cell r="G2506"/>
          <cell r="H2506"/>
          <cell r="I2506" t="str">
            <v>OK</v>
          </cell>
          <cell r="J2506">
            <v>43287</v>
          </cell>
        </row>
        <row r="2507">
          <cell r="B2507">
            <v>8505</v>
          </cell>
          <cell r="C2507">
            <v>43286</v>
          </cell>
          <cell r="D2507"/>
          <cell r="E2507"/>
          <cell r="F2507"/>
          <cell r="G2507"/>
          <cell r="H2507"/>
          <cell r="I2507" t="str">
            <v>OK</v>
          </cell>
          <cell r="J2507">
            <v>43287</v>
          </cell>
        </row>
        <row r="2508">
          <cell r="B2508">
            <v>8580</v>
          </cell>
          <cell r="C2508">
            <v>43286</v>
          </cell>
          <cell r="D2508"/>
          <cell r="E2508"/>
          <cell r="F2508"/>
          <cell r="G2508"/>
          <cell r="H2508"/>
          <cell r="I2508" t="str">
            <v>OK</v>
          </cell>
          <cell r="J2508">
            <v>43287</v>
          </cell>
        </row>
        <row r="2509">
          <cell r="B2509">
            <v>8640</v>
          </cell>
          <cell r="C2509">
            <v>43286</v>
          </cell>
          <cell r="D2509"/>
          <cell r="E2509"/>
          <cell r="F2509"/>
          <cell r="G2509"/>
          <cell r="H2509"/>
          <cell r="I2509" t="str">
            <v>OK</v>
          </cell>
          <cell r="J2509">
            <v>43287</v>
          </cell>
        </row>
        <row r="2510">
          <cell r="B2510">
            <v>1549</v>
          </cell>
          <cell r="C2510">
            <v>43286</v>
          </cell>
          <cell r="D2510"/>
          <cell r="E2510"/>
          <cell r="F2510"/>
          <cell r="G2510"/>
          <cell r="H2510"/>
          <cell r="I2510" t="str">
            <v>OK</v>
          </cell>
          <cell r="J2510">
            <v>43287</v>
          </cell>
        </row>
        <row r="2511">
          <cell r="B2511">
            <v>1550</v>
          </cell>
          <cell r="C2511">
            <v>43286</v>
          </cell>
          <cell r="D2511"/>
          <cell r="E2511"/>
          <cell r="F2511"/>
          <cell r="G2511"/>
          <cell r="H2511"/>
          <cell r="I2511" t="str">
            <v>OK</v>
          </cell>
          <cell r="J2511">
            <v>43287</v>
          </cell>
        </row>
        <row r="2512">
          <cell r="B2512" t="str">
            <v>LCT021632</v>
          </cell>
          <cell r="C2512">
            <v>43286</v>
          </cell>
          <cell r="D2512" t="str">
            <v>1UB</v>
          </cell>
          <cell r="E2512"/>
          <cell r="F2512" t="str">
            <v>OK</v>
          </cell>
          <cell r="G2512"/>
          <cell r="H2512"/>
          <cell r="I2512" t="str">
            <v>OK</v>
          </cell>
          <cell r="J2512">
            <v>43287</v>
          </cell>
        </row>
        <row r="2513">
          <cell r="B2513" t="str">
            <v>LCTZ47346</v>
          </cell>
          <cell r="C2513">
            <v>43286</v>
          </cell>
          <cell r="D2513" t="str">
            <v>1UB</v>
          </cell>
          <cell r="E2513"/>
          <cell r="F2513"/>
          <cell r="G2513"/>
          <cell r="H2513"/>
          <cell r="I2513" t="str">
            <v>OK</v>
          </cell>
          <cell r="J2513">
            <v>43290</v>
          </cell>
        </row>
        <row r="2514">
          <cell r="B2514" t="str">
            <v>LCT022921</v>
          </cell>
          <cell r="C2514">
            <v>43286</v>
          </cell>
          <cell r="D2514" t="str">
            <v>1UB</v>
          </cell>
          <cell r="E2514"/>
          <cell r="F2514"/>
          <cell r="G2514"/>
          <cell r="H2514"/>
          <cell r="I2514" t="str">
            <v>OK</v>
          </cell>
          <cell r="J2514">
            <v>43290</v>
          </cell>
        </row>
        <row r="2515">
          <cell r="B2515" t="str">
            <v>LCT021626-1</v>
          </cell>
          <cell r="C2515">
            <v>43286</v>
          </cell>
          <cell r="D2515" t="str">
            <v>10GA</v>
          </cell>
          <cell r="E2515"/>
          <cell r="F2515"/>
          <cell r="G2515"/>
          <cell r="H2515"/>
          <cell r="I2515" t="str">
            <v>OK</v>
          </cell>
          <cell r="J2515">
            <v>43290</v>
          </cell>
        </row>
        <row r="2516">
          <cell r="B2516" t="str">
            <v>LCT021626-2</v>
          </cell>
          <cell r="C2516">
            <v>43286</v>
          </cell>
          <cell r="D2516" t="str">
            <v>10GA</v>
          </cell>
          <cell r="E2516"/>
          <cell r="F2516"/>
          <cell r="G2516"/>
          <cell r="H2516"/>
          <cell r="I2516" t="str">
            <v>OK</v>
          </cell>
          <cell r="J2516">
            <v>43290</v>
          </cell>
        </row>
        <row r="2517">
          <cell r="B2517" t="str">
            <v>LCT021626-3</v>
          </cell>
          <cell r="C2517">
            <v>43286</v>
          </cell>
          <cell r="D2517" t="str">
            <v>10GA</v>
          </cell>
          <cell r="E2517"/>
          <cell r="F2517"/>
          <cell r="G2517"/>
          <cell r="H2517"/>
          <cell r="I2517" t="str">
            <v>OK</v>
          </cell>
          <cell r="J2517">
            <v>43290</v>
          </cell>
        </row>
        <row r="2518">
          <cell r="B2518" t="str">
            <v>LCT021626-4</v>
          </cell>
          <cell r="C2518">
            <v>43286</v>
          </cell>
          <cell r="D2518" t="str">
            <v>10GA</v>
          </cell>
          <cell r="E2518"/>
          <cell r="F2518"/>
          <cell r="G2518"/>
          <cell r="H2518"/>
          <cell r="I2518" t="str">
            <v>OK</v>
          </cell>
          <cell r="J2518">
            <v>43290</v>
          </cell>
        </row>
        <row r="2519">
          <cell r="B2519" t="str">
            <v>LCTZ39406</v>
          </cell>
          <cell r="C2519">
            <v>43286</v>
          </cell>
          <cell r="D2519" t="str">
            <v>50UB   réparation</v>
          </cell>
          <cell r="E2519"/>
          <cell r="F2519"/>
          <cell r="G2519"/>
          <cell r="H2519"/>
          <cell r="I2519" t="str">
            <v>OK</v>
          </cell>
          <cell r="J2519">
            <v>43290</v>
          </cell>
        </row>
        <row r="2520">
          <cell r="B2520" t="str">
            <v>LCT053182</v>
          </cell>
          <cell r="C2520">
            <v>43286</v>
          </cell>
          <cell r="D2520" t="str">
            <v>QTE 4   FAISCEAU</v>
          </cell>
          <cell r="E2520"/>
          <cell r="F2520"/>
          <cell r="G2520"/>
          <cell r="H2520"/>
          <cell r="I2520" t="str">
            <v>OK</v>
          </cell>
          <cell r="J2520">
            <v>43290</v>
          </cell>
        </row>
        <row r="2521">
          <cell r="B2521" t="str">
            <v>LCT053399</v>
          </cell>
          <cell r="C2521">
            <v>43286</v>
          </cell>
          <cell r="D2521" t="str">
            <v>QTE 4  COAX</v>
          </cell>
          <cell r="E2521"/>
          <cell r="F2521"/>
          <cell r="G2521"/>
          <cell r="H2521"/>
          <cell r="I2521" t="str">
            <v>OK</v>
          </cell>
          <cell r="J2521">
            <v>43290</v>
          </cell>
        </row>
        <row r="2522">
          <cell r="B2522">
            <v>8521</v>
          </cell>
          <cell r="C2522">
            <v>43287</v>
          </cell>
          <cell r="D2522"/>
          <cell r="E2522"/>
          <cell r="F2522"/>
          <cell r="G2522"/>
          <cell r="H2522"/>
          <cell r="I2522" t="str">
            <v>OK</v>
          </cell>
          <cell r="J2522">
            <v>43290</v>
          </cell>
        </row>
        <row r="2523">
          <cell r="B2523">
            <v>8520</v>
          </cell>
          <cell r="C2523">
            <v>43287</v>
          </cell>
          <cell r="D2523"/>
          <cell r="E2523"/>
          <cell r="F2523"/>
          <cell r="G2523"/>
          <cell r="H2523"/>
          <cell r="I2523" t="str">
            <v>OK</v>
          </cell>
          <cell r="J2523">
            <v>43290</v>
          </cell>
        </row>
        <row r="2524">
          <cell r="B2524">
            <v>8519</v>
          </cell>
          <cell r="C2524">
            <v>43287</v>
          </cell>
          <cell r="D2524"/>
          <cell r="E2524"/>
          <cell r="F2524"/>
          <cell r="G2524"/>
          <cell r="H2524"/>
          <cell r="I2524" t="str">
            <v>OK</v>
          </cell>
          <cell r="J2524">
            <v>43290</v>
          </cell>
        </row>
        <row r="2525">
          <cell r="B2525">
            <v>276</v>
          </cell>
          <cell r="C2525">
            <v>43287</v>
          </cell>
          <cell r="D2525"/>
          <cell r="E2525"/>
          <cell r="F2525"/>
          <cell r="G2525"/>
          <cell r="H2525"/>
          <cell r="I2525" t="str">
            <v>OK</v>
          </cell>
          <cell r="J2525">
            <v>43290</v>
          </cell>
        </row>
        <row r="2526">
          <cell r="B2526">
            <v>1551</v>
          </cell>
          <cell r="C2526">
            <v>43287</v>
          </cell>
          <cell r="D2526"/>
          <cell r="E2526"/>
          <cell r="F2526"/>
          <cell r="G2526"/>
          <cell r="H2526"/>
          <cell r="I2526" t="str">
            <v>OK</v>
          </cell>
          <cell r="J2526">
            <v>43290</v>
          </cell>
        </row>
        <row r="2527">
          <cell r="B2527">
            <v>1552</v>
          </cell>
          <cell r="C2527">
            <v>43287</v>
          </cell>
          <cell r="D2527"/>
          <cell r="E2527"/>
          <cell r="F2527"/>
          <cell r="G2527"/>
          <cell r="H2527"/>
          <cell r="I2527" t="str">
            <v>OK</v>
          </cell>
          <cell r="J2527">
            <v>43290</v>
          </cell>
        </row>
        <row r="2528">
          <cell r="B2528" t="str">
            <v>LCT021648</v>
          </cell>
          <cell r="C2528">
            <v>43287</v>
          </cell>
          <cell r="D2528" t="str">
            <v>90UB</v>
          </cell>
          <cell r="E2528"/>
          <cell r="F2528"/>
          <cell r="G2528"/>
          <cell r="H2528"/>
          <cell r="I2528" t="str">
            <v>OK</v>
          </cell>
          <cell r="J2528">
            <v>43292</v>
          </cell>
        </row>
        <row r="2529">
          <cell r="B2529">
            <v>8523</v>
          </cell>
          <cell r="C2529">
            <v>43290</v>
          </cell>
          <cell r="D2529"/>
          <cell r="E2529"/>
          <cell r="F2529"/>
          <cell r="G2529"/>
          <cell r="H2529"/>
          <cell r="I2529" t="str">
            <v>OK</v>
          </cell>
          <cell r="J2529">
            <v>43291</v>
          </cell>
        </row>
        <row r="2530">
          <cell r="B2530">
            <v>8581</v>
          </cell>
          <cell r="C2530">
            <v>43290</v>
          </cell>
          <cell r="D2530"/>
          <cell r="E2530"/>
          <cell r="F2530"/>
          <cell r="G2530"/>
          <cell r="H2530"/>
          <cell r="I2530" t="str">
            <v>OK</v>
          </cell>
          <cell r="J2530">
            <v>43291</v>
          </cell>
        </row>
        <row r="2531">
          <cell r="B2531">
            <v>8594</v>
          </cell>
          <cell r="C2531">
            <v>43290</v>
          </cell>
          <cell r="D2531"/>
          <cell r="E2531"/>
          <cell r="F2531"/>
          <cell r="G2531"/>
          <cell r="H2531"/>
          <cell r="I2531" t="str">
            <v>OK</v>
          </cell>
          <cell r="J2531">
            <v>43291</v>
          </cell>
        </row>
        <row r="2532">
          <cell r="B2532">
            <v>1542</v>
          </cell>
          <cell r="C2532">
            <v>43290</v>
          </cell>
          <cell r="D2532"/>
          <cell r="E2532"/>
          <cell r="F2532"/>
          <cell r="G2532"/>
          <cell r="H2532"/>
          <cell r="I2532" t="str">
            <v>OK</v>
          </cell>
          <cell r="J2532">
            <v>43291</v>
          </cell>
        </row>
        <row r="2533">
          <cell r="B2533">
            <v>1553</v>
          </cell>
          <cell r="C2533">
            <v>43290</v>
          </cell>
          <cell r="D2533"/>
          <cell r="E2533"/>
          <cell r="F2533"/>
          <cell r="G2533"/>
          <cell r="H2533"/>
          <cell r="I2533" t="str">
            <v>OK</v>
          </cell>
          <cell r="J2533">
            <v>43291</v>
          </cell>
        </row>
        <row r="2534">
          <cell r="B2534">
            <v>8547</v>
          </cell>
          <cell r="C2534">
            <v>43290</v>
          </cell>
          <cell r="D2534" t="str">
            <v>22VU</v>
          </cell>
          <cell r="E2534"/>
          <cell r="F2534"/>
          <cell r="G2534"/>
          <cell r="H2534"/>
          <cell r="I2534" t="str">
            <v>OK</v>
          </cell>
          <cell r="J2534">
            <v>43291</v>
          </cell>
        </row>
        <row r="2535">
          <cell r="B2535">
            <v>8549</v>
          </cell>
          <cell r="C2535">
            <v>43290</v>
          </cell>
          <cell r="D2535" t="str">
            <v>130-131VU</v>
          </cell>
          <cell r="E2535"/>
          <cell r="F2535"/>
          <cell r="G2535"/>
          <cell r="H2535"/>
          <cell r="I2535" t="str">
            <v>OK</v>
          </cell>
          <cell r="J2535">
            <v>43291</v>
          </cell>
        </row>
        <row r="2536">
          <cell r="B2536">
            <v>8526</v>
          </cell>
          <cell r="C2536">
            <v>43291</v>
          </cell>
          <cell r="D2536"/>
          <cell r="E2536"/>
          <cell r="F2536"/>
          <cell r="G2536"/>
          <cell r="H2536"/>
          <cell r="I2536" t="str">
            <v>OK</v>
          </cell>
          <cell r="J2536">
            <v>43292</v>
          </cell>
        </row>
        <row r="2537">
          <cell r="B2537">
            <v>277</v>
          </cell>
          <cell r="C2537">
            <v>43291</v>
          </cell>
          <cell r="D2537" t="str">
            <v>911-917-925VU</v>
          </cell>
          <cell r="E2537"/>
          <cell r="F2537"/>
          <cell r="G2537"/>
          <cell r="H2537"/>
          <cell r="I2537" t="str">
            <v>OK</v>
          </cell>
          <cell r="J2537">
            <v>43292</v>
          </cell>
        </row>
        <row r="2538">
          <cell r="B2538">
            <v>273</v>
          </cell>
          <cell r="C2538">
            <v>43291</v>
          </cell>
          <cell r="D2538"/>
          <cell r="E2538"/>
          <cell r="F2538"/>
          <cell r="G2538"/>
          <cell r="H2538"/>
          <cell r="I2538" t="str">
            <v>OK</v>
          </cell>
          <cell r="J2538">
            <v>43292</v>
          </cell>
        </row>
        <row r="2539">
          <cell r="B2539" t="str">
            <v>LCT059448</v>
          </cell>
          <cell r="C2539">
            <v>43291</v>
          </cell>
          <cell r="D2539" t="str">
            <v>20RK</v>
          </cell>
          <cell r="E2539"/>
          <cell r="F2539"/>
          <cell r="G2539"/>
          <cell r="H2539"/>
          <cell r="I2539" t="str">
            <v>OK</v>
          </cell>
          <cell r="J2539">
            <v>43292</v>
          </cell>
        </row>
        <row r="2540">
          <cell r="B2540" t="str">
            <v>LCT022914</v>
          </cell>
          <cell r="C2540">
            <v>43291</v>
          </cell>
          <cell r="D2540" t="str">
            <v>10GA</v>
          </cell>
          <cell r="E2540"/>
          <cell r="F2540"/>
          <cell r="G2540"/>
          <cell r="H2540"/>
          <cell r="I2540" t="str">
            <v>OK</v>
          </cell>
          <cell r="J2540">
            <v>43292</v>
          </cell>
        </row>
        <row r="2541">
          <cell r="B2541" t="str">
            <v>LCT022912-1</v>
          </cell>
          <cell r="C2541">
            <v>43291</v>
          </cell>
          <cell r="D2541" t="str">
            <v>1001§1002</v>
          </cell>
          <cell r="E2541"/>
          <cell r="F2541"/>
          <cell r="G2541"/>
          <cell r="H2541"/>
          <cell r="I2541" t="str">
            <v>OK</v>
          </cell>
          <cell r="J2541">
            <v>43292</v>
          </cell>
        </row>
        <row r="2542">
          <cell r="B2542" t="str">
            <v>LCT022912-2</v>
          </cell>
          <cell r="C2542">
            <v>43291</v>
          </cell>
          <cell r="D2542" t="str">
            <v>1001§1002</v>
          </cell>
          <cell r="E2542"/>
          <cell r="F2542"/>
          <cell r="G2542"/>
          <cell r="H2542"/>
          <cell r="I2542" t="str">
            <v>OK</v>
          </cell>
          <cell r="J2542">
            <v>43292</v>
          </cell>
        </row>
        <row r="2543">
          <cell r="B2543" t="str">
            <v>LCT055538</v>
          </cell>
          <cell r="C2543">
            <v>43291</v>
          </cell>
          <cell r="D2543" t="str">
            <v>FAISCEAU   QTE 3</v>
          </cell>
          <cell r="E2543"/>
          <cell r="F2543"/>
          <cell r="G2543"/>
          <cell r="H2543"/>
          <cell r="I2543" t="str">
            <v>OK</v>
          </cell>
          <cell r="J2543">
            <v>43292</v>
          </cell>
        </row>
        <row r="2544">
          <cell r="B2544">
            <v>8204</v>
          </cell>
          <cell r="C2544">
            <v>43291</v>
          </cell>
          <cell r="D2544" t="str">
            <v>2VU réparation</v>
          </cell>
          <cell r="E2544"/>
          <cell r="F2544"/>
          <cell r="G2544"/>
          <cell r="H2544"/>
          <cell r="I2544" t="str">
            <v>OK</v>
          </cell>
          <cell r="J2544">
            <v>43292</v>
          </cell>
        </row>
        <row r="2545">
          <cell r="B2545">
            <v>8177</v>
          </cell>
          <cell r="C2545">
            <v>43291</v>
          </cell>
          <cell r="D2545" t="str">
            <v>119VU réparation</v>
          </cell>
          <cell r="E2545"/>
          <cell r="F2545"/>
          <cell r="G2545"/>
          <cell r="H2545"/>
          <cell r="I2545" t="str">
            <v>OK</v>
          </cell>
          <cell r="J2545">
            <v>43292</v>
          </cell>
        </row>
        <row r="2546">
          <cell r="B2546">
            <v>8331</v>
          </cell>
          <cell r="C2546">
            <v>43291</v>
          </cell>
          <cell r="D2546" t="str">
            <v>119VU réparation</v>
          </cell>
          <cell r="E2546"/>
          <cell r="F2546"/>
          <cell r="G2546"/>
          <cell r="H2546"/>
          <cell r="I2546" t="str">
            <v>OK</v>
          </cell>
          <cell r="J2546">
            <v>43292</v>
          </cell>
        </row>
        <row r="2547">
          <cell r="B2547">
            <v>8568</v>
          </cell>
          <cell r="C2547">
            <v>43291</v>
          </cell>
          <cell r="D2547" t="str">
            <v>45VU</v>
          </cell>
          <cell r="E2547"/>
          <cell r="F2547"/>
          <cell r="G2547"/>
          <cell r="H2547"/>
          <cell r="I2547" t="str">
            <v>OK</v>
          </cell>
          <cell r="J2547">
            <v>43291</v>
          </cell>
        </row>
        <row r="2548">
          <cell r="B2548">
            <v>8517</v>
          </cell>
          <cell r="C2548">
            <v>43291</v>
          </cell>
          <cell r="D2548" t="str">
            <v>28VU</v>
          </cell>
          <cell r="E2548"/>
          <cell r="F2548"/>
          <cell r="G2548"/>
          <cell r="H2548"/>
          <cell r="I2548" t="str">
            <v>OK</v>
          </cell>
          <cell r="J2548">
            <v>43292</v>
          </cell>
        </row>
        <row r="2549">
          <cell r="B2549">
            <v>8326</v>
          </cell>
          <cell r="C2549">
            <v>43292</v>
          </cell>
          <cell r="D2549"/>
          <cell r="E2549"/>
          <cell r="F2549"/>
          <cell r="G2549"/>
          <cell r="H2549"/>
          <cell r="I2549" t="str">
            <v>OK</v>
          </cell>
          <cell r="J2549">
            <v>43293</v>
          </cell>
        </row>
        <row r="2550">
          <cell r="B2550">
            <v>8527</v>
          </cell>
          <cell r="C2550">
            <v>43292</v>
          </cell>
          <cell r="D2550"/>
          <cell r="E2550"/>
          <cell r="F2550"/>
          <cell r="G2550"/>
          <cell r="H2550"/>
          <cell r="I2550" t="str">
            <v>OK</v>
          </cell>
          <cell r="J2550">
            <v>43293</v>
          </cell>
        </row>
        <row r="2551">
          <cell r="B2551">
            <v>8507</v>
          </cell>
          <cell r="C2551">
            <v>43292</v>
          </cell>
          <cell r="D2551"/>
          <cell r="E2551"/>
          <cell r="F2551"/>
          <cell r="G2551"/>
          <cell r="H2551"/>
          <cell r="I2551" t="str">
            <v>OK</v>
          </cell>
          <cell r="J2551">
            <v>43292</v>
          </cell>
        </row>
        <row r="2552">
          <cell r="B2552">
            <v>8511</v>
          </cell>
          <cell r="C2552">
            <v>43292</v>
          </cell>
          <cell r="D2552"/>
          <cell r="E2552"/>
          <cell r="F2552"/>
          <cell r="G2552"/>
          <cell r="H2552"/>
          <cell r="I2552" t="str">
            <v>OK</v>
          </cell>
          <cell r="J2552">
            <v>43292</v>
          </cell>
        </row>
        <row r="2553">
          <cell r="B2553">
            <v>8514</v>
          </cell>
          <cell r="C2553">
            <v>43292</v>
          </cell>
          <cell r="D2553" t="str">
            <v>22VU</v>
          </cell>
          <cell r="E2553"/>
          <cell r="F2553"/>
          <cell r="G2553"/>
          <cell r="H2553"/>
          <cell r="I2553" t="str">
            <v>OK</v>
          </cell>
          <cell r="J2553">
            <v>43292</v>
          </cell>
        </row>
        <row r="2554">
          <cell r="B2554">
            <v>8552</v>
          </cell>
          <cell r="C2554">
            <v>43292</v>
          </cell>
          <cell r="D2554"/>
          <cell r="E2554"/>
          <cell r="F2554"/>
          <cell r="G2554"/>
          <cell r="H2554"/>
          <cell r="I2554" t="str">
            <v>OK</v>
          </cell>
          <cell r="J2554">
            <v>43293</v>
          </cell>
        </row>
        <row r="2555">
          <cell r="B2555">
            <v>8562</v>
          </cell>
          <cell r="C2555">
            <v>43292</v>
          </cell>
          <cell r="D2555"/>
          <cell r="E2555"/>
          <cell r="F2555"/>
          <cell r="G2555"/>
          <cell r="H2555"/>
          <cell r="I2555" t="str">
            <v>OK</v>
          </cell>
          <cell r="J2555">
            <v>43293</v>
          </cell>
        </row>
        <row r="2556">
          <cell r="B2556">
            <v>8566</v>
          </cell>
          <cell r="C2556">
            <v>43292</v>
          </cell>
          <cell r="D2556"/>
          <cell r="E2556"/>
          <cell r="F2556"/>
          <cell r="G2556"/>
          <cell r="H2556"/>
          <cell r="I2556" t="str">
            <v>OK</v>
          </cell>
          <cell r="J2556">
            <v>43293</v>
          </cell>
        </row>
        <row r="2557">
          <cell r="B2557">
            <v>8639</v>
          </cell>
          <cell r="C2557">
            <v>43292</v>
          </cell>
          <cell r="D2557"/>
          <cell r="E2557"/>
          <cell r="F2557"/>
          <cell r="G2557"/>
          <cell r="H2557"/>
          <cell r="I2557" t="str">
            <v>OK</v>
          </cell>
          <cell r="J2557">
            <v>43293</v>
          </cell>
        </row>
        <row r="2558">
          <cell r="B2558">
            <v>8583</v>
          </cell>
          <cell r="C2558">
            <v>43292</v>
          </cell>
          <cell r="D2558"/>
          <cell r="E2558"/>
          <cell r="F2558"/>
          <cell r="G2558"/>
          <cell r="H2558"/>
          <cell r="I2558" t="str">
            <v>OK</v>
          </cell>
          <cell r="J2558">
            <v>43293</v>
          </cell>
        </row>
        <row r="2559">
          <cell r="B2559">
            <v>8570</v>
          </cell>
          <cell r="C2559">
            <v>43292</v>
          </cell>
          <cell r="D2559"/>
          <cell r="E2559"/>
          <cell r="F2559"/>
          <cell r="G2559"/>
          <cell r="H2559"/>
          <cell r="I2559" t="str">
            <v>OK</v>
          </cell>
          <cell r="J2559">
            <v>43293</v>
          </cell>
        </row>
        <row r="2560">
          <cell r="B2560">
            <v>277</v>
          </cell>
          <cell r="C2560">
            <v>43292</v>
          </cell>
          <cell r="D2560" t="str">
            <v>sauf 313-314VU</v>
          </cell>
          <cell r="E2560"/>
          <cell r="F2560"/>
          <cell r="G2560"/>
          <cell r="H2560"/>
          <cell r="I2560" t="str">
            <v>OK</v>
          </cell>
          <cell r="J2560">
            <v>43292</v>
          </cell>
        </row>
        <row r="2561">
          <cell r="B2561">
            <v>299</v>
          </cell>
          <cell r="C2561">
            <v>43292</v>
          </cell>
          <cell r="D2561"/>
          <cell r="E2561"/>
          <cell r="F2561"/>
          <cell r="G2561"/>
          <cell r="H2561"/>
          <cell r="I2561" t="str">
            <v>OK</v>
          </cell>
          <cell r="J2561">
            <v>43293</v>
          </cell>
        </row>
        <row r="2562">
          <cell r="B2562">
            <v>297</v>
          </cell>
          <cell r="C2562">
            <v>43292</v>
          </cell>
          <cell r="D2562"/>
          <cell r="E2562"/>
          <cell r="F2562"/>
          <cell r="G2562"/>
          <cell r="H2562"/>
          <cell r="I2562" t="str">
            <v>OK</v>
          </cell>
          <cell r="J2562">
            <v>43293</v>
          </cell>
        </row>
        <row r="2563">
          <cell r="B2563">
            <v>1554</v>
          </cell>
          <cell r="C2563">
            <v>43292</v>
          </cell>
          <cell r="D2563"/>
          <cell r="E2563"/>
          <cell r="F2563"/>
          <cell r="G2563"/>
          <cell r="H2563"/>
          <cell r="I2563" t="str">
            <v>OK</v>
          </cell>
          <cell r="J2563">
            <v>43293</v>
          </cell>
        </row>
        <row r="2564">
          <cell r="B2564" t="str">
            <v>LCT036192</v>
          </cell>
          <cell r="C2564">
            <v>43292</v>
          </cell>
          <cell r="D2564" t="str">
            <v>63VU   QTE 2</v>
          </cell>
          <cell r="E2564"/>
          <cell r="F2564"/>
          <cell r="G2564"/>
          <cell r="H2564"/>
          <cell r="I2564" t="str">
            <v>OK</v>
          </cell>
          <cell r="J2564">
            <v>43299</v>
          </cell>
        </row>
        <row r="2565">
          <cell r="B2565" t="str">
            <v>LCT074835</v>
          </cell>
          <cell r="C2565">
            <v>43292</v>
          </cell>
          <cell r="D2565" t="str">
            <v>314VU</v>
          </cell>
          <cell r="E2565"/>
          <cell r="F2565"/>
          <cell r="G2565"/>
          <cell r="H2565"/>
          <cell r="I2565" t="str">
            <v>OK</v>
          </cell>
          <cell r="J2565">
            <v>43301</v>
          </cell>
        </row>
        <row r="2566">
          <cell r="B2566" t="str">
            <v>LCT074945</v>
          </cell>
          <cell r="C2566">
            <v>43292</v>
          </cell>
          <cell r="D2566" t="str">
            <v>314VU</v>
          </cell>
          <cell r="E2566"/>
          <cell r="F2566"/>
          <cell r="G2566"/>
          <cell r="H2566"/>
          <cell r="I2566" t="str">
            <v>OK</v>
          </cell>
          <cell r="J2566">
            <v>43301</v>
          </cell>
        </row>
        <row r="2567">
          <cell r="B2567">
            <v>8547</v>
          </cell>
          <cell r="C2567">
            <v>43292</v>
          </cell>
          <cell r="D2567" t="str">
            <v>28VU</v>
          </cell>
          <cell r="E2567"/>
          <cell r="F2567"/>
          <cell r="G2567"/>
          <cell r="H2567"/>
          <cell r="I2567" t="str">
            <v>OK</v>
          </cell>
          <cell r="J2567">
            <v>43298</v>
          </cell>
        </row>
        <row r="2568">
          <cell r="B2568">
            <v>8496</v>
          </cell>
          <cell r="C2568">
            <v>43292</v>
          </cell>
          <cell r="D2568" t="str">
            <v>45VU</v>
          </cell>
          <cell r="E2568"/>
          <cell r="F2568"/>
          <cell r="G2568"/>
          <cell r="H2568"/>
          <cell r="I2568" t="str">
            <v>OK</v>
          </cell>
          <cell r="J2568">
            <v>43298</v>
          </cell>
        </row>
        <row r="2569">
          <cell r="B2569">
            <v>8542</v>
          </cell>
          <cell r="C2569">
            <v>43292</v>
          </cell>
          <cell r="D2569" t="str">
            <v>45VU</v>
          </cell>
          <cell r="E2569"/>
          <cell r="F2569"/>
          <cell r="G2569"/>
          <cell r="H2569"/>
          <cell r="I2569" t="str">
            <v>OK</v>
          </cell>
          <cell r="J2569">
            <v>43298</v>
          </cell>
        </row>
        <row r="2570">
          <cell r="B2570">
            <v>8528</v>
          </cell>
          <cell r="C2570">
            <v>43293</v>
          </cell>
          <cell r="D2570"/>
          <cell r="E2570"/>
          <cell r="F2570"/>
          <cell r="G2570"/>
          <cell r="H2570"/>
          <cell r="I2570" t="str">
            <v>OK</v>
          </cell>
          <cell r="J2570">
            <v>43294</v>
          </cell>
        </row>
        <row r="2571">
          <cell r="B2571">
            <v>8529</v>
          </cell>
          <cell r="C2571">
            <v>43293</v>
          </cell>
          <cell r="D2571"/>
          <cell r="E2571"/>
          <cell r="F2571"/>
          <cell r="G2571"/>
          <cell r="H2571"/>
          <cell r="I2571" t="str">
            <v>OK</v>
          </cell>
          <cell r="J2571">
            <v>43297</v>
          </cell>
        </row>
        <row r="2572">
          <cell r="B2572">
            <v>8568</v>
          </cell>
          <cell r="C2572">
            <v>43293</v>
          </cell>
          <cell r="D2572"/>
          <cell r="E2572"/>
          <cell r="F2572"/>
          <cell r="G2572"/>
          <cell r="H2572"/>
          <cell r="I2572" t="str">
            <v>OK</v>
          </cell>
          <cell r="J2572">
            <v>43293</v>
          </cell>
        </row>
        <row r="2573">
          <cell r="B2573">
            <v>8518</v>
          </cell>
          <cell r="C2573">
            <v>43293</v>
          </cell>
          <cell r="D2573"/>
          <cell r="E2573"/>
          <cell r="F2573"/>
          <cell r="G2573"/>
          <cell r="H2573"/>
          <cell r="I2573" t="str">
            <v>OK</v>
          </cell>
          <cell r="J2573">
            <v>43294</v>
          </cell>
        </row>
        <row r="2574">
          <cell r="B2574">
            <v>8636</v>
          </cell>
          <cell r="C2574">
            <v>43293</v>
          </cell>
          <cell r="D2574"/>
          <cell r="E2574"/>
          <cell r="F2574"/>
          <cell r="G2574"/>
          <cell r="H2574"/>
          <cell r="I2574" t="str">
            <v>OK</v>
          </cell>
          <cell r="J2574">
            <v>43294</v>
          </cell>
        </row>
        <row r="2575">
          <cell r="B2575">
            <v>8567</v>
          </cell>
          <cell r="C2575">
            <v>43293</v>
          </cell>
          <cell r="D2575" t="str">
            <v>Para 28-72-102VU</v>
          </cell>
          <cell r="E2575"/>
          <cell r="F2575"/>
          <cell r="G2575"/>
          <cell r="H2575"/>
          <cell r="I2575" t="str">
            <v>OK</v>
          </cell>
          <cell r="J2575">
            <v>43294</v>
          </cell>
        </row>
        <row r="2576">
          <cell r="B2576">
            <v>8558</v>
          </cell>
          <cell r="C2576">
            <v>43293</v>
          </cell>
          <cell r="D2576"/>
          <cell r="E2576"/>
          <cell r="F2576"/>
          <cell r="G2576"/>
          <cell r="H2576"/>
          <cell r="I2576" t="str">
            <v>OK</v>
          </cell>
          <cell r="J2576">
            <v>43294</v>
          </cell>
        </row>
        <row r="2577">
          <cell r="B2577">
            <v>8575</v>
          </cell>
          <cell r="C2577">
            <v>43293</v>
          </cell>
          <cell r="D2577" t="str">
            <v>para 45VU</v>
          </cell>
          <cell r="E2577"/>
          <cell r="F2577"/>
          <cell r="G2577"/>
          <cell r="H2577"/>
          <cell r="I2577" t="str">
            <v>OK</v>
          </cell>
          <cell r="J2577">
            <v>43294</v>
          </cell>
        </row>
        <row r="2578">
          <cell r="B2578">
            <v>274</v>
          </cell>
          <cell r="C2578">
            <v>43293</v>
          </cell>
          <cell r="D2578" t="str">
            <v>Sauf 925VU</v>
          </cell>
          <cell r="E2578"/>
          <cell r="F2578"/>
          <cell r="G2578"/>
          <cell r="H2578"/>
          <cell r="I2578" t="str">
            <v>OK</v>
          </cell>
          <cell r="J2578">
            <v>43294</v>
          </cell>
        </row>
        <row r="2579">
          <cell r="B2579">
            <v>8533</v>
          </cell>
          <cell r="C2579">
            <v>43294</v>
          </cell>
          <cell r="D2579"/>
          <cell r="E2579"/>
          <cell r="F2579"/>
          <cell r="G2579"/>
          <cell r="H2579"/>
          <cell r="I2579" t="str">
            <v>OK</v>
          </cell>
          <cell r="J2579">
            <v>43297</v>
          </cell>
        </row>
        <row r="2580">
          <cell r="B2580">
            <v>8561</v>
          </cell>
          <cell r="C2580">
            <v>43294</v>
          </cell>
          <cell r="D2580"/>
          <cell r="E2580"/>
          <cell r="F2580"/>
          <cell r="G2580"/>
          <cell r="H2580"/>
          <cell r="I2580" t="str">
            <v>OK</v>
          </cell>
          <cell r="J2580">
            <v>43297</v>
          </cell>
        </row>
        <row r="2581">
          <cell r="B2581">
            <v>8584</v>
          </cell>
          <cell r="C2581">
            <v>43294</v>
          </cell>
          <cell r="D2581"/>
          <cell r="E2581"/>
          <cell r="F2581"/>
          <cell r="G2581"/>
          <cell r="H2581"/>
          <cell r="I2581" t="str">
            <v>OK</v>
          </cell>
          <cell r="J2581">
            <v>43298</v>
          </cell>
        </row>
        <row r="2582">
          <cell r="B2582">
            <v>8573</v>
          </cell>
          <cell r="C2582">
            <v>43294</v>
          </cell>
          <cell r="D2582" t="str">
            <v>para 72VU</v>
          </cell>
          <cell r="E2582"/>
          <cell r="F2582"/>
          <cell r="G2582"/>
          <cell r="H2582"/>
          <cell r="I2582" t="str">
            <v>OK</v>
          </cell>
          <cell r="J2582">
            <v>43300</v>
          </cell>
        </row>
        <row r="2583">
          <cell r="B2583" t="str">
            <v>LCT021635</v>
          </cell>
          <cell r="C2583">
            <v>43294</v>
          </cell>
          <cell r="D2583" t="str">
            <v>20WG</v>
          </cell>
          <cell r="E2583"/>
          <cell r="F2583"/>
          <cell r="G2583"/>
          <cell r="H2583"/>
          <cell r="I2583" t="str">
            <v>OK</v>
          </cell>
          <cell r="J2583">
            <v>43297</v>
          </cell>
        </row>
        <row r="2584">
          <cell r="B2584" t="str">
            <v>LCT021628</v>
          </cell>
          <cell r="C2584">
            <v>43294</v>
          </cell>
          <cell r="D2584" t="str">
            <v>10QW</v>
          </cell>
          <cell r="E2584"/>
          <cell r="F2584"/>
          <cell r="G2584"/>
          <cell r="H2584"/>
          <cell r="I2584" t="str">
            <v>OK</v>
          </cell>
          <cell r="J2584">
            <v>43297</v>
          </cell>
        </row>
        <row r="2585">
          <cell r="B2585" t="str">
            <v>LCT021631</v>
          </cell>
          <cell r="C2585">
            <v>43294</v>
          </cell>
          <cell r="D2585" t="str">
            <v>11MA</v>
          </cell>
          <cell r="E2585"/>
          <cell r="F2585"/>
          <cell r="G2585"/>
          <cell r="H2585"/>
          <cell r="I2585" t="str">
            <v>OK</v>
          </cell>
          <cell r="J2585">
            <v>43297</v>
          </cell>
        </row>
        <row r="2586">
          <cell r="B2586" t="str">
            <v>LCT022917</v>
          </cell>
          <cell r="C2586">
            <v>43294</v>
          </cell>
          <cell r="D2586" t="str">
            <v>10PA</v>
          </cell>
          <cell r="E2586"/>
          <cell r="F2586"/>
          <cell r="G2586"/>
          <cell r="H2586"/>
          <cell r="I2586" t="str">
            <v>OK</v>
          </cell>
          <cell r="J2586">
            <v>43297</v>
          </cell>
        </row>
        <row r="2587">
          <cell r="B2587" t="str">
            <v>LCT022916</v>
          </cell>
          <cell r="C2587">
            <v>43294</v>
          </cell>
          <cell r="D2587" t="str">
            <v>10LH</v>
          </cell>
          <cell r="E2587"/>
          <cell r="F2587"/>
          <cell r="G2587"/>
          <cell r="H2587"/>
          <cell r="I2587" t="str">
            <v>OK</v>
          </cell>
          <cell r="J2587">
            <v>43297</v>
          </cell>
        </row>
        <row r="2588">
          <cell r="B2588">
            <v>8514</v>
          </cell>
          <cell r="C2588">
            <v>43294</v>
          </cell>
          <cell r="D2588" t="str">
            <v>22VU</v>
          </cell>
          <cell r="E2588"/>
          <cell r="F2588"/>
          <cell r="G2588"/>
          <cell r="H2588"/>
          <cell r="I2588" t="str">
            <v>OK</v>
          </cell>
          <cell r="J2588">
            <v>43297</v>
          </cell>
        </row>
        <row r="2589">
          <cell r="B2589">
            <v>8539</v>
          </cell>
          <cell r="C2589">
            <v>43297</v>
          </cell>
          <cell r="D2589"/>
          <cell r="E2589"/>
          <cell r="F2589"/>
          <cell r="G2589"/>
          <cell r="H2589"/>
          <cell r="I2589" t="str">
            <v>OK</v>
          </cell>
          <cell r="J2589">
            <v>43298</v>
          </cell>
        </row>
        <row r="2590">
          <cell r="B2590">
            <v>8540</v>
          </cell>
          <cell r="C2590">
            <v>43297</v>
          </cell>
          <cell r="D2590"/>
          <cell r="E2590"/>
          <cell r="F2590"/>
          <cell r="G2590"/>
          <cell r="H2590"/>
          <cell r="I2590" t="str">
            <v>OK</v>
          </cell>
          <cell r="J2590">
            <v>43298</v>
          </cell>
        </row>
        <row r="2591">
          <cell r="B2591">
            <v>8609</v>
          </cell>
          <cell r="C2591">
            <v>43297</v>
          </cell>
          <cell r="D2591"/>
          <cell r="E2591"/>
          <cell r="F2591"/>
          <cell r="G2591"/>
          <cell r="H2591"/>
          <cell r="I2591" t="str">
            <v>OK</v>
          </cell>
          <cell r="J2591">
            <v>43298</v>
          </cell>
        </row>
        <row r="2592">
          <cell r="B2592">
            <v>8534</v>
          </cell>
          <cell r="C2592">
            <v>43297</v>
          </cell>
          <cell r="D2592"/>
          <cell r="E2592"/>
          <cell r="F2592"/>
          <cell r="G2592"/>
          <cell r="H2592"/>
          <cell r="I2592" t="str">
            <v>OK</v>
          </cell>
          <cell r="J2592">
            <v>43298</v>
          </cell>
        </row>
        <row r="2593">
          <cell r="B2593">
            <v>8580</v>
          </cell>
          <cell r="C2593">
            <v>43297</v>
          </cell>
          <cell r="D2593"/>
          <cell r="E2593"/>
          <cell r="F2593"/>
          <cell r="G2593"/>
          <cell r="H2593"/>
          <cell r="I2593" t="str">
            <v>OK</v>
          </cell>
          <cell r="J2593">
            <v>43300</v>
          </cell>
        </row>
        <row r="2594">
          <cell r="B2594">
            <v>274</v>
          </cell>
          <cell r="C2594">
            <v>43297</v>
          </cell>
          <cell r="D2594" t="str">
            <v>925VU</v>
          </cell>
          <cell r="E2594"/>
          <cell r="F2594"/>
          <cell r="G2594"/>
          <cell r="H2594"/>
          <cell r="I2594" t="str">
            <v>OK</v>
          </cell>
          <cell r="J2594">
            <v>43297</v>
          </cell>
        </row>
        <row r="2595">
          <cell r="B2595">
            <v>279</v>
          </cell>
          <cell r="C2595">
            <v>43297</v>
          </cell>
          <cell r="D2595" t="str">
            <v>911-917VU</v>
          </cell>
          <cell r="E2595"/>
          <cell r="F2595"/>
          <cell r="G2595"/>
          <cell r="H2595"/>
          <cell r="I2595" t="str">
            <v>OK</v>
          </cell>
          <cell r="J2595">
            <v>43298</v>
          </cell>
        </row>
        <row r="2596">
          <cell r="B2596">
            <v>279</v>
          </cell>
          <cell r="C2596">
            <v>43297</v>
          </cell>
          <cell r="D2596"/>
          <cell r="E2596"/>
          <cell r="F2596"/>
          <cell r="G2596"/>
          <cell r="H2596"/>
          <cell r="I2596" t="str">
            <v>OK</v>
          </cell>
          <cell r="J2596">
            <v>43298</v>
          </cell>
        </row>
        <row r="2597">
          <cell r="B2597">
            <v>98</v>
          </cell>
          <cell r="C2597">
            <v>43297</v>
          </cell>
          <cell r="D2597"/>
          <cell r="E2597"/>
          <cell r="F2597"/>
          <cell r="G2597"/>
          <cell r="H2597"/>
          <cell r="I2597" t="str">
            <v>OK</v>
          </cell>
          <cell r="J2597">
            <v>43298</v>
          </cell>
        </row>
        <row r="2598">
          <cell r="B2598">
            <v>1541</v>
          </cell>
          <cell r="C2598">
            <v>43297</v>
          </cell>
          <cell r="D2598"/>
          <cell r="E2598"/>
          <cell r="F2598"/>
          <cell r="G2598"/>
          <cell r="H2598"/>
          <cell r="I2598" t="str">
            <v>OK</v>
          </cell>
          <cell r="J2598">
            <v>43298</v>
          </cell>
        </row>
        <row r="2599">
          <cell r="B2599">
            <v>1542</v>
          </cell>
          <cell r="C2599">
            <v>43297</v>
          </cell>
          <cell r="D2599"/>
          <cell r="E2599"/>
          <cell r="F2599"/>
          <cell r="G2599"/>
          <cell r="H2599"/>
          <cell r="I2599" t="str">
            <v>OK</v>
          </cell>
          <cell r="J2599">
            <v>43298</v>
          </cell>
        </row>
        <row r="2600">
          <cell r="B2600">
            <v>1555</v>
          </cell>
          <cell r="C2600">
            <v>43297</v>
          </cell>
          <cell r="D2600"/>
          <cell r="E2600"/>
          <cell r="F2600"/>
          <cell r="G2600"/>
          <cell r="H2600"/>
          <cell r="I2600" t="str">
            <v>OK</v>
          </cell>
          <cell r="J2600">
            <v>43298</v>
          </cell>
        </row>
        <row r="2601">
          <cell r="B2601" t="str">
            <v>LCT22912-3</v>
          </cell>
          <cell r="C2601">
            <v>43297</v>
          </cell>
          <cell r="D2601" t="str">
            <v>1001§1002</v>
          </cell>
          <cell r="E2601"/>
          <cell r="F2601"/>
          <cell r="G2601"/>
          <cell r="H2601"/>
          <cell r="I2601" t="str">
            <v>OK</v>
          </cell>
          <cell r="J2601">
            <v>43297</v>
          </cell>
        </row>
        <row r="2602">
          <cell r="B2602" t="str">
            <v>LCT22912-4</v>
          </cell>
          <cell r="C2602">
            <v>43297</v>
          </cell>
          <cell r="D2602" t="str">
            <v>1001§1002</v>
          </cell>
          <cell r="E2602"/>
          <cell r="F2602"/>
          <cell r="G2602"/>
          <cell r="H2602"/>
          <cell r="I2602" t="str">
            <v>OK</v>
          </cell>
          <cell r="J2602">
            <v>43297</v>
          </cell>
        </row>
        <row r="2603">
          <cell r="B2603" t="str">
            <v>LCT22912-5</v>
          </cell>
          <cell r="C2603">
            <v>43297</v>
          </cell>
          <cell r="D2603" t="str">
            <v>1001§1002</v>
          </cell>
          <cell r="E2603"/>
          <cell r="F2603"/>
          <cell r="G2603"/>
          <cell r="H2603"/>
          <cell r="I2603" t="str">
            <v>OK</v>
          </cell>
          <cell r="J2603">
            <v>43297</v>
          </cell>
        </row>
        <row r="2604">
          <cell r="B2604" t="str">
            <v>LCT22912-6</v>
          </cell>
          <cell r="C2604">
            <v>43297</v>
          </cell>
          <cell r="D2604" t="str">
            <v>1001§1002</v>
          </cell>
          <cell r="E2604"/>
          <cell r="F2604"/>
          <cell r="G2604"/>
          <cell r="H2604"/>
          <cell r="I2604" t="str">
            <v>OK</v>
          </cell>
          <cell r="J2604">
            <v>43297</v>
          </cell>
        </row>
        <row r="2605">
          <cell r="B2605" t="str">
            <v>LCT22912-7</v>
          </cell>
          <cell r="C2605">
            <v>43297</v>
          </cell>
          <cell r="D2605" t="str">
            <v>1001§1002</v>
          </cell>
          <cell r="E2605"/>
          <cell r="F2605"/>
          <cell r="G2605"/>
          <cell r="H2605"/>
          <cell r="I2605" t="str">
            <v>OK</v>
          </cell>
          <cell r="J2605">
            <v>43297</v>
          </cell>
        </row>
        <row r="2606">
          <cell r="B2606" t="str">
            <v>LCT22912-8</v>
          </cell>
          <cell r="C2606">
            <v>43297</v>
          </cell>
          <cell r="D2606" t="str">
            <v>1001§1002</v>
          </cell>
          <cell r="E2606"/>
          <cell r="F2606"/>
          <cell r="G2606"/>
          <cell r="H2606"/>
          <cell r="I2606" t="str">
            <v>OK</v>
          </cell>
          <cell r="J2606">
            <v>43297</v>
          </cell>
        </row>
        <row r="2607">
          <cell r="B2607" t="str">
            <v>LCT060519</v>
          </cell>
          <cell r="C2607">
            <v>43297</v>
          </cell>
          <cell r="D2607" t="str">
            <v>1UB</v>
          </cell>
          <cell r="E2607"/>
          <cell r="F2607"/>
          <cell r="G2607"/>
          <cell r="H2607"/>
          <cell r="I2607" t="str">
            <v>OK</v>
          </cell>
          <cell r="J2607">
            <v>43298</v>
          </cell>
        </row>
        <row r="2608">
          <cell r="B2608" t="str">
            <v>LCT060520</v>
          </cell>
          <cell r="C2608">
            <v>43297</v>
          </cell>
          <cell r="D2608" t="str">
            <v>2UB</v>
          </cell>
          <cell r="E2608"/>
          <cell r="F2608"/>
          <cell r="G2608"/>
          <cell r="H2608"/>
          <cell r="I2608" t="str">
            <v>OK</v>
          </cell>
          <cell r="J2608">
            <v>43298</v>
          </cell>
        </row>
        <row r="2609">
          <cell r="B2609">
            <v>8577</v>
          </cell>
          <cell r="C2609">
            <v>43298</v>
          </cell>
          <cell r="D2609"/>
          <cell r="E2609"/>
          <cell r="F2609"/>
          <cell r="G2609"/>
          <cell r="H2609"/>
          <cell r="I2609" t="str">
            <v>ok</v>
          </cell>
          <cell r="J2609">
            <v>43299</v>
          </cell>
        </row>
        <row r="2610">
          <cell r="B2610">
            <v>8586</v>
          </cell>
          <cell r="C2610">
            <v>43298</v>
          </cell>
          <cell r="D2610"/>
          <cell r="E2610"/>
          <cell r="F2610"/>
          <cell r="G2610"/>
          <cell r="H2610"/>
          <cell r="I2610" t="str">
            <v>OK</v>
          </cell>
          <cell r="J2610">
            <v>43300</v>
          </cell>
        </row>
        <row r="2611">
          <cell r="B2611">
            <v>8595</v>
          </cell>
          <cell r="C2611">
            <v>43298</v>
          </cell>
          <cell r="D2611"/>
          <cell r="E2611"/>
          <cell r="F2611"/>
          <cell r="G2611"/>
          <cell r="H2611"/>
          <cell r="I2611" t="str">
            <v>OK</v>
          </cell>
          <cell r="J2611">
            <v>43300</v>
          </cell>
        </row>
        <row r="2612">
          <cell r="B2612">
            <v>279</v>
          </cell>
          <cell r="C2612">
            <v>43298</v>
          </cell>
          <cell r="D2612" t="str">
            <v>925VU</v>
          </cell>
          <cell r="E2612"/>
          <cell r="F2612"/>
          <cell r="G2612"/>
          <cell r="H2612"/>
          <cell r="I2612" t="str">
            <v>OK</v>
          </cell>
          <cell r="J2612">
            <v>43300</v>
          </cell>
        </row>
        <row r="2613">
          <cell r="B2613">
            <v>301</v>
          </cell>
          <cell r="C2613">
            <v>43298</v>
          </cell>
          <cell r="D2613"/>
          <cell r="E2613"/>
          <cell r="F2613"/>
          <cell r="G2613"/>
          <cell r="H2613"/>
          <cell r="I2613" t="str">
            <v>OK</v>
          </cell>
          <cell r="J2613">
            <v>43299</v>
          </cell>
        </row>
        <row r="2614">
          <cell r="B2614">
            <v>276</v>
          </cell>
          <cell r="C2614">
            <v>43298</v>
          </cell>
          <cell r="D2614"/>
          <cell r="E2614"/>
          <cell r="F2614"/>
          <cell r="G2614"/>
          <cell r="H2614"/>
          <cell r="I2614" t="str">
            <v>OK</v>
          </cell>
          <cell r="J2614">
            <v>43300</v>
          </cell>
        </row>
        <row r="2615">
          <cell r="B2615">
            <v>99</v>
          </cell>
          <cell r="C2615">
            <v>43298</v>
          </cell>
          <cell r="D2615"/>
          <cell r="E2615"/>
          <cell r="F2615"/>
          <cell r="G2615"/>
          <cell r="H2615"/>
          <cell r="I2615" t="str">
            <v>ok</v>
          </cell>
          <cell r="J2615">
            <v>43299</v>
          </cell>
        </row>
        <row r="2616">
          <cell r="B2616">
            <v>280</v>
          </cell>
          <cell r="C2616">
            <v>43298</v>
          </cell>
          <cell r="D2616" t="str">
            <v>5130VE</v>
          </cell>
          <cell r="E2616"/>
          <cell r="F2616"/>
          <cell r="G2616"/>
          <cell r="H2616"/>
          <cell r="I2616" t="str">
            <v>OK</v>
          </cell>
          <cell r="J2616">
            <v>43299</v>
          </cell>
        </row>
        <row r="2617">
          <cell r="B2617">
            <v>8567</v>
          </cell>
          <cell r="C2617">
            <v>43298</v>
          </cell>
          <cell r="D2617" t="str">
            <v>72VU</v>
          </cell>
          <cell r="E2617"/>
          <cell r="F2617"/>
          <cell r="G2617"/>
          <cell r="H2617"/>
          <cell r="I2617" t="str">
            <v>OK</v>
          </cell>
          <cell r="J2617">
            <v>43300</v>
          </cell>
        </row>
        <row r="2618">
          <cell r="B2618">
            <v>8403</v>
          </cell>
          <cell r="C2618">
            <v>43298</v>
          </cell>
          <cell r="D2618" t="str">
            <v>102VU si autorisation de livrer sans Etec</v>
          </cell>
          <cell r="E2618"/>
          <cell r="F2618"/>
          <cell r="G2618"/>
          <cell r="H2618"/>
          <cell r="I2618" t="str">
            <v>OK</v>
          </cell>
          <cell r="J2618">
            <v>43300</v>
          </cell>
        </row>
        <row r="2619">
          <cell r="B2619">
            <v>8542</v>
          </cell>
          <cell r="C2619">
            <v>43299</v>
          </cell>
          <cell r="D2619"/>
          <cell r="E2619"/>
          <cell r="F2619"/>
          <cell r="G2619"/>
          <cell r="H2619"/>
          <cell r="I2619" t="str">
            <v>OK</v>
          </cell>
          <cell r="J2619">
            <v>43300</v>
          </cell>
        </row>
        <row r="2620">
          <cell r="B2620">
            <v>8424</v>
          </cell>
          <cell r="C2620">
            <v>43299</v>
          </cell>
          <cell r="D2620"/>
          <cell r="E2620"/>
          <cell r="F2620"/>
          <cell r="G2620"/>
          <cell r="H2620"/>
          <cell r="I2620" t="str">
            <v>OK</v>
          </cell>
          <cell r="J2620">
            <v>43300</v>
          </cell>
        </row>
        <row r="2621">
          <cell r="B2621">
            <v>280</v>
          </cell>
          <cell r="C2621">
            <v>43299</v>
          </cell>
          <cell r="D2621"/>
          <cell r="E2621"/>
          <cell r="F2621"/>
          <cell r="G2621"/>
          <cell r="H2621"/>
          <cell r="I2621" t="str">
            <v>OK</v>
          </cell>
          <cell r="J2621">
            <v>43301</v>
          </cell>
        </row>
        <row r="2622">
          <cell r="B2622">
            <v>1543</v>
          </cell>
          <cell r="C2622">
            <v>43299</v>
          </cell>
          <cell r="D2622"/>
          <cell r="E2622"/>
          <cell r="F2622"/>
          <cell r="G2622"/>
          <cell r="H2622"/>
          <cell r="I2622" t="str">
            <v>OK</v>
          </cell>
          <cell r="J2622">
            <v>43304</v>
          </cell>
        </row>
        <row r="2623">
          <cell r="B2623">
            <v>1556</v>
          </cell>
          <cell r="C2623">
            <v>43299</v>
          </cell>
          <cell r="D2623"/>
          <cell r="E2623"/>
          <cell r="F2623"/>
          <cell r="G2623"/>
          <cell r="H2623"/>
          <cell r="I2623" t="str">
            <v>OK</v>
          </cell>
          <cell r="J2623">
            <v>43301</v>
          </cell>
        </row>
        <row r="2624">
          <cell r="B2624">
            <v>8547</v>
          </cell>
          <cell r="C2624">
            <v>43299</v>
          </cell>
          <cell r="D2624" t="str">
            <v>102VU</v>
          </cell>
          <cell r="E2624"/>
          <cell r="F2624"/>
          <cell r="G2624"/>
          <cell r="H2624"/>
          <cell r="I2624" t="str">
            <v>OK</v>
          </cell>
          <cell r="J2624">
            <v>43300</v>
          </cell>
        </row>
        <row r="2625">
          <cell r="B2625">
            <v>8517</v>
          </cell>
          <cell r="C2625">
            <v>43299</v>
          </cell>
          <cell r="D2625" t="str">
            <v>102VU</v>
          </cell>
          <cell r="E2625"/>
          <cell r="F2625"/>
          <cell r="G2625"/>
          <cell r="H2625"/>
          <cell r="I2625" t="str">
            <v>OK</v>
          </cell>
          <cell r="J2625">
            <v>43300</v>
          </cell>
        </row>
        <row r="2626">
          <cell r="B2626">
            <v>8557</v>
          </cell>
          <cell r="C2626">
            <v>43299</v>
          </cell>
          <cell r="D2626" t="str">
            <v>102VU</v>
          </cell>
          <cell r="E2626"/>
          <cell r="F2626"/>
          <cell r="G2626"/>
          <cell r="H2626"/>
          <cell r="I2626" t="str">
            <v>OK</v>
          </cell>
          <cell r="J2626">
            <v>43300</v>
          </cell>
        </row>
        <row r="2627">
          <cell r="B2627">
            <v>8543</v>
          </cell>
          <cell r="C2627">
            <v>43300</v>
          </cell>
          <cell r="D2627"/>
          <cell r="E2627"/>
          <cell r="F2627"/>
          <cell r="G2627"/>
          <cell r="H2627"/>
          <cell r="I2627" t="str">
            <v>ok</v>
          </cell>
          <cell r="J2627">
            <v>43301</v>
          </cell>
        </row>
        <row r="2628">
          <cell r="B2628">
            <v>283</v>
          </cell>
          <cell r="C2628">
            <v>43300</v>
          </cell>
          <cell r="D2628"/>
          <cell r="E2628"/>
          <cell r="F2628"/>
          <cell r="G2628"/>
          <cell r="H2628"/>
          <cell r="I2628" t="str">
            <v>OK</v>
          </cell>
          <cell r="J2628">
            <v>43301</v>
          </cell>
        </row>
        <row r="2629">
          <cell r="B2629" t="str">
            <v>ATR</v>
          </cell>
          <cell r="C2629">
            <v>43300</v>
          </cell>
          <cell r="D2629" t="str">
            <v>22-23-24VU</v>
          </cell>
          <cell r="E2629"/>
          <cell r="F2629"/>
          <cell r="G2629"/>
          <cell r="H2629"/>
          <cell r="I2629" t="str">
            <v>OK</v>
          </cell>
          <cell r="J2629">
            <v>43301</v>
          </cell>
        </row>
        <row r="2630">
          <cell r="B2630">
            <v>8414</v>
          </cell>
          <cell r="C2630">
            <v>43301</v>
          </cell>
          <cell r="D2630"/>
          <cell r="E2630"/>
          <cell r="F2630"/>
          <cell r="G2630"/>
          <cell r="H2630"/>
          <cell r="I2630" t="str">
            <v>OK</v>
          </cell>
          <cell r="J2630">
            <v>43304</v>
          </cell>
        </row>
        <row r="2631">
          <cell r="B2631">
            <v>8551</v>
          </cell>
          <cell r="C2631">
            <v>43301</v>
          </cell>
          <cell r="D2631"/>
          <cell r="E2631"/>
          <cell r="F2631"/>
          <cell r="G2631"/>
          <cell r="H2631"/>
          <cell r="I2631" t="str">
            <v>OK</v>
          </cell>
          <cell r="J2631">
            <v>43304</v>
          </cell>
        </row>
        <row r="2632">
          <cell r="B2632">
            <v>277</v>
          </cell>
          <cell r="C2632">
            <v>43301</v>
          </cell>
          <cell r="D2632"/>
          <cell r="E2632"/>
          <cell r="F2632"/>
          <cell r="G2632"/>
          <cell r="H2632"/>
          <cell r="I2632" t="str">
            <v>OK</v>
          </cell>
          <cell r="J2632">
            <v>43304</v>
          </cell>
        </row>
        <row r="2633">
          <cell r="B2633">
            <v>1409</v>
          </cell>
          <cell r="C2633">
            <v>43301</v>
          </cell>
          <cell r="D2633"/>
          <cell r="E2633"/>
          <cell r="F2633"/>
          <cell r="G2633"/>
          <cell r="H2633"/>
          <cell r="I2633" t="str">
            <v>OK</v>
          </cell>
          <cell r="J2633">
            <v>43304</v>
          </cell>
        </row>
        <row r="2634">
          <cell r="B2634">
            <v>8548</v>
          </cell>
          <cell r="C2634">
            <v>43304</v>
          </cell>
          <cell r="D2634"/>
          <cell r="E2634"/>
          <cell r="F2634"/>
          <cell r="G2634"/>
          <cell r="H2634"/>
          <cell r="I2634" t="str">
            <v>OK</v>
          </cell>
          <cell r="J2634">
            <v>43305</v>
          </cell>
        </row>
        <row r="2635">
          <cell r="B2635">
            <v>8639</v>
          </cell>
          <cell r="C2635">
            <v>43304</v>
          </cell>
          <cell r="D2635"/>
          <cell r="E2635"/>
          <cell r="F2635"/>
          <cell r="G2635"/>
          <cell r="H2635"/>
          <cell r="I2635" t="str">
            <v>OK</v>
          </cell>
          <cell r="J2635">
            <v>43305</v>
          </cell>
        </row>
        <row r="2636">
          <cell r="B2636">
            <v>8549</v>
          </cell>
          <cell r="C2636">
            <v>43304</v>
          </cell>
          <cell r="D2636"/>
          <cell r="E2636"/>
          <cell r="F2636"/>
          <cell r="G2636"/>
          <cell r="H2636"/>
          <cell r="I2636" t="str">
            <v>OK</v>
          </cell>
          <cell r="J2636">
            <v>43305</v>
          </cell>
        </row>
        <row r="2637">
          <cell r="B2637">
            <v>99</v>
          </cell>
          <cell r="C2637">
            <v>43304</v>
          </cell>
          <cell r="D2637"/>
          <cell r="E2637"/>
          <cell r="F2637"/>
          <cell r="G2637"/>
          <cell r="H2637"/>
          <cell r="I2637" t="str">
            <v>OK</v>
          </cell>
          <cell r="J2637">
            <v>43305</v>
          </cell>
        </row>
        <row r="2638">
          <cell r="B2638" t="str">
            <v>lctz35696</v>
          </cell>
          <cell r="C2638">
            <v>43304</v>
          </cell>
          <cell r="D2638" t="str">
            <v>jack QTE 1 LTE990001</v>
          </cell>
          <cell r="E2638"/>
          <cell r="F2638"/>
          <cell r="G2638"/>
          <cell r="H2638"/>
          <cell r="I2638" t="str">
            <v>OK</v>
          </cell>
          <cell r="J2638">
            <v>43305</v>
          </cell>
        </row>
        <row r="2639">
          <cell r="B2639">
            <v>8557</v>
          </cell>
          <cell r="C2639">
            <v>43304</v>
          </cell>
          <cell r="D2639" t="str">
            <v>22VU</v>
          </cell>
          <cell r="E2639"/>
          <cell r="F2639"/>
          <cell r="G2639"/>
          <cell r="H2639"/>
          <cell r="I2639" t="str">
            <v>OK</v>
          </cell>
          <cell r="J2639">
            <v>43305</v>
          </cell>
        </row>
        <row r="2640">
          <cell r="B2640">
            <v>8541</v>
          </cell>
          <cell r="C2640">
            <v>43305</v>
          </cell>
          <cell r="D2640"/>
          <cell r="E2640"/>
          <cell r="F2640"/>
          <cell r="G2640"/>
          <cell r="H2640"/>
          <cell r="I2640" t="str">
            <v>OK</v>
          </cell>
          <cell r="J2640">
            <v>43306</v>
          </cell>
        </row>
        <row r="2641">
          <cell r="B2641">
            <v>270</v>
          </cell>
          <cell r="C2641">
            <v>43305</v>
          </cell>
          <cell r="D2641"/>
          <cell r="E2641"/>
          <cell r="F2641"/>
          <cell r="G2641"/>
          <cell r="H2641"/>
          <cell r="I2641" t="str">
            <v>OK</v>
          </cell>
          <cell r="J2641">
            <v>43306</v>
          </cell>
        </row>
        <row r="2642">
          <cell r="B2642" t="str">
            <v>LCTZ72590</v>
          </cell>
          <cell r="C2642">
            <v>43305</v>
          </cell>
          <cell r="D2642" t="str">
            <v>10MR</v>
          </cell>
          <cell r="E2642"/>
          <cell r="F2642"/>
          <cell r="G2642"/>
          <cell r="H2642"/>
          <cell r="I2642" t="str">
            <v>OK</v>
          </cell>
          <cell r="J2642">
            <v>43306</v>
          </cell>
        </row>
        <row r="2643">
          <cell r="B2643" t="str">
            <v>LCT073007</v>
          </cell>
          <cell r="C2643">
            <v>43305</v>
          </cell>
          <cell r="D2643" t="str">
            <v>10PA</v>
          </cell>
          <cell r="E2643"/>
          <cell r="F2643"/>
          <cell r="G2643"/>
          <cell r="H2643"/>
          <cell r="I2643" t="str">
            <v>OK</v>
          </cell>
          <cell r="J2643">
            <v>43306</v>
          </cell>
        </row>
        <row r="2644">
          <cell r="B2644" t="str">
            <v>LCT073008</v>
          </cell>
          <cell r="C2644">
            <v>43305</v>
          </cell>
          <cell r="D2644" t="str">
            <v>10PA</v>
          </cell>
          <cell r="E2644"/>
          <cell r="F2644"/>
          <cell r="G2644"/>
          <cell r="H2644"/>
          <cell r="I2644" t="str">
            <v>OK</v>
          </cell>
          <cell r="J2644">
            <v>43306</v>
          </cell>
        </row>
        <row r="2645">
          <cell r="B2645" t="str">
            <v>LCT075465</v>
          </cell>
          <cell r="C2645">
            <v>43305</v>
          </cell>
          <cell r="D2645" t="str">
            <v>10GA</v>
          </cell>
          <cell r="E2645"/>
          <cell r="F2645"/>
          <cell r="G2645"/>
          <cell r="H2645"/>
          <cell r="I2645" t="str">
            <v>OK</v>
          </cell>
          <cell r="J2645">
            <v>43306</v>
          </cell>
        </row>
        <row r="2646">
          <cell r="B2646">
            <v>8559</v>
          </cell>
          <cell r="C2646">
            <v>43305</v>
          </cell>
          <cell r="D2646" t="str">
            <v>22VU</v>
          </cell>
          <cell r="E2646"/>
          <cell r="F2646"/>
          <cell r="G2646"/>
          <cell r="H2646"/>
          <cell r="I2646" t="str">
            <v>OK</v>
          </cell>
          <cell r="J2646">
            <v>43306</v>
          </cell>
        </row>
        <row r="2647">
          <cell r="B2647">
            <v>8575</v>
          </cell>
          <cell r="C2647">
            <v>43305</v>
          </cell>
          <cell r="D2647" t="str">
            <v>45VU</v>
          </cell>
          <cell r="E2647"/>
          <cell r="F2647"/>
          <cell r="G2647"/>
          <cell r="H2647"/>
          <cell r="I2647" t="str">
            <v>ok</v>
          </cell>
          <cell r="J2647">
            <v>43306</v>
          </cell>
        </row>
        <row r="2648">
          <cell r="B2648">
            <v>8545</v>
          </cell>
          <cell r="C2648">
            <v>43306</v>
          </cell>
          <cell r="D2648"/>
          <cell r="E2648"/>
          <cell r="F2648"/>
          <cell r="G2648"/>
          <cell r="H2648"/>
          <cell r="I2648" t="str">
            <v>OK</v>
          </cell>
          <cell r="J2648">
            <v>43307</v>
          </cell>
        </row>
        <row r="2649">
          <cell r="B2649">
            <v>8554</v>
          </cell>
          <cell r="C2649">
            <v>43306</v>
          </cell>
          <cell r="D2649"/>
          <cell r="E2649"/>
          <cell r="F2649"/>
          <cell r="G2649"/>
          <cell r="H2649"/>
          <cell r="I2649" t="str">
            <v>OK</v>
          </cell>
          <cell r="J2649">
            <v>43307</v>
          </cell>
        </row>
        <row r="2650">
          <cell r="B2650">
            <v>8546</v>
          </cell>
          <cell r="C2650">
            <v>43306</v>
          </cell>
          <cell r="D2650"/>
          <cell r="E2650"/>
          <cell r="F2650"/>
          <cell r="G2650"/>
          <cell r="H2650"/>
          <cell r="I2650" t="str">
            <v>OK</v>
          </cell>
          <cell r="J2650">
            <v>43307</v>
          </cell>
        </row>
        <row r="2651">
          <cell r="B2651">
            <v>8550</v>
          </cell>
          <cell r="C2651">
            <v>43306</v>
          </cell>
          <cell r="D2651"/>
          <cell r="E2651"/>
          <cell r="F2651"/>
          <cell r="G2651"/>
          <cell r="H2651"/>
          <cell r="I2651" t="str">
            <v>OK</v>
          </cell>
          <cell r="J2651">
            <v>43307</v>
          </cell>
        </row>
        <row r="2652">
          <cell r="B2652">
            <v>8553</v>
          </cell>
          <cell r="C2652">
            <v>43306</v>
          </cell>
          <cell r="D2652"/>
          <cell r="E2652"/>
          <cell r="F2652"/>
          <cell r="G2652"/>
          <cell r="H2652"/>
          <cell r="I2652" t="str">
            <v>OK</v>
          </cell>
          <cell r="J2652">
            <v>43307</v>
          </cell>
        </row>
        <row r="2653">
          <cell r="B2653">
            <v>8641</v>
          </cell>
          <cell r="C2653">
            <v>43306</v>
          </cell>
          <cell r="D2653"/>
          <cell r="E2653"/>
          <cell r="F2653"/>
          <cell r="G2653"/>
          <cell r="H2653"/>
          <cell r="I2653" t="str">
            <v>OK</v>
          </cell>
          <cell r="J2653">
            <v>43307</v>
          </cell>
        </row>
        <row r="2654">
          <cell r="B2654">
            <v>277</v>
          </cell>
          <cell r="C2654">
            <v>43306</v>
          </cell>
          <cell r="D2654" t="str">
            <v>411-412VU réparation</v>
          </cell>
          <cell r="E2654"/>
          <cell r="F2654"/>
          <cell r="G2654"/>
          <cell r="H2654"/>
          <cell r="I2654" t="str">
            <v>OK</v>
          </cell>
          <cell r="J2654">
            <v>43307</v>
          </cell>
        </row>
        <row r="2655">
          <cell r="B2655">
            <v>244</v>
          </cell>
          <cell r="C2655">
            <v>43306</v>
          </cell>
          <cell r="D2655"/>
          <cell r="E2655"/>
          <cell r="F2655"/>
          <cell r="G2655"/>
          <cell r="H2655"/>
          <cell r="I2655" t="str">
            <v>ok</v>
          </cell>
          <cell r="J2655">
            <v>43308</v>
          </cell>
        </row>
        <row r="2656">
          <cell r="B2656">
            <v>274</v>
          </cell>
          <cell r="C2656">
            <v>43306</v>
          </cell>
          <cell r="D2656"/>
          <cell r="E2656"/>
          <cell r="F2656"/>
          <cell r="G2656"/>
          <cell r="H2656"/>
          <cell r="I2656" t="str">
            <v>OK</v>
          </cell>
          <cell r="J2656">
            <v>43307</v>
          </cell>
        </row>
        <row r="2657">
          <cell r="B2657">
            <v>80</v>
          </cell>
          <cell r="C2657">
            <v>43306</v>
          </cell>
          <cell r="D2657" t="str">
            <v>34VU-LTE990080</v>
          </cell>
          <cell r="E2657"/>
          <cell r="F2657"/>
          <cell r="G2657"/>
          <cell r="H2657"/>
          <cell r="I2657" t="str">
            <v>OK</v>
          </cell>
          <cell r="J2657">
            <v>43307</v>
          </cell>
        </row>
        <row r="2658">
          <cell r="B2658">
            <v>1544</v>
          </cell>
          <cell r="C2658">
            <v>43306</v>
          </cell>
          <cell r="D2658"/>
          <cell r="E2658"/>
          <cell r="F2658"/>
          <cell r="G2658"/>
          <cell r="H2658"/>
          <cell r="I2658" t="str">
            <v>OK</v>
          </cell>
          <cell r="J2658">
            <v>43307</v>
          </cell>
        </row>
        <row r="2659">
          <cell r="B2659">
            <v>1557</v>
          </cell>
          <cell r="C2659">
            <v>43306</v>
          </cell>
          <cell r="D2659"/>
          <cell r="E2659"/>
          <cell r="F2659"/>
          <cell r="G2659"/>
          <cell r="H2659"/>
          <cell r="I2659" t="str">
            <v>OK</v>
          </cell>
          <cell r="J2659">
            <v>43307</v>
          </cell>
        </row>
        <row r="2660">
          <cell r="B2660">
            <v>7977</v>
          </cell>
          <cell r="C2660">
            <v>43306</v>
          </cell>
          <cell r="D2660" t="str">
            <v>108VU</v>
          </cell>
          <cell r="E2660"/>
          <cell r="F2660"/>
          <cell r="G2660"/>
          <cell r="H2660"/>
          <cell r="I2660" t="str">
            <v>OK</v>
          </cell>
          <cell r="J2660">
            <v>43307</v>
          </cell>
        </row>
        <row r="2661">
          <cell r="B2661">
            <v>8280</v>
          </cell>
          <cell r="C2661">
            <v>43306</v>
          </cell>
          <cell r="D2661" t="str">
            <v>301-500VU</v>
          </cell>
          <cell r="E2661"/>
          <cell r="F2661"/>
          <cell r="G2661"/>
          <cell r="H2661"/>
          <cell r="I2661" t="str">
            <v>OK</v>
          </cell>
          <cell r="J2661">
            <v>43333</v>
          </cell>
        </row>
        <row r="2662">
          <cell r="B2662">
            <v>7992</v>
          </cell>
          <cell r="C2662">
            <v>43307</v>
          </cell>
          <cell r="D2662"/>
          <cell r="E2662"/>
          <cell r="F2662"/>
          <cell r="G2662"/>
          <cell r="H2662"/>
          <cell r="I2662" t="str">
            <v>OK</v>
          </cell>
          <cell r="J2662">
            <v>43308</v>
          </cell>
        </row>
        <row r="2663">
          <cell r="B2663">
            <v>8556</v>
          </cell>
          <cell r="C2663">
            <v>43307</v>
          </cell>
          <cell r="D2663"/>
          <cell r="E2663"/>
          <cell r="F2663"/>
          <cell r="G2663"/>
          <cell r="H2663"/>
          <cell r="I2663" t="str">
            <v>OK</v>
          </cell>
          <cell r="J2663">
            <v>43308</v>
          </cell>
        </row>
        <row r="2664">
          <cell r="B2664">
            <v>8623</v>
          </cell>
          <cell r="C2664">
            <v>43307</v>
          </cell>
          <cell r="D2664"/>
          <cell r="E2664"/>
          <cell r="F2664"/>
          <cell r="G2664"/>
          <cell r="H2664"/>
          <cell r="I2664" t="str">
            <v>ok</v>
          </cell>
          <cell r="J2664">
            <v>43308</v>
          </cell>
        </row>
        <row r="2665">
          <cell r="B2665">
            <v>8611</v>
          </cell>
          <cell r="C2665">
            <v>43307</v>
          </cell>
          <cell r="D2665" t="str">
            <v>OK</v>
          </cell>
          <cell r="E2665"/>
          <cell r="F2665"/>
          <cell r="G2665"/>
          <cell r="H2665"/>
          <cell r="I2665" t="str">
            <v>OK</v>
          </cell>
          <cell r="J2665">
            <v>43308</v>
          </cell>
        </row>
        <row r="2666">
          <cell r="B2666">
            <v>284</v>
          </cell>
          <cell r="C2666">
            <v>43307</v>
          </cell>
          <cell r="D2666"/>
          <cell r="E2666"/>
          <cell r="F2666"/>
          <cell r="G2666"/>
          <cell r="H2666"/>
          <cell r="I2666" t="str">
            <v>OK</v>
          </cell>
          <cell r="J2666">
            <v>43308</v>
          </cell>
        </row>
        <row r="2667">
          <cell r="B2667">
            <v>8521</v>
          </cell>
          <cell r="C2667">
            <v>43307</v>
          </cell>
          <cell r="D2667" t="str">
            <v>50VU réparation</v>
          </cell>
          <cell r="E2667"/>
          <cell r="F2667"/>
          <cell r="G2667"/>
          <cell r="H2667"/>
          <cell r="I2667" t="str">
            <v>OK</v>
          </cell>
          <cell r="J2667">
            <v>43313</v>
          </cell>
        </row>
        <row r="2668">
          <cell r="B2668">
            <v>8396</v>
          </cell>
          <cell r="C2668">
            <v>43307</v>
          </cell>
          <cell r="D2668" t="str">
            <v>119VU réparation</v>
          </cell>
          <cell r="E2668"/>
          <cell r="F2668"/>
          <cell r="G2668"/>
          <cell r="H2668"/>
          <cell r="I2668" t="str">
            <v>OK</v>
          </cell>
          <cell r="J2668">
            <v>43320</v>
          </cell>
        </row>
        <row r="2669">
          <cell r="B2669">
            <v>8135</v>
          </cell>
          <cell r="C2669">
            <v>43307</v>
          </cell>
          <cell r="D2669" t="str">
            <v>54VU réparation</v>
          </cell>
          <cell r="E2669"/>
          <cell r="F2669"/>
          <cell r="G2669"/>
          <cell r="H2669"/>
          <cell r="I2669" t="str">
            <v>OK</v>
          </cell>
          <cell r="J2669">
            <v>43320</v>
          </cell>
        </row>
        <row r="2670">
          <cell r="B2670">
            <v>8398</v>
          </cell>
          <cell r="C2670">
            <v>43307</v>
          </cell>
          <cell r="D2670" t="str">
            <v>130VU</v>
          </cell>
          <cell r="E2670"/>
          <cell r="F2670"/>
          <cell r="G2670"/>
          <cell r="H2670"/>
          <cell r="I2670" t="str">
            <v>OK</v>
          </cell>
          <cell r="J2670">
            <v>43312</v>
          </cell>
        </row>
        <row r="2671">
          <cell r="B2671">
            <v>8280</v>
          </cell>
          <cell r="C2671">
            <v>43307</v>
          </cell>
          <cell r="D2671" t="str">
            <v>15VU</v>
          </cell>
          <cell r="E2671"/>
          <cell r="F2671" t="str">
            <v>OK</v>
          </cell>
          <cell r="G2671"/>
          <cell r="H2671"/>
          <cell r="I2671" t="str">
            <v>OK</v>
          </cell>
          <cell r="J2671">
            <v>43381</v>
          </cell>
        </row>
        <row r="2672">
          <cell r="B2672">
            <v>8565</v>
          </cell>
          <cell r="C2672">
            <v>43308</v>
          </cell>
          <cell r="D2672"/>
          <cell r="E2672"/>
          <cell r="F2672"/>
          <cell r="G2672"/>
          <cell r="H2672"/>
          <cell r="I2672" t="str">
            <v>OK</v>
          </cell>
          <cell r="J2672">
            <v>43312</v>
          </cell>
        </row>
        <row r="2673">
          <cell r="B2673">
            <v>8074</v>
          </cell>
          <cell r="C2673">
            <v>43308</v>
          </cell>
          <cell r="D2673"/>
          <cell r="E2673"/>
          <cell r="F2673"/>
          <cell r="G2673"/>
          <cell r="H2673"/>
          <cell r="I2673" t="str">
            <v>OK</v>
          </cell>
          <cell r="J2673">
            <v>43313</v>
          </cell>
        </row>
        <row r="2674">
          <cell r="B2674">
            <v>271</v>
          </cell>
          <cell r="C2674">
            <v>43308</v>
          </cell>
          <cell r="D2674"/>
          <cell r="E2674"/>
          <cell r="F2674"/>
          <cell r="G2674"/>
          <cell r="H2674"/>
          <cell r="I2674" t="str">
            <v>OK</v>
          </cell>
          <cell r="J2674">
            <v>43312</v>
          </cell>
        </row>
        <row r="2675">
          <cell r="B2675">
            <v>302</v>
          </cell>
          <cell r="C2675">
            <v>43308</v>
          </cell>
          <cell r="D2675"/>
          <cell r="E2675"/>
          <cell r="F2675"/>
          <cell r="G2675"/>
          <cell r="H2675"/>
          <cell r="I2675" t="str">
            <v>OK</v>
          </cell>
          <cell r="J2675">
            <v>43312</v>
          </cell>
        </row>
        <row r="2676">
          <cell r="B2676">
            <v>1558</v>
          </cell>
          <cell r="C2676">
            <v>43308</v>
          </cell>
          <cell r="D2676"/>
          <cell r="E2676"/>
          <cell r="F2676"/>
          <cell r="G2676"/>
          <cell r="H2676"/>
          <cell r="I2676" t="str">
            <v>OK</v>
          </cell>
          <cell r="J2676">
            <v>43312</v>
          </cell>
        </row>
        <row r="2677">
          <cell r="B2677">
            <v>8555</v>
          </cell>
          <cell r="C2677">
            <v>43311</v>
          </cell>
          <cell r="D2677"/>
          <cell r="E2677"/>
          <cell r="F2677"/>
          <cell r="G2677"/>
          <cell r="H2677"/>
          <cell r="I2677" t="str">
            <v>OK</v>
          </cell>
          <cell r="J2677">
            <v>43311</v>
          </cell>
        </row>
        <row r="2678">
          <cell r="B2678">
            <v>8562</v>
          </cell>
          <cell r="C2678">
            <v>43311</v>
          </cell>
          <cell r="D2678"/>
          <cell r="E2678"/>
          <cell r="F2678"/>
          <cell r="G2678"/>
          <cell r="H2678"/>
          <cell r="I2678" t="str">
            <v>ok</v>
          </cell>
          <cell r="J2678">
            <v>43311</v>
          </cell>
        </row>
        <row r="2679">
          <cell r="B2679">
            <v>8640</v>
          </cell>
          <cell r="C2679">
            <v>43311</v>
          </cell>
          <cell r="D2679"/>
          <cell r="E2679"/>
          <cell r="F2679"/>
          <cell r="G2679"/>
          <cell r="H2679"/>
          <cell r="I2679" t="str">
            <v>OK</v>
          </cell>
          <cell r="J2679">
            <v>43314</v>
          </cell>
        </row>
        <row r="2680">
          <cell r="B2680">
            <v>8434</v>
          </cell>
          <cell r="C2680">
            <v>43311</v>
          </cell>
          <cell r="D2680"/>
          <cell r="E2680"/>
          <cell r="F2680"/>
          <cell r="G2680"/>
          <cell r="H2680"/>
          <cell r="I2680" t="str">
            <v>OK</v>
          </cell>
          <cell r="J2680">
            <v>43322</v>
          </cell>
        </row>
        <row r="2681">
          <cell r="B2681">
            <v>8591</v>
          </cell>
          <cell r="C2681">
            <v>43311</v>
          </cell>
          <cell r="D2681"/>
          <cell r="E2681"/>
          <cell r="F2681"/>
          <cell r="G2681"/>
          <cell r="H2681"/>
          <cell r="I2681" t="str">
            <v>OK</v>
          </cell>
          <cell r="J2681">
            <v>43312</v>
          </cell>
        </row>
        <row r="2682">
          <cell r="B2682">
            <v>272</v>
          </cell>
          <cell r="C2682">
            <v>43311</v>
          </cell>
          <cell r="D2682"/>
          <cell r="E2682"/>
          <cell r="F2682"/>
          <cell r="G2682"/>
          <cell r="H2682"/>
          <cell r="I2682" t="str">
            <v>OK</v>
          </cell>
          <cell r="J2682">
            <v>43315</v>
          </cell>
        </row>
        <row r="2683">
          <cell r="B2683">
            <v>279</v>
          </cell>
          <cell r="C2683">
            <v>43311</v>
          </cell>
          <cell r="D2683"/>
          <cell r="E2683"/>
          <cell r="F2683"/>
          <cell r="G2683"/>
          <cell r="H2683"/>
          <cell r="I2683" t="str">
            <v>OK</v>
          </cell>
          <cell r="J2683">
            <v>43314</v>
          </cell>
        </row>
        <row r="2684">
          <cell r="B2684">
            <v>8286</v>
          </cell>
          <cell r="C2684">
            <v>43312</v>
          </cell>
          <cell r="D2684"/>
          <cell r="E2684"/>
          <cell r="F2684"/>
          <cell r="G2684"/>
          <cell r="H2684"/>
          <cell r="I2684" t="str">
            <v>OK</v>
          </cell>
          <cell r="J2684">
            <v>43313</v>
          </cell>
        </row>
        <row r="2685">
          <cell r="B2685">
            <v>8559</v>
          </cell>
          <cell r="C2685">
            <v>43312</v>
          </cell>
          <cell r="D2685"/>
          <cell r="E2685"/>
          <cell r="F2685"/>
          <cell r="G2685"/>
          <cell r="H2685"/>
          <cell r="I2685" t="str">
            <v>OK</v>
          </cell>
          <cell r="J2685">
            <v>43313</v>
          </cell>
        </row>
        <row r="2686">
          <cell r="B2686">
            <v>8636</v>
          </cell>
          <cell r="C2686">
            <v>43312</v>
          </cell>
          <cell r="D2686"/>
          <cell r="E2686"/>
          <cell r="F2686"/>
          <cell r="G2686"/>
          <cell r="H2686"/>
          <cell r="I2686" t="str">
            <v>OK</v>
          </cell>
          <cell r="J2686">
            <v>43313</v>
          </cell>
        </row>
        <row r="2687">
          <cell r="B2687">
            <v>8642</v>
          </cell>
          <cell r="C2687">
            <v>43312</v>
          </cell>
          <cell r="D2687"/>
          <cell r="E2687"/>
          <cell r="F2687"/>
          <cell r="G2687"/>
          <cell r="H2687"/>
          <cell r="I2687" t="str">
            <v>OK</v>
          </cell>
          <cell r="J2687">
            <v>43313</v>
          </cell>
        </row>
        <row r="2688">
          <cell r="B2688">
            <v>8592</v>
          </cell>
          <cell r="C2688">
            <v>43312</v>
          </cell>
          <cell r="D2688"/>
          <cell r="E2688"/>
          <cell r="F2688"/>
          <cell r="G2688"/>
          <cell r="H2688"/>
          <cell r="I2688" t="str">
            <v>OK</v>
          </cell>
          <cell r="J2688">
            <v>43313</v>
          </cell>
        </row>
        <row r="2689">
          <cell r="B2689">
            <v>8599</v>
          </cell>
          <cell r="C2689">
            <v>43312</v>
          </cell>
          <cell r="D2689"/>
          <cell r="E2689"/>
          <cell r="F2689"/>
          <cell r="G2689"/>
          <cell r="H2689"/>
          <cell r="I2689" t="str">
            <v>OK</v>
          </cell>
          <cell r="J2689">
            <v>43313</v>
          </cell>
        </row>
        <row r="2690">
          <cell r="B2690">
            <v>8651</v>
          </cell>
          <cell r="C2690">
            <v>43312</v>
          </cell>
          <cell r="D2690"/>
          <cell r="E2690"/>
          <cell r="F2690"/>
          <cell r="G2690"/>
          <cell r="H2690"/>
          <cell r="I2690" t="str">
            <v>OK</v>
          </cell>
          <cell r="J2690">
            <v>43313</v>
          </cell>
        </row>
        <row r="2691">
          <cell r="B2691">
            <v>273</v>
          </cell>
          <cell r="C2691">
            <v>43312</v>
          </cell>
          <cell r="D2691"/>
          <cell r="E2691"/>
          <cell r="F2691"/>
          <cell r="G2691"/>
          <cell r="H2691"/>
          <cell r="I2691" t="str">
            <v>OK</v>
          </cell>
          <cell r="J2691">
            <v>43314</v>
          </cell>
        </row>
        <row r="2692">
          <cell r="B2692">
            <v>258</v>
          </cell>
          <cell r="C2692">
            <v>43312</v>
          </cell>
          <cell r="D2692"/>
          <cell r="E2692"/>
          <cell r="F2692"/>
          <cell r="G2692"/>
          <cell r="H2692"/>
          <cell r="I2692" t="str">
            <v>OK</v>
          </cell>
          <cell r="J2692">
            <v>43314</v>
          </cell>
        </row>
        <row r="2693">
          <cell r="B2693">
            <v>259</v>
          </cell>
          <cell r="C2693">
            <v>43312</v>
          </cell>
          <cell r="D2693"/>
          <cell r="E2693"/>
          <cell r="F2693"/>
          <cell r="G2693"/>
          <cell r="H2693"/>
          <cell r="I2693" t="str">
            <v>OK</v>
          </cell>
          <cell r="J2693">
            <v>43315</v>
          </cell>
        </row>
        <row r="2694">
          <cell r="B2694">
            <v>300</v>
          </cell>
          <cell r="C2694">
            <v>43312</v>
          </cell>
          <cell r="D2694"/>
          <cell r="E2694"/>
          <cell r="F2694"/>
          <cell r="G2694"/>
          <cell r="H2694"/>
          <cell r="I2694" t="str">
            <v>OK</v>
          </cell>
          <cell r="J2694">
            <v>43314</v>
          </cell>
        </row>
        <row r="2695">
          <cell r="B2695">
            <v>8448</v>
          </cell>
          <cell r="C2695">
            <v>43313</v>
          </cell>
          <cell r="D2695"/>
          <cell r="E2695"/>
          <cell r="F2695"/>
          <cell r="G2695"/>
          <cell r="H2695"/>
          <cell r="I2695" t="str">
            <v>OK</v>
          </cell>
          <cell r="J2695">
            <v>43314</v>
          </cell>
        </row>
        <row r="2696">
          <cell r="B2696">
            <v>8566</v>
          </cell>
          <cell r="C2696">
            <v>43313</v>
          </cell>
          <cell r="D2696"/>
          <cell r="E2696"/>
          <cell r="F2696"/>
          <cell r="G2696"/>
          <cell r="H2696"/>
          <cell r="I2696" t="str">
            <v>OK</v>
          </cell>
          <cell r="J2696">
            <v>43314</v>
          </cell>
        </row>
        <row r="2697">
          <cell r="B2697">
            <v>8569</v>
          </cell>
          <cell r="C2697">
            <v>43313</v>
          </cell>
          <cell r="D2697"/>
          <cell r="E2697"/>
          <cell r="F2697"/>
          <cell r="G2697"/>
          <cell r="H2697"/>
          <cell r="I2697" t="str">
            <v>OK</v>
          </cell>
          <cell r="J2697">
            <v>43314</v>
          </cell>
        </row>
        <row r="2698">
          <cell r="B2698">
            <v>280</v>
          </cell>
          <cell r="C2698">
            <v>43313</v>
          </cell>
          <cell r="D2698"/>
          <cell r="E2698"/>
          <cell r="F2698"/>
          <cell r="G2698"/>
          <cell r="H2698"/>
          <cell r="I2698" t="str">
            <v>OK</v>
          </cell>
          <cell r="J2698">
            <v>43314</v>
          </cell>
        </row>
        <row r="2699">
          <cell r="B2699">
            <v>8575</v>
          </cell>
          <cell r="C2699">
            <v>43314</v>
          </cell>
          <cell r="D2699"/>
          <cell r="E2699"/>
          <cell r="F2699"/>
          <cell r="G2699"/>
          <cell r="H2699"/>
          <cell r="I2699" t="str">
            <v>OK</v>
          </cell>
          <cell r="J2699">
            <v>43315</v>
          </cell>
        </row>
        <row r="2700">
          <cell r="B2700">
            <v>8184</v>
          </cell>
          <cell r="C2700">
            <v>43314</v>
          </cell>
          <cell r="D2700"/>
          <cell r="E2700"/>
          <cell r="F2700"/>
          <cell r="G2700"/>
          <cell r="H2700"/>
          <cell r="I2700" t="str">
            <v>OK</v>
          </cell>
          <cell r="J2700">
            <v>43325</v>
          </cell>
        </row>
        <row r="2701">
          <cell r="B2701">
            <v>214</v>
          </cell>
          <cell r="C2701">
            <v>43314</v>
          </cell>
          <cell r="D2701"/>
          <cell r="E2701"/>
          <cell r="F2701"/>
          <cell r="G2701"/>
          <cell r="H2701"/>
          <cell r="I2701" t="str">
            <v>OK</v>
          </cell>
          <cell r="J2701">
            <v>43318</v>
          </cell>
        </row>
        <row r="2702">
          <cell r="B2702">
            <v>290</v>
          </cell>
          <cell r="C2702">
            <v>43314</v>
          </cell>
          <cell r="D2702"/>
          <cell r="E2702"/>
          <cell r="F2702"/>
          <cell r="G2702"/>
          <cell r="H2702"/>
          <cell r="I2702" t="str">
            <v>OK</v>
          </cell>
          <cell r="J2702">
            <v>43318</v>
          </cell>
        </row>
        <row r="2703">
          <cell r="B2703">
            <v>283</v>
          </cell>
          <cell r="C2703">
            <v>43314</v>
          </cell>
          <cell r="D2703"/>
          <cell r="E2703"/>
          <cell r="F2703"/>
          <cell r="G2703"/>
          <cell r="H2703"/>
          <cell r="I2703" t="str">
            <v>OK</v>
          </cell>
          <cell r="J2703">
            <v>43319</v>
          </cell>
        </row>
        <row r="2704">
          <cell r="B2704">
            <v>8517</v>
          </cell>
          <cell r="C2704">
            <v>43314</v>
          </cell>
          <cell r="D2704" t="str">
            <v>22VU</v>
          </cell>
          <cell r="E2704"/>
          <cell r="F2704"/>
          <cell r="G2704"/>
          <cell r="H2704"/>
          <cell r="I2704" t="str">
            <v>OK</v>
          </cell>
          <cell r="J2704">
            <v>43315</v>
          </cell>
        </row>
        <row r="2705">
          <cell r="B2705">
            <v>8572</v>
          </cell>
          <cell r="C2705">
            <v>43315</v>
          </cell>
          <cell r="D2705"/>
          <cell r="E2705"/>
          <cell r="F2705"/>
          <cell r="G2705"/>
          <cell r="H2705"/>
          <cell r="I2705" t="str">
            <v>OK</v>
          </cell>
          <cell r="J2705">
            <v>43318</v>
          </cell>
        </row>
        <row r="2706">
          <cell r="B2706">
            <v>276</v>
          </cell>
          <cell r="C2706">
            <v>43315</v>
          </cell>
          <cell r="D2706"/>
          <cell r="E2706"/>
          <cell r="F2706"/>
          <cell r="G2706"/>
          <cell r="H2706"/>
          <cell r="I2706" t="str">
            <v>OK</v>
          </cell>
          <cell r="J2706">
            <v>43321</v>
          </cell>
        </row>
        <row r="2707">
          <cell r="B2707">
            <v>261</v>
          </cell>
          <cell r="C2707">
            <v>43315</v>
          </cell>
          <cell r="D2707"/>
          <cell r="E2707"/>
          <cell r="F2707"/>
          <cell r="G2707"/>
          <cell r="H2707"/>
          <cell r="I2707" t="str">
            <v>OK</v>
          </cell>
          <cell r="J2707">
            <v>43319</v>
          </cell>
        </row>
        <row r="2708">
          <cell r="B2708">
            <v>281</v>
          </cell>
          <cell r="C2708">
            <v>43315</v>
          </cell>
          <cell r="D2708"/>
          <cell r="E2708"/>
          <cell r="F2708"/>
          <cell r="G2708"/>
          <cell r="H2708"/>
          <cell r="I2708" t="str">
            <v>OK</v>
          </cell>
          <cell r="J2708">
            <v>43319</v>
          </cell>
        </row>
        <row r="2709">
          <cell r="B2709">
            <v>303</v>
          </cell>
          <cell r="C2709">
            <v>43315</v>
          </cell>
          <cell r="D2709"/>
          <cell r="E2709"/>
          <cell r="F2709"/>
          <cell r="G2709"/>
          <cell r="H2709"/>
          <cell r="I2709" t="str">
            <v>OK</v>
          </cell>
          <cell r="J2709">
            <v>43318</v>
          </cell>
        </row>
        <row r="2710">
          <cell r="B2710">
            <v>8577</v>
          </cell>
          <cell r="C2710">
            <v>43318</v>
          </cell>
          <cell r="D2710"/>
          <cell r="E2710"/>
          <cell r="F2710"/>
          <cell r="G2710"/>
          <cell r="H2710"/>
          <cell r="I2710" t="str">
            <v>OK</v>
          </cell>
          <cell r="J2710">
            <v>43326</v>
          </cell>
        </row>
        <row r="2711">
          <cell r="B2711">
            <v>8444</v>
          </cell>
          <cell r="C2711">
            <v>43318</v>
          </cell>
          <cell r="D2711" t="str">
            <v>PARA 60 / 61 / 62</v>
          </cell>
          <cell r="E2711"/>
          <cell r="F2711"/>
          <cell r="G2711"/>
          <cell r="H2711"/>
          <cell r="I2711" t="str">
            <v>OK</v>
          </cell>
          <cell r="J2711">
            <v>43328</v>
          </cell>
        </row>
        <row r="2712">
          <cell r="B2712">
            <v>8651</v>
          </cell>
          <cell r="C2712">
            <v>43318</v>
          </cell>
          <cell r="D2712"/>
          <cell r="E2712"/>
          <cell r="F2712"/>
          <cell r="G2712"/>
          <cell r="H2712"/>
          <cell r="I2712" t="str">
            <v>OK</v>
          </cell>
          <cell r="J2712">
            <v>43328</v>
          </cell>
        </row>
        <row r="2713">
          <cell r="B2713">
            <v>8597</v>
          </cell>
          <cell r="C2713">
            <v>43318</v>
          </cell>
          <cell r="D2713"/>
          <cell r="E2713"/>
          <cell r="F2713"/>
          <cell r="G2713"/>
          <cell r="H2713"/>
          <cell r="I2713" t="str">
            <v>OK</v>
          </cell>
          <cell r="J2713">
            <v>43319</v>
          </cell>
        </row>
        <row r="2714">
          <cell r="B2714">
            <v>277</v>
          </cell>
          <cell r="C2714">
            <v>43318</v>
          </cell>
          <cell r="D2714"/>
          <cell r="E2714"/>
          <cell r="F2714"/>
          <cell r="G2714"/>
          <cell r="H2714"/>
          <cell r="I2714" t="str">
            <v>OK</v>
          </cell>
          <cell r="J2714">
            <v>43325</v>
          </cell>
        </row>
        <row r="2715">
          <cell r="B2715">
            <v>260</v>
          </cell>
          <cell r="C2715">
            <v>43318</v>
          </cell>
          <cell r="D2715"/>
          <cell r="E2715"/>
          <cell r="F2715"/>
          <cell r="G2715"/>
          <cell r="H2715"/>
          <cell r="I2715" t="str">
            <v>OK</v>
          </cell>
          <cell r="J2715">
            <v>43321</v>
          </cell>
        </row>
        <row r="2716">
          <cell r="B2716">
            <v>284</v>
          </cell>
          <cell r="C2716">
            <v>43318</v>
          </cell>
          <cell r="D2716"/>
          <cell r="E2716"/>
          <cell r="F2716"/>
          <cell r="G2716"/>
          <cell r="H2716"/>
          <cell r="I2716" t="str">
            <v>OK</v>
          </cell>
          <cell r="J2716">
            <v>43319</v>
          </cell>
        </row>
        <row r="2717">
          <cell r="B2717">
            <v>8584</v>
          </cell>
          <cell r="C2717">
            <v>43319</v>
          </cell>
          <cell r="D2717"/>
          <cell r="E2717"/>
          <cell r="F2717"/>
          <cell r="G2717"/>
          <cell r="H2717"/>
          <cell r="I2717" t="str">
            <v>OK</v>
          </cell>
          <cell r="J2717">
            <v>43325</v>
          </cell>
        </row>
        <row r="2718">
          <cell r="B2718">
            <v>8564</v>
          </cell>
          <cell r="C2718">
            <v>43319</v>
          </cell>
          <cell r="D2718"/>
          <cell r="E2718"/>
          <cell r="F2718"/>
          <cell r="G2718"/>
          <cell r="H2718"/>
          <cell r="I2718" t="str">
            <v>OK</v>
          </cell>
          <cell r="J2718">
            <v>43320</v>
          </cell>
        </row>
        <row r="2719">
          <cell r="B2719">
            <v>8614</v>
          </cell>
          <cell r="C2719">
            <v>43319</v>
          </cell>
          <cell r="D2719"/>
          <cell r="E2719"/>
          <cell r="F2719"/>
          <cell r="G2719"/>
          <cell r="H2719"/>
          <cell r="I2719" t="str">
            <v>OK</v>
          </cell>
          <cell r="J2719">
            <v>43326</v>
          </cell>
        </row>
        <row r="2720">
          <cell r="B2720">
            <v>305</v>
          </cell>
          <cell r="C2720">
            <v>43319</v>
          </cell>
          <cell r="D2720"/>
          <cell r="E2720"/>
          <cell r="F2720"/>
          <cell r="G2720"/>
          <cell r="H2720"/>
          <cell r="I2720" t="str">
            <v>OK</v>
          </cell>
          <cell r="J2720">
            <v>43321</v>
          </cell>
        </row>
        <row r="2721">
          <cell r="B2721">
            <v>8557</v>
          </cell>
          <cell r="C2721">
            <v>43319</v>
          </cell>
          <cell r="D2721" t="str">
            <v>28VU</v>
          </cell>
          <cell r="E2721"/>
          <cell r="F2721"/>
          <cell r="G2721"/>
          <cell r="H2721"/>
          <cell r="I2721" t="str">
            <v>OK</v>
          </cell>
          <cell r="J2721">
            <v>43320</v>
          </cell>
        </row>
        <row r="2722">
          <cell r="B2722">
            <v>8557</v>
          </cell>
          <cell r="C2722">
            <v>43320</v>
          </cell>
          <cell r="D2722"/>
          <cell r="E2722"/>
          <cell r="F2722"/>
          <cell r="G2722"/>
          <cell r="H2722"/>
          <cell r="I2722" t="str">
            <v>OK</v>
          </cell>
          <cell r="J2722">
            <v>43320</v>
          </cell>
        </row>
        <row r="2723">
          <cell r="B2723">
            <v>8331</v>
          </cell>
          <cell r="C2723">
            <v>43320</v>
          </cell>
          <cell r="D2723"/>
          <cell r="E2723"/>
          <cell r="F2723"/>
          <cell r="G2723"/>
          <cell r="H2723"/>
          <cell r="I2723" t="str">
            <v>OK</v>
          </cell>
          <cell r="J2723">
            <v>43325</v>
          </cell>
        </row>
        <row r="2724">
          <cell r="B2724">
            <v>8427</v>
          </cell>
          <cell r="C2724">
            <v>43320</v>
          </cell>
          <cell r="D2724"/>
          <cell r="E2724"/>
          <cell r="F2724"/>
          <cell r="G2724"/>
          <cell r="H2724"/>
          <cell r="I2724" t="str">
            <v>OK</v>
          </cell>
          <cell r="J2724">
            <v>43325</v>
          </cell>
        </row>
        <row r="2725">
          <cell r="B2725">
            <v>8583</v>
          </cell>
          <cell r="C2725">
            <v>43320</v>
          </cell>
          <cell r="D2725"/>
          <cell r="E2725"/>
          <cell r="F2725"/>
          <cell r="G2725"/>
          <cell r="H2725"/>
          <cell r="I2725" t="str">
            <v>OK</v>
          </cell>
          <cell r="J2725">
            <v>43325</v>
          </cell>
        </row>
        <row r="2726">
          <cell r="B2726">
            <v>8694</v>
          </cell>
          <cell r="C2726">
            <v>43320</v>
          </cell>
          <cell r="D2726"/>
          <cell r="E2726"/>
          <cell r="F2726"/>
          <cell r="G2726"/>
          <cell r="H2726"/>
          <cell r="I2726" t="str">
            <v>OK</v>
          </cell>
          <cell r="J2726">
            <v>43328</v>
          </cell>
        </row>
        <row r="2727">
          <cell r="B2727">
            <v>8582</v>
          </cell>
          <cell r="C2727">
            <v>43320</v>
          </cell>
          <cell r="D2727"/>
          <cell r="E2727"/>
          <cell r="F2727"/>
          <cell r="G2727"/>
          <cell r="H2727"/>
          <cell r="I2727" t="str">
            <v>OK</v>
          </cell>
          <cell r="J2727">
            <v>43321</v>
          </cell>
        </row>
        <row r="2728">
          <cell r="B2728">
            <v>8585</v>
          </cell>
          <cell r="C2728">
            <v>43320</v>
          </cell>
          <cell r="D2728"/>
          <cell r="E2728"/>
          <cell r="F2728"/>
          <cell r="G2728"/>
          <cell r="H2728"/>
          <cell r="I2728" t="str">
            <v>OK</v>
          </cell>
          <cell r="J2728">
            <v>43325</v>
          </cell>
        </row>
        <row r="2729">
          <cell r="B2729">
            <v>278</v>
          </cell>
          <cell r="C2729">
            <v>43320</v>
          </cell>
          <cell r="D2729"/>
          <cell r="E2729"/>
          <cell r="F2729"/>
          <cell r="G2729"/>
          <cell r="H2729"/>
          <cell r="I2729" t="str">
            <v>OK</v>
          </cell>
          <cell r="J2729">
            <v>43321</v>
          </cell>
        </row>
        <row r="2730">
          <cell r="B2730">
            <v>8567</v>
          </cell>
          <cell r="C2730">
            <v>43320</v>
          </cell>
          <cell r="D2730" t="str">
            <v>28VU</v>
          </cell>
          <cell r="E2730"/>
          <cell r="F2730"/>
          <cell r="G2730"/>
          <cell r="H2730"/>
          <cell r="I2730" t="str">
            <v>OK</v>
          </cell>
          <cell r="J2730">
            <v>43321</v>
          </cell>
        </row>
        <row r="2731">
          <cell r="B2731">
            <v>8599</v>
          </cell>
          <cell r="C2731">
            <v>43321</v>
          </cell>
          <cell r="D2731"/>
          <cell r="E2731"/>
          <cell r="F2731"/>
          <cell r="G2731"/>
          <cell r="H2731"/>
          <cell r="I2731" t="str">
            <v>OK</v>
          </cell>
          <cell r="J2731">
            <v>43325</v>
          </cell>
        </row>
        <row r="2732">
          <cell r="B2732">
            <v>8591</v>
          </cell>
          <cell r="C2732">
            <v>43321</v>
          </cell>
          <cell r="D2732"/>
          <cell r="E2732"/>
          <cell r="F2732"/>
          <cell r="G2732"/>
          <cell r="H2732"/>
          <cell r="I2732" t="str">
            <v>OK</v>
          </cell>
          <cell r="J2732">
            <v>43328</v>
          </cell>
        </row>
        <row r="2733">
          <cell r="B2733">
            <v>8663</v>
          </cell>
          <cell r="C2733">
            <v>43321</v>
          </cell>
          <cell r="D2733"/>
          <cell r="E2733"/>
          <cell r="F2733"/>
          <cell r="G2733"/>
          <cell r="H2733"/>
          <cell r="I2733" t="str">
            <v>OK</v>
          </cell>
          <cell r="J2733">
            <v>43328</v>
          </cell>
        </row>
        <row r="2734">
          <cell r="B2734">
            <v>8560</v>
          </cell>
          <cell r="C2734">
            <v>43321</v>
          </cell>
          <cell r="D2734"/>
          <cell r="E2734"/>
          <cell r="F2734"/>
          <cell r="G2734"/>
          <cell r="H2734"/>
          <cell r="I2734" t="str">
            <v>OK</v>
          </cell>
          <cell r="J2734">
            <v>43325</v>
          </cell>
        </row>
        <row r="2735">
          <cell r="B2735">
            <v>8603</v>
          </cell>
          <cell r="C2735">
            <v>43321</v>
          </cell>
          <cell r="D2735" t="str">
            <v>Para 40VU</v>
          </cell>
          <cell r="E2735"/>
          <cell r="F2735"/>
          <cell r="G2735"/>
          <cell r="H2735"/>
          <cell r="I2735" t="str">
            <v>OK</v>
          </cell>
          <cell r="J2735">
            <v>43328</v>
          </cell>
        </row>
        <row r="2736">
          <cell r="B2736">
            <v>8622</v>
          </cell>
          <cell r="C2736">
            <v>43321</v>
          </cell>
          <cell r="D2736"/>
          <cell r="E2736"/>
          <cell r="F2736"/>
          <cell r="G2736"/>
          <cell r="H2736"/>
          <cell r="I2736" t="str">
            <v>OK</v>
          </cell>
          <cell r="J2736">
            <v>43328</v>
          </cell>
        </row>
        <row r="2737">
          <cell r="B2737">
            <v>8663</v>
          </cell>
          <cell r="C2737">
            <v>43321</v>
          </cell>
          <cell r="D2737"/>
          <cell r="E2737"/>
          <cell r="F2737"/>
          <cell r="G2737"/>
          <cell r="H2737"/>
          <cell r="I2737" t="str">
            <v>OK</v>
          </cell>
          <cell r="J2737">
            <v>43328</v>
          </cell>
        </row>
        <row r="2738">
          <cell r="B2738">
            <v>307</v>
          </cell>
          <cell r="C2738">
            <v>43321</v>
          </cell>
          <cell r="D2738"/>
          <cell r="E2738"/>
          <cell r="F2738"/>
          <cell r="G2738"/>
          <cell r="H2738"/>
          <cell r="I2738" t="str">
            <v>OK</v>
          </cell>
          <cell r="J2738">
            <v>43322</v>
          </cell>
        </row>
        <row r="2739">
          <cell r="B2739">
            <v>8438</v>
          </cell>
          <cell r="C2739">
            <v>43322</v>
          </cell>
          <cell r="D2739"/>
          <cell r="E2739"/>
          <cell r="F2739"/>
          <cell r="G2739"/>
          <cell r="H2739"/>
          <cell r="I2739" t="str">
            <v>OK</v>
          </cell>
          <cell r="J2739">
            <v>43325</v>
          </cell>
        </row>
        <row r="2740">
          <cell r="B2740">
            <v>8593</v>
          </cell>
          <cell r="C2740">
            <v>43322</v>
          </cell>
          <cell r="D2740" t="str">
            <v>Para 28VU-51VU-102VU</v>
          </cell>
          <cell r="E2740"/>
          <cell r="F2740"/>
          <cell r="G2740"/>
          <cell r="H2740"/>
          <cell r="I2740" t="str">
            <v>OK</v>
          </cell>
          <cell r="J2740">
            <v>43325</v>
          </cell>
        </row>
        <row r="2741">
          <cell r="B2741">
            <v>8588</v>
          </cell>
          <cell r="C2741">
            <v>43322</v>
          </cell>
          <cell r="D2741"/>
          <cell r="E2741"/>
          <cell r="F2741"/>
          <cell r="G2741"/>
          <cell r="H2741"/>
          <cell r="I2741" t="str">
            <v>OK</v>
          </cell>
          <cell r="J2741">
            <v>43325</v>
          </cell>
        </row>
        <row r="2742">
          <cell r="B2742">
            <v>263</v>
          </cell>
          <cell r="C2742">
            <v>43322</v>
          </cell>
          <cell r="D2742"/>
          <cell r="E2742"/>
          <cell r="F2742"/>
          <cell r="G2742"/>
          <cell r="H2742"/>
          <cell r="I2742" t="str">
            <v>OK</v>
          </cell>
          <cell r="J2742">
            <v>43328</v>
          </cell>
        </row>
        <row r="2743">
          <cell r="B2743">
            <v>282</v>
          </cell>
          <cell r="C2743">
            <v>43322</v>
          </cell>
          <cell r="D2743" t="str">
            <v>911-917VU</v>
          </cell>
          <cell r="E2743"/>
          <cell r="F2743"/>
          <cell r="G2743"/>
          <cell r="H2743"/>
          <cell r="I2743" t="str">
            <v>OK</v>
          </cell>
          <cell r="J2743">
            <v>43326</v>
          </cell>
        </row>
        <row r="2744">
          <cell r="B2744">
            <v>8592</v>
          </cell>
          <cell r="C2744">
            <v>43325</v>
          </cell>
          <cell r="D2744"/>
          <cell r="E2744"/>
          <cell r="F2744"/>
          <cell r="G2744"/>
          <cell r="H2744"/>
          <cell r="I2744" t="str">
            <v>OK</v>
          </cell>
          <cell r="J2744">
            <v>43328</v>
          </cell>
        </row>
        <row r="2745">
          <cell r="B2745">
            <v>1559</v>
          </cell>
          <cell r="C2745">
            <v>43325</v>
          </cell>
          <cell r="D2745"/>
          <cell r="E2745"/>
          <cell r="F2745"/>
          <cell r="G2745"/>
          <cell r="H2745"/>
          <cell r="I2745" t="str">
            <v>OK</v>
          </cell>
          <cell r="J2745">
            <v>43326</v>
          </cell>
        </row>
        <row r="2746">
          <cell r="B2746">
            <v>8567</v>
          </cell>
          <cell r="C2746">
            <v>43326</v>
          </cell>
          <cell r="D2746" t="str">
            <v>102VU</v>
          </cell>
          <cell r="E2746"/>
          <cell r="F2746"/>
          <cell r="G2746"/>
          <cell r="H2746"/>
          <cell r="I2746" t="str">
            <v>OK</v>
          </cell>
          <cell r="J2746">
            <v>43328</v>
          </cell>
        </row>
        <row r="2747">
          <cell r="B2747">
            <v>8466</v>
          </cell>
          <cell r="C2747">
            <v>43327</v>
          </cell>
          <cell r="D2747"/>
          <cell r="E2747"/>
          <cell r="F2747"/>
          <cell r="G2747"/>
          <cell r="H2747"/>
          <cell r="I2747" t="str">
            <v>OK</v>
          </cell>
          <cell r="J2747">
            <v>43328</v>
          </cell>
        </row>
        <row r="2748">
          <cell r="B2748">
            <v>8597</v>
          </cell>
          <cell r="C2748">
            <v>43327</v>
          </cell>
          <cell r="D2748"/>
          <cell r="E2748"/>
          <cell r="F2748"/>
          <cell r="G2748"/>
          <cell r="H2748"/>
          <cell r="I2748" t="str">
            <v>OK</v>
          </cell>
          <cell r="J2748">
            <v>43328</v>
          </cell>
        </row>
        <row r="2749">
          <cell r="B2749">
            <v>1560</v>
          </cell>
          <cell r="C2749">
            <v>43327</v>
          </cell>
          <cell r="D2749"/>
          <cell r="E2749"/>
          <cell r="F2749"/>
          <cell r="G2749"/>
          <cell r="H2749"/>
          <cell r="I2749" t="str">
            <v>OK</v>
          </cell>
          <cell r="J2749">
            <v>43328</v>
          </cell>
        </row>
        <row r="2750">
          <cell r="B2750">
            <v>8275</v>
          </cell>
          <cell r="C2750">
            <v>43328</v>
          </cell>
          <cell r="D2750"/>
          <cell r="E2750"/>
          <cell r="F2750"/>
          <cell r="G2750"/>
          <cell r="H2750"/>
          <cell r="I2750" t="str">
            <v>OK</v>
          </cell>
          <cell r="J2750">
            <v>43329</v>
          </cell>
        </row>
        <row r="2751">
          <cell r="B2751">
            <v>281</v>
          </cell>
          <cell r="C2751">
            <v>43328</v>
          </cell>
          <cell r="D2751"/>
          <cell r="E2751"/>
          <cell r="F2751"/>
          <cell r="G2751"/>
          <cell r="H2751"/>
          <cell r="I2751" t="str">
            <v>OK</v>
          </cell>
          <cell r="J2751">
            <v>43329</v>
          </cell>
        </row>
        <row r="2752">
          <cell r="B2752">
            <v>98</v>
          </cell>
          <cell r="C2752">
            <v>43328</v>
          </cell>
          <cell r="D2752"/>
          <cell r="E2752"/>
          <cell r="F2752"/>
          <cell r="G2752"/>
          <cell r="H2752"/>
          <cell r="I2752" t="str">
            <v>OK</v>
          </cell>
          <cell r="J2752">
            <v>43329</v>
          </cell>
        </row>
        <row r="2753">
          <cell r="B2753">
            <v>8455</v>
          </cell>
          <cell r="C2753">
            <v>43329</v>
          </cell>
          <cell r="D2753"/>
          <cell r="E2753"/>
          <cell r="F2753"/>
          <cell r="G2753"/>
          <cell r="H2753"/>
          <cell r="I2753" t="str">
            <v>OK</v>
          </cell>
          <cell r="J2753">
            <v>43329</v>
          </cell>
        </row>
        <row r="2754">
          <cell r="B2754">
            <v>8600</v>
          </cell>
          <cell r="C2754">
            <v>43329</v>
          </cell>
          <cell r="D2754"/>
          <cell r="E2754"/>
          <cell r="F2754"/>
          <cell r="G2754"/>
          <cell r="H2754"/>
          <cell r="I2754" t="str">
            <v>OK</v>
          </cell>
          <cell r="J2754">
            <v>43329</v>
          </cell>
        </row>
        <row r="2755">
          <cell r="B2755">
            <v>8677</v>
          </cell>
          <cell r="C2755">
            <v>43329</v>
          </cell>
          <cell r="D2755"/>
          <cell r="E2755"/>
          <cell r="F2755"/>
          <cell r="G2755"/>
          <cell r="H2755"/>
          <cell r="I2755" t="str">
            <v>OK</v>
          </cell>
          <cell r="J2755">
            <v>43329</v>
          </cell>
        </row>
        <row r="2756">
          <cell r="B2756">
            <v>8606</v>
          </cell>
          <cell r="C2756">
            <v>43329</v>
          </cell>
          <cell r="D2756"/>
          <cell r="E2756"/>
          <cell r="F2756"/>
          <cell r="G2756"/>
          <cell r="H2756"/>
          <cell r="I2756" t="str">
            <v>OK</v>
          </cell>
          <cell r="J2756">
            <v>43329</v>
          </cell>
        </row>
        <row r="2757">
          <cell r="B2757">
            <v>8596</v>
          </cell>
          <cell r="C2757">
            <v>43329</v>
          </cell>
          <cell r="D2757"/>
          <cell r="E2757"/>
          <cell r="F2757"/>
          <cell r="G2757"/>
          <cell r="H2757"/>
          <cell r="I2757" t="str">
            <v>OK</v>
          </cell>
          <cell r="J2757">
            <v>43329</v>
          </cell>
        </row>
        <row r="2758">
          <cell r="B2758">
            <v>8605</v>
          </cell>
          <cell r="C2758">
            <v>43329</v>
          </cell>
          <cell r="D2758"/>
          <cell r="E2758"/>
          <cell r="F2758"/>
          <cell r="G2758"/>
          <cell r="H2758"/>
          <cell r="I2758" t="str">
            <v>OK</v>
          </cell>
          <cell r="J2758">
            <v>43329</v>
          </cell>
        </row>
        <row r="2759">
          <cell r="B2759">
            <v>8628</v>
          </cell>
          <cell r="C2759">
            <v>43329</v>
          </cell>
          <cell r="D2759"/>
          <cell r="E2759"/>
          <cell r="F2759"/>
          <cell r="G2759"/>
          <cell r="H2759"/>
          <cell r="I2759" t="str">
            <v>OK</v>
          </cell>
          <cell r="J2759">
            <v>43329</v>
          </cell>
        </row>
        <row r="2760">
          <cell r="B2760">
            <v>1545</v>
          </cell>
          <cell r="C2760">
            <v>43329</v>
          </cell>
          <cell r="D2760"/>
          <cell r="E2760"/>
          <cell r="F2760"/>
          <cell r="G2760"/>
          <cell r="H2760"/>
          <cell r="I2760" t="str">
            <v>OK</v>
          </cell>
          <cell r="J2760">
            <v>43329</v>
          </cell>
        </row>
        <row r="2761">
          <cell r="B2761">
            <v>8568</v>
          </cell>
          <cell r="C2761">
            <v>43332</v>
          </cell>
          <cell r="D2761"/>
          <cell r="E2761"/>
          <cell r="F2761"/>
          <cell r="G2761"/>
          <cell r="H2761"/>
          <cell r="I2761" t="str">
            <v>OK</v>
          </cell>
          <cell r="J2761">
            <v>43333</v>
          </cell>
        </row>
        <row r="2762">
          <cell r="B2762">
            <v>8405</v>
          </cell>
          <cell r="C2762">
            <v>43332</v>
          </cell>
          <cell r="D2762"/>
          <cell r="E2762"/>
          <cell r="F2762"/>
          <cell r="G2762"/>
          <cell r="H2762"/>
          <cell r="I2762" t="str">
            <v>OK</v>
          </cell>
          <cell r="J2762">
            <v>43333</v>
          </cell>
        </row>
        <row r="2763">
          <cell r="B2763">
            <v>8441</v>
          </cell>
          <cell r="C2763">
            <v>43332</v>
          </cell>
          <cell r="D2763"/>
          <cell r="E2763"/>
          <cell r="F2763"/>
          <cell r="G2763"/>
          <cell r="H2763"/>
          <cell r="I2763" t="str">
            <v>OK</v>
          </cell>
          <cell r="J2763">
            <v>43333</v>
          </cell>
        </row>
        <row r="2764">
          <cell r="B2764">
            <v>8574</v>
          </cell>
          <cell r="C2764">
            <v>43332</v>
          </cell>
          <cell r="D2764" t="str">
            <v>para 301-401-500VU</v>
          </cell>
          <cell r="E2764"/>
          <cell r="F2764" t="str">
            <v>OK</v>
          </cell>
          <cell r="G2764"/>
          <cell r="H2764"/>
          <cell r="I2764" t="str">
            <v>OK</v>
          </cell>
          <cell r="J2764">
            <v>43333</v>
          </cell>
        </row>
        <row r="2765">
          <cell r="B2765">
            <v>8589</v>
          </cell>
          <cell r="C2765">
            <v>43332</v>
          </cell>
          <cell r="D2765"/>
          <cell r="E2765"/>
          <cell r="F2765" t="str">
            <v>OK</v>
          </cell>
          <cell r="G2765"/>
          <cell r="H2765"/>
          <cell r="I2765" t="str">
            <v>OK</v>
          </cell>
          <cell r="J2765">
            <v>43333</v>
          </cell>
        </row>
        <row r="2766">
          <cell r="B2766">
            <v>8600</v>
          </cell>
          <cell r="C2766">
            <v>43332</v>
          </cell>
          <cell r="D2766"/>
          <cell r="E2766"/>
          <cell r="F2766" t="str">
            <v>OK</v>
          </cell>
          <cell r="G2766"/>
          <cell r="H2766"/>
          <cell r="I2766" t="str">
            <v>OK</v>
          </cell>
          <cell r="J2766">
            <v>43333</v>
          </cell>
        </row>
        <row r="2767">
          <cell r="B2767">
            <v>274</v>
          </cell>
          <cell r="C2767">
            <v>43332</v>
          </cell>
          <cell r="D2767"/>
          <cell r="E2767"/>
          <cell r="F2767"/>
          <cell r="G2767"/>
          <cell r="H2767"/>
          <cell r="I2767" t="str">
            <v>OK</v>
          </cell>
          <cell r="J2767">
            <v>43333</v>
          </cell>
        </row>
        <row r="2768">
          <cell r="B2768">
            <v>262</v>
          </cell>
          <cell r="C2768">
            <v>43332</v>
          </cell>
          <cell r="D2768"/>
          <cell r="E2768"/>
          <cell r="F2768"/>
          <cell r="G2768"/>
          <cell r="H2768"/>
          <cell r="I2768" t="str">
            <v>OK</v>
          </cell>
          <cell r="J2768">
            <v>43333</v>
          </cell>
        </row>
        <row r="2769">
          <cell r="B2769">
            <v>282</v>
          </cell>
          <cell r="C2769">
            <v>43332</v>
          </cell>
          <cell r="D2769" t="str">
            <v>CCP2 sauf 925VU</v>
          </cell>
          <cell r="E2769"/>
          <cell r="F2769"/>
          <cell r="G2769"/>
          <cell r="H2769"/>
          <cell r="I2769" t="str">
            <v>OK</v>
          </cell>
          <cell r="J2769">
            <v>43333</v>
          </cell>
        </row>
        <row r="2770">
          <cell r="B2770">
            <v>287</v>
          </cell>
          <cell r="C2770">
            <v>43332</v>
          </cell>
          <cell r="D2770" t="str">
            <v>sauf 925VU</v>
          </cell>
          <cell r="E2770"/>
          <cell r="F2770"/>
          <cell r="G2770"/>
          <cell r="H2770"/>
          <cell r="I2770" t="str">
            <v>OK</v>
          </cell>
          <cell r="J2770">
            <v>43333</v>
          </cell>
        </row>
        <row r="2771">
          <cell r="B2771">
            <v>278</v>
          </cell>
          <cell r="C2771">
            <v>43332</v>
          </cell>
          <cell r="D2771"/>
          <cell r="E2771"/>
          <cell r="F2771"/>
          <cell r="G2771"/>
          <cell r="H2771"/>
          <cell r="I2771" t="str">
            <v>OK</v>
          </cell>
          <cell r="J2771">
            <v>43333</v>
          </cell>
        </row>
        <row r="2772">
          <cell r="B2772">
            <v>1545</v>
          </cell>
          <cell r="C2772">
            <v>43332</v>
          </cell>
          <cell r="D2772"/>
          <cell r="E2772"/>
          <cell r="F2772"/>
          <cell r="G2772"/>
          <cell r="H2772"/>
          <cell r="I2772" t="str">
            <v>OK</v>
          </cell>
          <cell r="J2772">
            <v>43333</v>
          </cell>
        </row>
        <row r="2773">
          <cell r="B2773">
            <v>1546</v>
          </cell>
          <cell r="C2773">
            <v>43332</v>
          </cell>
          <cell r="D2773"/>
          <cell r="E2773"/>
          <cell r="F2773"/>
          <cell r="G2773"/>
          <cell r="H2773"/>
          <cell r="I2773" t="str">
            <v>OK</v>
          </cell>
          <cell r="J2773">
            <v>43333</v>
          </cell>
        </row>
        <row r="2774">
          <cell r="B2774">
            <v>8280</v>
          </cell>
          <cell r="C2774">
            <v>43332</v>
          </cell>
          <cell r="D2774" t="str">
            <v>301-500VU</v>
          </cell>
          <cell r="E2774"/>
          <cell r="F2774"/>
          <cell r="G2774"/>
          <cell r="H2774"/>
          <cell r="I2774" t="str">
            <v>OK</v>
          </cell>
          <cell r="J2774">
            <v>43333</v>
          </cell>
        </row>
        <row r="2775">
          <cell r="B2775">
            <v>8573</v>
          </cell>
          <cell r="C2775">
            <v>43332</v>
          </cell>
          <cell r="D2775" t="str">
            <v>72VU</v>
          </cell>
          <cell r="E2775"/>
          <cell r="F2775"/>
          <cell r="G2775"/>
          <cell r="H2775"/>
          <cell r="I2775" t="str">
            <v>OK</v>
          </cell>
          <cell r="J2775">
            <v>43333</v>
          </cell>
        </row>
        <row r="2776">
          <cell r="B2776">
            <v>8589</v>
          </cell>
          <cell r="C2776">
            <v>43333</v>
          </cell>
          <cell r="D2776"/>
          <cell r="E2776"/>
          <cell r="F2776"/>
          <cell r="G2776"/>
          <cell r="H2776"/>
          <cell r="I2776" t="str">
            <v>OK</v>
          </cell>
          <cell r="J2776">
            <v>43334</v>
          </cell>
        </row>
        <row r="2777">
          <cell r="B2777">
            <v>8567</v>
          </cell>
          <cell r="C2777">
            <v>43333</v>
          </cell>
          <cell r="D2777"/>
          <cell r="E2777"/>
          <cell r="F2777"/>
          <cell r="G2777"/>
          <cell r="H2777"/>
          <cell r="I2777" t="str">
            <v>OK</v>
          </cell>
          <cell r="J2777">
            <v>43334</v>
          </cell>
        </row>
        <row r="2778">
          <cell r="B2778">
            <v>8602</v>
          </cell>
          <cell r="C2778">
            <v>43333</v>
          </cell>
          <cell r="D2778" t="str">
            <v>para 28-72VU</v>
          </cell>
          <cell r="E2778"/>
          <cell r="F2778"/>
          <cell r="G2778"/>
          <cell r="H2778"/>
          <cell r="I2778" t="str">
            <v>OK</v>
          </cell>
          <cell r="J2778">
            <v>43334</v>
          </cell>
        </row>
        <row r="2779">
          <cell r="B2779">
            <v>279</v>
          </cell>
          <cell r="C2779">
            <v>43333</v>
          </cell>
          <cell r="D2779"/>
          <cell r="E2779"/>
          <cell r="F2779"/>
          <cell r="G2779"/>
          <cell r="H2779"/>
          <cell r="I2779" t="str">
            <v>OK</v>
          </cell>
          <cell r="J2779">
            <v>43334</v>
          </cell>
        </row>
        <row r="2780">
          <cell r="B2780">
            <v>285</v>
          </cell>
          <cell r="C2780">
            <v>43333</v>
          </cell>
          <cell r="D2780" t="str">
            <v>sauf 925VU</v>
          </cell>
          <cell r="E2780"/>
          <cell r="F2780"/>
          <cell r="G2780"/>
          <cell r="H2780"/>
          <cell r="I2780" t="str">
            <v>OK</v>
          </cell>
          <cell r="J2780">
            <v>43334</v>
          </cell>
        </row>
        <row r="2781">
          <cell r="B2781">
            <v>282</v>
          </cell>
          <cell r="C2781">
            <v>43333</v>
          </cell>
          <cell r="D2781" t="str">
            <v>925VU</v>
          </cell>
          <cell r="E2781"/>
          <cell r="F2781"/>
          <cell r="G2781"/>
          <cell r="H2781"/>
          <cell r="I2781" t="str">
            <v>OK</v>
          </cell>
          <cell r="J2781">
            <v>43334</v>
          </cell>
        </row>
        <row r="2782">
          <cell r="B2782">
            <v>287</v>
          </cell>
          <cell r="C2782">
            <v>43333</v>
          </cell>
          <cell r="D2782" t="str">
            <v>925VU</v>
          </cell>
          <cell r="E2782"/>
          <cell r="F2782"/>
          <cell r="G2782"/>
          <cell r="H2782"/>
          <cell r="I2782" t="str">
            <v>OK</v>
          </cell>
          <cell r="J2782">
            <v>43334</v>
          </cell>
        </row>
        <row r="2783">
          <cell r="B2783">
            <v>308</v>
          </cell>
          <cell r="C2783">
            <v>43333</v>
          </cell>
          <cell r="D2783"/>
          <cell r="E2783"/>
          <cell r="F2783"/>
          <cell r="G2783"/>
          <cell r="H2783"/>
          <cell r="I2783" t="str">
            <v>OK</v>
          </cell>
          <cell r="J2783">
            <v>43334</v>
          </cell>
        </row>
        <row r="2784">
          <cell r="B2784">
            <v>1547</v>
          </cell>
          <cell r="C2784">
            <v>43333</v>
          </cell>
          <cell r="D2784"/>
          <cell r="E2784"/>
          <cell r="F2784"/>
          <cell r="G2784"/>
          <cell r="H2784"/>
          <cell r="I2784" t="str">
            <v>OK</v>
          </cell>
          <cell r="J2784">
            <v>43334</v>
          </cell>
        </row>
        <row r="2785">
          <cell r="B2785">
            <v>8593</v>
          </cell>
          <cell r="C2785">
            <v>43333</v>
          </cell>
          <cell r="D2785" t="str">
            <v>28VU</v>
          </cell>
          <cell r="E2785"/>
          <cell r="F2785"/>
          <cell r="G2785"/>
          <cell r="H2785"/>
          <cell r="I2785" t="str">
            <v>OK</v>
          </cell>
          <cell r="J2785">
            <v>43333</v>
          </cell>
        </row>
        <row r="2786">
          <cell r="B2786">
            <v>8573</v>
          </cell>
          <cell r="C2786">
            <v>43334</v>
          </cell>
          <cell r="D2786"/>
          <cell r="E2786"/>
          <cell r="F2786"/>
          <cell r="G2786"/>
          <cell r="H2786"/>
          <cell r="I2786" t="str">
            <v>OK</v>
          </cell>
          <cell r="J2786">
            <v>43335</v>
          </cell>
        </row>
        <row r="2787">
          <cell r="B2787">
            <v>8595</v>
          </cell>
          <cell r="C2787">
            <v>43334</v>
          </cell>
          <cell r="D2787"/>
          <cell r="E2787"/>
          <cell r="F2787"/>
          <cell r="G2787"/>
          <cell r="H2787"/>
          <cell r="I2787" t="str">
            <v>OK</v>
          </cell>
          <cell r="J2787">
            <v>43335</v>
          </cell>
        </row>
        <row r="2788">
          <cell r="B2788">
            <v>280</v>
          </cell>
          <cell r="C2788">
            <v>43334</v>
          </cell>
          <cell r="D2788"/>
          <cell r="E2788"/>
          <cell r="F2788"/>
          <cell r="G2788"/>
          <cell r="H2788"/>
          <cell r="I2788" t="str">
            <v>OK</v>
          </cell>
          <cell r="J2788">
            <v>43335</v>
          </cell>
        </row>
        <row r="2789">
          <cell r="B2789">
            <v>265</v>
          </cell>
          <cell r="C2789">
            <v>43334</v>
          </cell>
          <cell r="D2789"/>
          <cell r="E2789"/>
          <cell r="F2789"/>
          <cell r="G2789"/>
          <cell r="H2789"/>
          <cell r="I2789" t="str">
            <v>OK</v>
          </cell>
          <cell r="J2789">
            <v>43335</v>
          </cell>
        </row>
        <row r="2790">
          <cell r="B2790">
            <v>282</v>
          </cell>
          <cell r="C2790">
            <v>43334</v>
          </cell>
          <cell r="D2790" t="str">
            <v>5122-5123-5128VE</v>
          </cell>
          <cell r="E2790"/>
          <cell r="F2790"/>
          <cell r="G2790"/>
          <cell r="H2790"/>
          <cell r="I2790" t="str">
            <v>OK</v>
          </cell>
          <cell r="J2790">
            <v>43335</v>
          </cell>
        </row>
        <row r="2791">
          <cell r="B2791">
            <v>100</v>
          </cell>
          <cell r="C2791">
            <v>43334</v>
          </cell>
          <cell r="D2791"/>
          <cell r="E2791"/>
          <cell r="F2791"/>
          <cell r="G2791"/>
          <cell r="H2791"/>
          <cell r="I2791" t="str">
            <v>OK</v>
          </cell>
          <cell r="J2791">
            <v>43335</v>
          </cell>
        </row>
        <row r="2792">
          <cell r="B2792">
            <v>1561</v>
          </cell>
          <cell r="C2792">
            <v>43334</v>
          </cell>
          <cell r="D2792"/>
          <cell r="E2792"/>
          <cell r="F2792"/>
          <cell r="G2792"/>
          <cell r="H2792"/>
          <cell r="I2792" t="str">
            <v>OK</v>
          </cell>
          <cell r="J2792">
            <v>43335</v>
          </cell>
        </row>
        <row r="2793">
          <cell r="B2793">
            <v>279</v>
          </cell>
          <cell r="C2793">
            <v>43334</v>
          </cell>
          <cell r="D2793" t="str">
            <v>5132VE</v>
          </cell>
          <cell r="E2793"/>
          <cell r="F2793"/>
          <cell r="G2793"/>
          <cell r="H2793"/>
          <cell r="I2793" t="str">
            <v>OK</v>
          </cell>
          <cell r="J2793">
            <v>43335</v>
          </cell>
        </row>
        <row r="2794">
          <cell r="B2794">
            <v>8574</v>
          </cell>
          <cell r="C2794">
            <v>43334</v>
          </cell>
          <cell r="D2794" t="str">
            <v>500VU</v>
          </cell>
          <cell r="E2794"/>
          <cell r="F2794"/>
          <cell r="G2794"/>
          <cell r="H2794"/>
          <cell r="I2794" t="str">
            <v>OK</v>
          </cell>
          <cell r="J2794">
            <v>43335</v>
          </cell>
        </row>
        <row r="2795">
          <cell r="B2795">
            <v>8603</v>
          </cell>
          <cell r="C2795">
            <v>43334</v>
          </cell>
          <cell r="D2795" t="str">
            <v>40VU</v>
          </cell>
          <cell r="E2795"/>
          <cell r="F2795"/>
          <cell r="G2795"/>
          <cell r="H2795"/>
          <cell r="I2795" t="str">
            <v>OK</v>
          </cell>
          <cell r="J2795">
            <v>43335</v>
          </cell>
        </row>
        <row r="2796">
          <cell r="B2796">
            <v>8593</v>
          </cell>
          <cell r="C2796">
            <v>43334</v>
          </cell>
          <cell r="D2796" t="str">
            <v>102VU</v>
          </cell>
          <cell r="E2796"/>
          <cell r="F2796"/>
          <cell r="G2796"/>
          <cell r="H2796"/>
          <cell r="I2796" t="str">
            <v>OK</v>
          </cell>
          <cell r="J2796">
            <v>43335</v>
          </cell>
        </row>
        <row r="2797">
          <cell r="B2797">
            <v>8574</v>
          </cell>
          <cell r="C2797">
            <v>43334</v>
          </cell>
          <cell r="D2797" t="str">
            <v>401VU</v>
          </cell>
          <cell r="E2797"/>
          <cell r="F2797"/>
          <cell r="G2797"/>
          <cell r="H2797"/>
          <cell r="I2797" t="str">
            <v>OK</v>
          </cell>
          <cell r="J2797">
            <v>43335</v>
          </cell>
        </row>
        <row r="2798">
          <cell r="B2798">
            <v>8695</v>
          </cell>
          <cell r="C2798">
            <v>43335</v>
          </cell>
          <cell r="D2798"/>
          <cell r="E2798"/>
          <cell r="F2798"/>
          <cell r="G2798"/>
          <cell r="H2798"/>
          <cell r="I2798" t="str">
            <v>OK</v>
          </cell>
          <cell r="J2798">
            <v>43336</v>
          </cell>
        </row>
        <row r="2799">
          <cell r="B2799">
            <v>8468</v>
          </cell>
          <cell r="C2799">
            <v>43335</v>
          </cell>
          <cell r="D2799"/>
          <cell r="E2799"/>
          <cell r="F2799"/>
          <cell r="G2799"/>
          <cell r="H2799"/>
          <cell r="I2799" t="str">
            <v>OK</v>
          </cell>
          <cell r="J2799">
            <v>43336</v>
          </cell>
        </row>
        <row r="2800">
          <cell r="B2800">
            <v>8452</v>
          </cell>
          <cell r="C2800">
            <v>43335</v>
          </cell>
          <cell r="D2800"/>
          <cell r="E2800"/>
          <cell r="F2800"/>
          <cell r="G2800"/>
          <cell r="H2800"/>
          <cell r="I2800" t="str">
            <v>OK</v>
          </cell>
          <cell r="J2800">
            <v>43336</v>
          </cell>
        </row>
        <row r="2801">
          <cell r="B2801">
            <v>8459</v>
          </cell>
          <cell r="C2801">
            <v>43335</v>
          </cell>
          <cell r="D2801"/>
          <cell r="E2801"/>
          <cell r="F2801"/>
          <cell r="G2801"/>
          <cell r="H2801"/>
          <cell r="I2801" t="str">
            <v>OK</v>
          </cell>
          <cell r="J2801">
            <v>43336</v>
          </cell>
        </row>
        <row r="2802">
          <cell r="B2802">
            <v>8605</v>
          </cell>
          <cell r="C2802">
            <v>43335</v>
          </cell>
          <cell r="D2802"/>
          <cell r="E2802"/>
          <cell r="F2802"/>
          <cell r="G2802"/>
          <cell r="H2802"/>
          <cell r="I2802" t="str">
            <v>OK</v>
          </cell>
          <cell r="J2802">
            <v>43336</v>
          </cell>
        </row>
        <row r="2803">
          <cell r="B2803">
            <v>8474</v>
          </cell>
          <cell r="C2803">
            <v>43335</v>
          </cell>
          <cell r="D2803"/>
          <cell r="E2803"/>
          <cell r="F2803"/>
          <cell r="G2803"/>
          <cell r="H2803"/>
          <cell r="I2803" t="str">
            <v>OK</v>
          </cell>
          <cell r="J2803">
            <v>43336</v>
          </cell>
        </row>
        <row r="2804">
          <cell r="B2804">
            <v>8590</v>
          </cell>
          <cell r="C2804">
            <v>43335</v>
          </cell>
          <cell r="D2804"/>
          <cell r="E2804"/>
          <cell r="F2804"/>
          <cell r="G2804"/>
          <cell r="H2804"/>
          <cell r="I2804" t="str">
            <v>OK</v>
          </cell>
          <cell r="J2804">
            <v>43336</v>
          </cell>
        </row>
        <row r="2805">
          <cell r="B2805">
            <v>8615</v>
          </cell>
          <cell r="C2805">
            <v>43335</v>
          </cell>
          <cell r="D2805"/>
          <cell r="E2805"/>
          <cell r="F2805"/>
          <cell r="G2805"/>
          <cell r="H2805"/>
          <cell r="I2805" t="str">
            <v>OK</v>
          </cell>
          <cell r="J2805">
            <v>43336</v>
          </cell>
        </row>
        <row r="2806">
          <cell r="B2806">
            <v>8608</v>
          </cell>
          <cell r="C2806">
            <v>43335</v>
          </cell>
          <cell r="D2806" t="str">
            <v>PARA 72VU</v>
          </cell>
          <cell r="E2806"/>
          <cell r="F2806"/>
          <cell r="G2806"/>
          <cell r="H2806"/>
          <cell r="I2806" t="str">
            <v>OK</v>
          </cell>
          <cell r="J2806">
            <v>43342</v>
          </cell>
        </row>
        <row r="2807">
          <cell r="B2807">
            <v>286</v>
          </cell>
          <cell r="C2807">
            <v>43335</v>
          </cell>
          <cell r="D2807" t="str">
            <v>sauf 925VU</v>
          </cell>
          <cell r="E2807"/>
          <cell r="F2807"/>
          <cell r="G2807"/>
          <cell r="H2807"/>
          <cell r="I2807" t="str">
            <v>OK</v>
          </cell>
          <cell r="J2807">
            <v>43336</v>
          </cell>
        </row>
        <row r="2808">
          <cell r="B2808">
            <v>306</v>
          </cell>
          <cell r="C2808">
            <v>43335</v>
          </cell>
          <cell r="D2808"/>
          <cell r="E2808"/>
          <cell r="F2808"/>
          <cell r="G2808"/>
          <cell r="H2808"/>
          <cell r="I2808" t="str">
            <v>OK</v>
          </cell>
          <cell r="J2808">
            <v>43336</v>
          </cell>
        </row>
        <row r="2809">
          <cell r="B2809">
            <v>100</v>
          </cell>
          <cell r="C2809">
            <v>43335</v>
          </cell>
          <cell r="D2809"/>
          <cell r="E2809"/>
          <cell r="F2809"/>
          <cell r="G2809"/>
          <cell r="H2809"/>
          <cell r="I2809" t="str">
            <v>OK</v>
          </cell>
          <cell r="J2809">
            <v>43336</v>
          </cell>
        </row>
        <row r="2810">
          <cell r="B2810">
            <v>1408</v>
          </cell>
          <cell r="C2810">
            <v>43335</v>
          </cell>
          <cell r="D2810"/>
          <cell r="E2810"/>
          <cell r="F2810"/>
          <cell r="G2810"/>
          <cell r="H2810"/>
          <cell r="I2810" t="str">
            <v>OK</v>
          </cell>
          <cell r="J2810">
            <v>43340</v>
          </cell>
        </row>
        <row r="2811">
          <cell r="B2811" t="str">
            <v>LCT073428</v>
          </cell>
          <cell r="C2811">
            <v>43335</v>
          </cell>
          <cell r="D2811" t="str">
            <v>COAX</v>
          </cell>
          <cell r="E2811"/>
          <cell r="F2811"/>
          <cell r="G2811"/>
          <cell r="H2811"/>
          <cell r="I2811" t="str">
            <v>OK</v>
          </cell>
          <cell r="J2811">
            <v>43336</v>
          </cell>
        </row>
        <row r="2812">
          <cell r="B2812">
            <v>8615</v>
          </cell>
          <cell r="C2812">
            <v>43336</v>
          </cell>
          <cell r="D2812"/>
          <cell r="E2812"/>
          <cell r="F2812"/>
          <cell r="G2812"/>
          <cell r="H2812"/>
          <cell r="I2812" t="str">
            <v>OK</v>
          </cell>
          <cell r="J2812">
            <v>43339</v>
          </cell>
        </row>
        <row r="2813">
          <cell r="B2813">
            <v>8616</v>
          </cell>
          <cell r="C2813">
            <v>43336</v>
          </cell>
          <cell r="D2813"/>
          <cell r="E2813"/>
          <cell r="F2813"/>
          <cell r="G2813"/>
          <cell r="H2813"/>
          <cell r="I2813" t="str">
            <v>OK</v>
          </cell>
          <cell r="J2813">
            <v>43339</v>
          </cell>
        </row>
        <row r="2814">
          <cell r="B2814">
            <v>8617</v>
          </cell>
          <cell r="C2814">
            <v>43336</v>
          </cell>
          <cell r="D2814"/>
          <cell r="E2814"/>
          <cell r="F2814"/>
          <cell r="G2814"/>
          <cell r="H2814"/>
          <cell r="I2814" t="str">
            <v>OK</v>
          </cell>
          <cell r="J2814">
            <v>43339</v>
          </cell>
        </row>
        <row r="2815">
          <cell r="B2815">
            <v>8377</v>
          </cell>
          <cell r="C2815">
            <v>43336</v>
          </cell>
          <cell r="D2815"/>
          <cell r="E2815"/>
          <cell r="F2815"/>
          <cell r="G2815"/>
          <cell r="H2815"/>
          <cell r="I2815" t="str">
            <v>OK</v>
          </cell>
          <cell r="J2815">
            <v>43339</v>
          </cell>
        </row>
        <row r="2816">
          <cell r="B2816">
            <v>8411</v>
          </cell>
          <cell r="C2816">
            <v>43336</v>
          </cell>
          <cell r="D2816"/>
          <cell r="E2816"/>
          <cell r="F2816"/>
          <cell r="G2816"/>
          <cell r="H2816"/>
          <cell r="I2816" t="str">
            <v>OK</v>
          </cell>
          <cell r="J2816">
            <v>43339</v>
          </cell>
        </row>
        <row r="2817">
          <cell r="B2817">
            <v>8608</v>
          </cell>
          <cell r="C2817">
            <v>43336</v>
          </cell>
          <cell r="D2817"/>
          <cell r="E2817"/>
          <cell r="F2817"/>
          <cell r="G2817"/>
          <cell r="H2817"/>
          <cell r="I2817" t="str">
            <v>OK</v>
          </cell>
          <cell r="J2817">
            <v>43339</v>
          </cell>
        </row>
        <row r="2818">
          <cell r="B2818">
            <v>8560</v>
          </cell>
          <cell r="C2818">
            <v>43336</v>
          </cell>
          <cell r="D2818"/>
          <cell r="E2818"/>
          <cell r="F2818"/>
          <cell r="G2818"/>
          <cell r="H2818"/>
          <cell r="I2818" t="str">
            <v>OK</v>
          </cell>
          <cell r="J2818">
            <v>43339</v>
          </cell>
        </row>
        <row r="2819">
          <cell r="B2819">
            <v>8692</v>
          </cell>
          <cell r="C2819">
            <v>43336</v>
          </cell>
          <cell r="D2819"/>
          <cell r="E2819"/>
          <cell r="F2819"/>
          <cell r="G2819"/>
          <cell r="H2819"/>
          <cell r="I2819" t="str">
            <v>OK</v>
          </cell>
          <cell r="J2819">
            <v>43339</v>
          </cell>
        </row>
        <row r="2820">
          <cell r="B2820">
            <v>8462</v>
          </cell>
          <cell r="C2820">
            <v>43336</v>
          </cell>
          <cell r="D2820"/>
          <cell r="E2820"/>
          <cell r="F2820"/>
          <cell r="G2820"/>
          <cell r="H2820"/>
          <cell r="I2820" t="str">
            <v>OK</v>
          </cell>
          <cell r="J2820">
            <v>43339</v>
          </cell>
        </row>
        <row r="2821">
          <cell r="B2821">
            <v>8601</v>
          </cell>
          <cell r="C2821">
            <v>43336</v>
          </cell>
          <cell r="D2821"/>
          <cell r="E2821"/>
          <cell r="F2821"/>
          <cell r="G2821"/>
          <cell r="H2821"/>
          <cell r="I2821" t="str">
            <v>OK</v>
          </cell>
          <cell r="J2821">
            <v>43339</v>
          </cell>
        </row>
        <row r="2822">
          <cell r="B2822">
            <v>8571</v>
          </cell>
          <cell r="C2822">
            <v>43336</v>
          </cell>
          <cell r="D2822"/>
          <cell r="E2822"/>
          <cell r="F2822"/>
          <cell r="G2822"/>
          <cell r="H2822"/>
          <cell r="I2822" t="str">
            <v>OK</v>
          </cell>
          <cell r="J2822">
            <v>43339</v>
          </cell>
        </row>
        <row r="2823">
          <cell r="B2823">
            <v>283</v>
          </cell>
          <cell r="C2823">
            <v>43336</v>
          </cell>
          <cell r="D2823"/>
          <cell r="E2823"/>
          <cell r="F2823"/>
          <cell r="G2823"/>
          <cell r="H2823"/>
          <cell r="I2823" t="str">
            <v>OK</v>
          </cell>
          <cell r="J2823">
            <v>43339</v>
          </cell>
        </row>
        <row r="2824">
          <cell r="B2824">
            <v>267</v>
          </cell>
          <cell r="C2824">
            <v>43336</v>
          </cell>
          <cell r="D2824"/>
          <cell r="E2824"/>
          <cell r="F2824"/>
          <cell r="G2824"/>
          <cell r="H2824"/>
          <cell r="I2824" t="str">
            <v>OK</v>
          </cell>
          <cell r="J2824">
            <v>43339</v>
          </cell>
        </row>
        <row r="2825">
          <cell r="B2825">
            <v>285</v>
          </cell>
          <cell r="C2825">
            <v>43336</v>
          </cell>
          <cell r="D2825" t="str">
            <v>925VU</v>
          </cell>
          <cell r="E2825"/>
          <cell r="F2825"/>
          <cell r="G2825"/>
          <cell r="H2825"/>
          <cell r="I2825" t="str">
            <v>OK</v>
          </cell>
          <cell r="J2825">
            <v>43339</v>
          </cell>
        </row>
        <row r="2826">
          <cell r="B2826">
            <v>286</v>
          </cell>
          <cell r="C2826">
            <v>43336</v>
          </cell>
          <cell r="D2826" t="str">
            <v>925VU</v>
          </cell>
          <cell r="E2826"/>
          <cell r="F2826"/>
          <cell r="G2826"/>
          <cell r="H2826"/>
          <cell r="I2826" t="str">
            <v>OK</v>
          </cell>
          <cell r="J2826">
            <v>43339</v>
          </cell>
        </row>
        <row r="2827">
          <cell r="B2827">
            <v>8696</v>
          </cell>
          <cell r="C2827">
            <v>43339</v>
          </cell>
          <cell r="D2827"/>
          <cell r="E2827"/>
          <cell r="F2827"/>
          <cell r="G2827"/>
          <cell r="H2827"/>
          <cell r="I2827" t="str">
            <v>OK</v>
          </cell>
          <cell r="J2827">
            <v>43340</v>
          </cell>
        </row>
        <row r="2828">
          <cell r="B2828">
            <v>8552</v>
          </cell>
          <cell r="C2828">
            <v>43339</v>
          </cell>
          <cell r="D2828"/>
          <cell r="E2828"/>
          <cell r="F2828"/>
          <cell r="G2828"/>
          <cell r="H2828"/>
          <cell r="I2828" t="str">
            <v>OK</v>
          </cell>
          <cell r="J2828">
            <v>43340</v>
          </cell>
        </row>
        <row r="2829">
          <cell r="B2829">
            <v>8282</v>
          </cell>
          <cell r="C2829">
            <v>43339</v>
          </cell>
          <cell r="D2829"/>
          <cell r="E2829"/>
          <cell r="F2829"/>
          <cell r="G2829"/>
          <cell r="H2829"/>
          <cell r="I2829" t="str">
            <v>OK</v>
          </cell>
          <cell r="J2829">
            <v>43340</v>
          </cell>
        </row>
        <row r="2830">
          <cell r="B2830">
            <v>8634</v>
          </cell>
          <cell r="C2830">
            <v>43339</v>
          </cell>
          <cell r="D2830"/>
          <cell r="E2830"/>
          <cell r="F2830"/>
          <cell r="G2830"/>
          <cell r="H2830"/>
          <cell r="I2830" t="str">
            <v>OK</v>
          </cell>
          <cell r="J2830">
            <v>43340</v>
          </cell>
        </row>
        <row r="2831">
          <cell r="B2831">
            <v>229</v>
          </cell>
          <cell r="C2831">
            <v>43339</v>
          </cell>
          <cell r="D2831"/>
          <cell r="E2831"/>
          <cell r="F2831"/>
          <cell r="G2831"/>
          <cell r="H2831"/>
          <cell r="I2831" t="str">
            <v>OK</v>
          </cell>
          <cell r="J2831">
            <v>43339</v>
          </cell>
        </row>
        <row r="2832">
          <cell r="B2832">
            <v>309</v>
          </cell>
          <cell r="C2832">
            <v>43339</v>
          </cell>
          <cell r="D2832"/>
          <cell r="E2832"/>
          <cell r="F2832"/>
          <cell r="G2832"/>
          <cell r="H2832"/>
          <cell r="I2832" t="str">
            <v>OK</v>
          </cell>
          <cell r="J2832">
            <v>43340</v>
          </cell>
        </row>
        <row r="2833">
          <cell r="B2833">
            <v>286</v>
          </cell>
          <cell r="C2833">
            <v>43339</v>
          </cell>
          <cell r="D2833"/>
          <cell r="E2833"/>
          <cell r="F2833"/>
          <cell r="G2833"/>
          <cell r="H2833"/>
          <cell r="I2833" t="str">
            <v>OK</v>
          </cell>
          <cell r="J2833">
            <v>43340</v>
          </cell>
        </row>
        <row r="2834">
          <cell r="B2834">
            <v>282</v>
          </cell>
          <cell r="C2834">
            <v>43339</v>
          </cell>
          <cell r="D2834" t="str">
            <v>Seulement 5132VE</v>
          </cell>
          <cell r="E2834"/>
          <cell r="F2834"/>
          <cell r="G2834"/>
          <cell r="H2834"/>
          <cell r="I2834" t="str">
            <v>OK</v>
          </cell>
          <cell r="J2834">
            <v>43340</v>
          </cell>
        </row>
        <row r="2835">
          <cell r="B2835">
            <v>1562</v>
          </cell>
          <cell r="C2835">
            <v>43339</v>
          </cell>
          <cell r="D2835"/>
          <cell r="E2835"/>
          <cell r="F2835"/>
          <cell r="G2835"/>
          <cell r="H2835"/>
          <cell r="I2835" t="str">
            <v>OK</v>
          </cell>
          <cell r="J2835">
            <v>43340</v>
          </cell>
        </row>
        <row r="2836">
          <cell r="B2836">
            <v>8574</v>
          </cell>
          <cell r="C2836">
            <v>43339</v>
          </cell>
          <cell r="D2836" t="str">
            <v>301VU</v>
          </cell>
          <cell r="E2836"/>
          <cell r="F2836"/>
          <cell r="G2836"/>
          <cell r="H2836"/>
          <cell r="I2836" t="str">
            <v>OK</v>
          </cell>
          <cell r="J2836">
            <v>43340</v>
          </cell>
        </row>
        <row r="2837">
          <cell r="B2837">
            <v>8587</v>
          </cell>
          <cell r="C2837">
            <v>43340</v>
          </cell>
          <cell r="D2837"/>
          <cell r="E2837"/>
          <cell r="F2837"/>
          <cell r="G2837"/>
          <cell r="H2837"/>
          <cell r="I2837" t="str">
            <v>OK</v>
          </cell>
          <cell r="J2837">
            <v>43341</v>
          </cell>
        </row>
        <row r="2838">
          <cell r="B2838">
            <v>8604</v>
          </cell>
          <cell r="C2838">
            <v>43340</v>
          </cell>
          <cell r="D2838"/>
          <cell r="E2838"/>
          <cell r="F2838"/>
          <cell r="G2838"/>
          <cell r="H2838"/>
          <cell r="I2838" t="str">
            <v>OK</v>
          </cell>
          <cell r="J2838">
            <v>43342</v>
          </cell>
        </row>
        <row r="2839">
          <cell r="B2839">
            <v>8616</v>
          </cell>
          <cell r="C2839">
            <v>43340</v>
          </cell>
          <cell r="D2839"/>
          <cell r="E2839"/>
          <cell r="F2839"/>
          <cell r="G2839"/>
          <cell r="H2839"/>
          <cell r="I2839" t="str">
            <v>OK</v>
          </cell>
          <cell r="J2839">
            <v>43342</v>
          </cell>
        </row>
        <row r="2840">
          <cell r="B2840">
            <v>8617</v>
          </cell>
          <cell r="C2840">
            <v>43340</v>
          </cell>
          <cell r="D2840" t="str">
            <v>PARA 72VU</v>
          </cell>
          <cell r="E2840"/>
          <cell r="F2840"/>
          <cell r="G2840"/>
          <cell r="H2840"/>
          <cell r="I2840" t="str">
            <v>OK</v>
          </cell>
          <cell r="J2840">
            <v>43342</v>
          </cell>
        </row>
        <row r="2841">
          <cell r="B2841">
            <v>8642</v>
          </cell>
          <cell r="C2841">
            <v>43340</v>
          </cell>
          <cell r="D2841"/>
          <cell r="E2841"/>
          <cell r="F2841"/>
          <cell r="G2841"/>
          <cell r="H2841"/>
          <cell r="I2841" t="str">
            <v>OK</v>
          </cell>
          <cell r="J2841">
            <v>43342</v>
          </cell>
        </row>
        <row r="2842">
          <cell r="B2842">
            <v>284</v>
          </cell>
          <cell r="C2842">
            <v>43340</v>
          </cell>
          <cell r="D2842"/>
          <cell r="E2842"/>
          <cell r="F2842"/>
          <cell r="G2842"/>
          <cell r="H2842"/>
          <cell r="I2842" t="str">
            <v>OK</v>
          </cell>
          <cell r="J2842">
            <v>43341</v>
          </cell>
        </row>
        <row r="2843">
          <cell r="B2843">
            <v>268</v>
          </cell>
          <cell r="C2843">
            <v>43340</v>
          </cell>
          <cell r="D2843"/>
          <cell r="E2843"/>
          <cell r="F2843"/>
          <cell r="G2843"/>
          <cell r="H2843"/>
          <cell r="I2843" t="str">
            <v>OK</v>
          </cell>
          <cell r="J2843">
            <v>43341</v>
          </cell>
        </row>
        <row r="2844">
          <cell r="B2844">
            <v>289</v>
          </cell>
          <cell r="C2844">
            <v>43340</v>
          </cell>
          <cell r="D2844"/>
          <cell r="E2844"/>
          <cell r="F2844"/>
          <cell r="G2844"/>
          <cell r="H2844"/>
          <cell r="I2844" t="str">
            <v>OK</v>
          </cell>
          <cell r="J2844">
            <v>43341</v>
          </cell>
        </row>
        <row r="2845">
          <cell r="B2845">
            <v>1548</v>
          </cell>
          <cell r="C2845">
            <v>43340</v>
          </cell>
          <cell r="D2845"/>
          <cell r="E2845"/>
          <cell r="F2845"/>
          <cell r="G2845"/>
          <cell r="H2845"/>
          <cell r="I2845" t="str">
            <v>OK</v>
          </cell>
          <cell r="J2845">
            <v>43341</v>
          </cell>
        </row>
        <row r="2846">
          <cell r="B2846">
            <v>279</v>
          </cell>
          <cell r="C2846">
            <v>43340</v>
          </cell>
          <cell r="D2846" t="str">
            <v>317VU</v>
          </cell>
          <cell r="E2846"/>
          <cell r="F2846"/>
          <cell r="G2846"/>
          <cell r="H2846"/>
          <cell r="I2846" t="str">
            <v>OK</v>
          </cell>
          <cell r="J2846">
            <v>43341</v>
          </cell>
        </row>
        <row r="2847">
          <cell r="B2847">
            <v>280</v>
          </cell>
          <cell r="C2847">
            <v>43340</v>
          </cell>
          <cell r="D2847" t="str">
            <v>318VU</v>
          </cell>
          <cell r="E2847"/>
          <cell r="F2847"/>
          <cell r="G2847"/>
          <cell r="H2847"/>
          <cell r="I2847" t="str">
            <v>OK</v>
          </cell>
          <cell r="J2847">
            <v>43341</v>
          </cell>
        </row>
        <row r="2848">
          <cell r="B2848">
            <v>8290</v>
          </cell>
          <cell r="C2848">
            <v>43341</v>
          </cell>
          <cell r="D2848"/>
          <cell r="E2848"/>
          <cell r="F2848"/>
          <cell r="G2848"/>
          <cell r="H2848"/>
          <cell r="I2848" t="str">
            <v>OK</v>
          </cell>
          <cell r="J2848">
            <v>43343</v>
          </cell>
        </row>
        <row r="2849">
          <cell r="B2849">
            <v>8709</v>
          </cell>
          <cell r="C2849">
            <v>43341</v>
          </cell>
          <cell r="D2849"/>
          <cell r="E2849"/>
          <cell r="F2849"/>
          <cell r="G2849"/>
          <cell r="H2849"/>
          <cell r="I2849" t="str">
            <v>OK</v>
          </cell>
          <cell r="J2849">
            <v>43343</v>
          </cell>
        </row>
        <row r="2850">
          <cell r="B2850">
            <v>8634</v>
          </cell>
          <cell r="C2850">
            <v>43341</v>
          </cell>
          <cell r="D2850"/>
          <cell r="E2850"/>
          <cell r="F2850"/>
          <cell r="G2850"/>
          <cell r="H2850"/>
          <cell r="I2850" t="str">
            <v>OK</v>
          </cell>
          <cell r="J2850">
            <v>43342</v>
          </cell>
        </row>
        <row r="2851">
          <cell r="B2851">
            <v>8694</v>
          </cell>
          <cell r="C2851">
            <v>43341</v>
          </cell>
          <cell r="D2851" t="str">
            <v>para 45VU</v>
          </cell>
          <cell r="E2851"/>
          <cell r="F2851"/>
          <cell r="G2851"/>
          <cell r="H2851"/>
          <cell r="I2851" t="str">
            <v>OK</v>
          </cell>
          <cell r="J2851">
            <v>43346</v>
          </cell>
        </row>
        <row r="2852">
          <cell r="B2852">
            <v>8641</v>
          </cell>
          <cell r="C2852">
            <v>43341</v>
          </cell>
          <cell r="D2852"/>
          <cell r="E2852"/>
          <cell r="F2852"/>
          <cell r="G2852"/>
          <cell r="H2852"/>
          <cell r="I2852" t="str">
            <v>OK</v>
          </cell>
          <cell r="J2852">
            <v>43346</v>
          </cell>
        </row>
        <row r="2853">
          <cell r="B2853">
            <v>310</v>
          </cell>
          <cell r="C2853">
            <v>43341</v>
          </cell>
          <cell r="D2853"/>
          <cell r="E2853"/>
          <cell r="F2853"/>
          <cell r="G2853"/>
          <cell r="H2853"/>
          <cell r="I2853" t="str">
            <v>OK</v>
          </cell>
          <cell r="J2853">
            <v>43342</v>
          </cell>
        </row>
        <row r="2854">
          <cell r="B2854">
            <v>287</v>
          </cell>
          <cell r="C2854">
            <v>43341</v>
          </cell>
          <cell r="D2854"/>
          <cell r="E2854"/>
          <cell r="F2854"/>
          <cell r="G2854"/>
          <cell r="H2854"/>
          <cell r="I2854" t="str">
            <v>OK</v>
          </cell>
          <cell r="J2854">
            <v>43342</v>
          </cell>
        </row>
        <row r="2855">
          <cell r="B2855">
            <v>8481</v>
          </cell>
          <cell r="C2855">
            <v>43342</v>
          </cell>
          <cell r="D2855"/>
          <cell r="E2855"/>
          <cell r="F2855"/>
          <cell r="G2855"/>
          <cell r="H2855"/>
          <cell r="I2855" t="str">
            <v>OK</v>
          </cell>
          <cell r="J2855">
            <v>43343</v>
          </cell>
        </row>
        <row r="2856">
          <cell r="B2856">
            <v>8622</v>
          </cell>
          <cell r="C2856">
            <v>43342</v>
          </cell>
          <cell r="D2856"/>
          <cell r="E2856"/>
          <cell r="F2856"/>
          <cell r="G2856"/>
          <cell r="H2856"/>
          <cell r="I2856" t="str">
            <v>OK</v>
          </cell>
          <cell r="J2856">
            <v>43343</v>
          </cell>
        </row>
        <row r="2857">
          <cell r="B2857">
            <v>8618</v>
          </cell>
          <cell r="C2857">
            <v>43342</v>
          </cell>
          <cell r="D2857"/>
          <cell r="E2857"/>
          <cell r="F2857"/>
          <cell r="G2857"/>
          <cell r="H2857"/>
          <cell r="I2857" t="str">
            <v>OK</v>
          </cell>
          <cell r="J2857">
            <v>43346</v>
          </cell>
        </row>
        <row r="2858">
          <cell r="B2858">
            <v>8692</v>
          </cell>
          <cell r="C2858">
            <v>43342</v>
          </cell>
          <cell r="D2858"/>
          <cell r="E2858"/>
          <cell r="F2858"/>
          <cell r="G2858"/>
          <cell r="H2858"/>
          <cell r="I2858" t="str">
            <v>OK</v>
          </cell>
          <cell r="J2858">
            <v>43346</v>
          </cell>
        </row>
        <row r="2859">
          <cell r="B2859">
            <v>8621</v>
          </cell>
          <cell r="C2859">
            <v>43342</v>
          </cell>
          <cell r="D2859"/>
          <cell r="E2859"/>
          <cell r="F2859"/>
          <cell r="G2859"/>
          <cell r="H2859"/>
          <cell r="I2859" t="str">
            <v>OK</v>
          </cell>
          <cell r="J2859">
            <v>43346</v>
          </cell>
        </row>
        <row r="2860">
          <cell r="B2860">
            <v>281</v>
          </cell>
          <cell r="C2860">
            <v>43342</v>
          </cell>
          <cell r="D2860"/>
          <cell r="E2860"/>
          <cell r="F2860"/>
          <cell r="G2860"/>
          <cell r="H2860"/>
          <cell r="I2860" t="str">
            <v>OK</v>
          </cell>
          <cell r="J2860">
            <v>43346</v>
          </cell>
        </row>
        <row r="2861">
          <cell r="B2861">
            <v>291</v>
          </cell>
          <cell r="C2861">
            <v>43342</v>
          </cell>
          <cell r="D2861"/>
          <cell r="E2861"/>
          <cell r="F2861"/>
          <cell r="G2861"/>
          <cell r="H2861"/>
          <cell r="I2861" t="str">
            <v>OK</v>
          </cell>
          <cell r="J2861">
            <v>43343</v>
          </cell>
        </row>
        <row r="2862">
          <cell r="B2862">
            <v>99</v>
          </cell>
          <cell r="C2862">
            <v>43342</v>
          </cell>
          <cell r="D2862"/>
          <cell r="E2862"/>
          <cell r="F2862" t="str">
            <v>KO</v>
          </cell>
          <cell r="G2862"/>
          <cell r="H2862"/>
          <cell r="I2862" t="str">
            <v>OK</v>
          </cell>
          <cell r="J2862">
            <v>43354</v>
          </cell>
        </row>
        <row r="2863">
          <cell r="B2863">
            <v>1548</v>
          </cell>
          <cell r="C2863">
            <v>43342</v>
          </cell>
          <cell r="D2863"/>
          <cell r="E2863"/>
          <cell r="F2863"/>
          <cell r="G2863"/>
          <cell r="H2863"/>
          <cell r="I2863" t="str">
            <v>OK</v>
          </cell>
          <cell r="J2863">
            <v>43346</v>
          </cell>
        </row>
        <row r="2864">
          <cell r="B2864">
            <v>1563</v>
          </cell>
          <cell r="C2864">
            <v>43342</v>
          </cell>
          <cell r="D2864"/>
          <cell r="E2864"/>
          <cell r="F2864"/>
          <cell r="G2864"/>
          <cell r="H2864"/>
          <cell r="I2864" t="str">
            <v>OK</v>
          </cell>
          <cell r="J2864">
            <v>43346</v>
          </cell>
        </row>
        <row r="2865">
          <cell r="B2865" t="str">
            <v>LCT073029</v>
          </cell>
          <cell r="C2865">
            <v>43342</v>
          </cell>
          <cell r="D2865" t="str">
            <v>10QW</v>
          </cell>
          <cell r="E2865"/>
          <cell r="F2865"/>
          <cell r="G2865"/>
          <cell r="H2865"/>
          <cell r="I2865" t="str">
            <v>OK</v>
          </cell>
          <cell r="J2865">
            <v>43343</v>
          </cell>
        </row>
        <row r="2866">
          <cell r="B2866" t="str">
            <v>LCT073030</v>
          </cell>
          <cell r="C2866">
            <v>43342</v>
          </cell>
          <cell r="D2866" t="str">
            <v>10QW</v>
          </cell>
          <cell r="E2866"/>
          <cell r="F2866"/>
          <cell r="G2866"/>
          <cell r="H2866"/>
          <cell r="I2866" t="str">
            <v>OK</v>
          </cell>
          <cell r="J2866">
            <v>43343</v>
          </cell>
        </row>
        <row r="2867">
          <cell r="B2867" t="str">
            <v>LCT073019</v>
          </cell>
          <cell r="C2867">
            <v>43342</v>
          </cell>
          <cell r="D2867" t="str">
            <v>10LH</v>
          </cell>
          <cell r="E2867"/>
          <cell r="F2867"/>
          <cell r="G2867"/>
          <cell r="H2867"/>
          <cell r="I2867" t="str">
            <v>OK</v>
          </cell>
          <cell r="J2867">
            <v>43343</v>
          </cell>
        </row>
        <row r="2868">
          <cell r="B2868" t="str">
            <v>LCT073020</v>
          </cell>
          <cell r="C2868">
            <v>43342</v>
          </cell>
          <cell r="D2868" t="str">
            <v>10LH</v>
          </cell>
          <cell r="E2868"/>
          <cell r="F2868"/>
          <cell r="G2868"/>
          <cell r="H2868"/>
          <cell r="I2868" t="str">
            <v>OK</v>
          </cell>
          <cell r="J2868">
            <v>43343</v>
          </cell>
        </row>
        <row r="2869">
          <cell r="B2869" t="str">
            <v>LCT073021</v>
          </cell>
          <cell r="C2869">
            <v>43342</v>
          </cell>
          <cell r="D2869" t="str">
            <v>10LH</v>
          </cell>
          <cell r="E2869"/>
          <cell r="F2869"/>
          <cell r="G2869"/>
          <cell r="H2869"/>
          <cell r="I2869" t="str">
            <v>OK</v>
          </cell>
          <cell r="J2869">
            <v>43343</v>
          </cell>
        </row>
        <row r="2870">
          <cell r="B2870" t="str">
            <v>LCT077780</v>
          </cell>
          <cell r="C2870">
            <v>43342</v>
          </cell>
          <cell r="D2870" t="str">
            <v>49VU LTE990001  Attention faire EASA</v>
          </cell>
          <cell r="E2870"/>
          <cell r="F2870"/>
          <cell r="G2870"/>
          <cell r="H2870"/>
          <cell r="I2870" t="str">
            <v>OK</v>
          </cell>
          <cell r="J2870">
            <v>43348</v>
          </cell>
        </row>
        <row r="2871">
          <cell r="B2871">
            <v>8602</v>
          </cell>
          <cell r="C2871">
            <v>43342</v>
          </cell>
          <cell r="D2871" t="str">
            <v>72-28VU</v>
          </cell>
          <cell r="E2871"/>
          <cell r="F2871"/>
          <cell r="G2871"/>
          <cell r="H2871"/>
          <cell r="I2871" t="str">
            <v>OK</v>
          </cell>
          <cell r="J2871">
            <v>43343</v>
          </cell>
        </row>
        <row r="2872">
          <cell r="B2872">
            <v>8625</v>
          </cell>
          <cell r="C2872">
            <v>43343</v>
          </cell>
          <cell r="D2872"/>
          <cell r="E2872"/>
          <cell r="F2872"/>
          <cell r="G2872"/>
          <cell r="H2872"/>
          <cell r="I2872" t="str">
            <v>OK</v>
          </cell>
          <cell r="J2872">
            <v>43346</v>
          </cell>
        </row>
        <row r="2873">
          <cell r="B2873">
            <v>8587</v>
          </cell>
          <cell r="C2873">
            <v>43343</v>
          </cell>
          <cell r="D2873"/>
          <cell r="E2873"/>
          <cell r="F2873"/>
          <cell r="G2873"/>
          <cell r="H2873"/>
          <cell r="I2873" t="str">
            <v>OK</v>
          </cell>
          <cell r="J2873">
            <v>43349</v>
          </cell>
        </row>
        <row r="2874">
          <cell r="B2874">
            <v>8695</v>
          </cell>
          <cell r="C2874">
            <v>43343</v>
          </cell>
          <cell r="D2874" t="str">
            <v>para 45vu</v>
          </cell>
          <cell r="E2874"/>
          <cell r="F2874"/>
          <cell r="G2874"/>
          <cell r="H2874"/>
          <cell r="I2874" t="str">
            <v>OK</v>
          </cell>
          <cell r="J2874">
            <v>43349</v>
          </cell>
        </row>
        <row r="2875">
          <cell r="B2875">
            <v>8645</v>
          </cell>
          <cell r="C2875">
            <v>43343</v>
          </cell>
          <cell r="D2875"/>
          <cell r="E2875"/>
          <cell r="F2875"/>
          <cell r="G2875"/>
          <cell r="H2875"/>
          <cell r="I2875" t="str">
            <v>OK</v>
          </cell>
          <cell r="J2875">
            <v>43349</v>
          </cell>
        </row>
        <row r="2876">
          <cell r="B2876">
            <v>311</v>
          </cell>
          <cell r="C2876">
            <v>43343</v>
          </cell>
          <cell r="D2876"/>
          <cell r="E2876"/>
          <cell r="F2876"/>
          <cell r="G2876"/>
          <cell r="H2876"/>
          <cell r="I2876" t="str">
            <v>OK</v>
          </cell>
          <cell r="J2876">
            <v>43347</v>
          </cell>
        </row>
        <row r="2877">
          <cell r="B2877">
            <v>1549</v>
          </cell>
          <cell r="C2877">
            <v>43343</v>
          </cell>
          <cell r="D2877"/>
          <cell r="E2877"/>
          <cell r="F2877"/>
          <cell r="G2877"/>
          <cell r="H2877"/>
          <cell r="I2877" t="str">
            <v>OK</v>
          </cell>
          <cell r="J2877">
            <v>43346</v>
          </cell>
        </row>
        <row r="2878">
          <cell r="B2878" t="str">
            <v>LCT060825</v>
          </cell>
          <cell r="C2878">
            <v>43343</v>
          </cell>
          <cell r="D2878" t="str">
            <v>51VU</v>
          </cell>
          <cell r="E2878"/>
          <cell r="F2878"/>
          <cell r="G2878"/>
          <cell r="H2878"/>
          <cell r="I2878" t="str">
            <v>OK</v>
          </cell>
          <cell r="J2878">
            <v>43346</v>
          </cell>
        </row>
        <row r="2879">
          <cell r="B2879">
            <v>8348</v>
          </cell>
          <cell r="C2879">
            <v>43346</v>
          </cell>
          <cell r="D2879"/>
          <cell r="E2879"/>
          <cell r="F2879"/>
          <cell r="G2879"/>
          <cell r="H2879"/>
          <cell r="I2879" t="str">
            <v>OK</v>
          </cell>
          <cell r="J2879">
            <v>43347</v>
          </cell>
        </row>
        <row r="2880">
          <cell r="B2880">
            <v>8476</v>
          </cell>
          <cell r="C2880">
            <v>43346</v>
          </cell>
          <cell r="D2880"/>
          <cell r="E2880"/>
          <cell r="F2880"/>
          <cell r="G2880"/>
          <cell r="H2880"/>
          <cell r="I2880" t="str">
            <v>OK</v>
          </cell>
          <cell r="J2880">
            <v>43347</v>
          </cell>
        </row>
        <row r="2881">
          <cell r="B2881">
            <v>8626</v>
          </cell>
          <cell r="C2881">
            <v>43346</v>
          </cell>
          <cell r="D2881"/>
          <cell r="E2881"/>
          <cell r="F2881"/>
          <cell r="G2881"/>
          <cell r="H2881"/>
          <cell r="I2881" t="str">
            <v>OK</v>
          </cell>
          <cell r="J2881">
            <v>43347</v>
          </cell>
        </row>
        <row r="2882">
          <cell r="B2882">
            <v>8624</v>
          </cell>
          <cell r="C2882">
            <v>43346</v>
          </cell>
          <cell r="D2882"/>
          <cell r="E2882"/>
          <cell r="F2882"/>
          <cell r="G2882"/>
          <cell r="H2882"/>
          <cell r="I2882" t="str">
            <v>OK</v>
          </cell>
          <cell r="J2882">
            <v>43349</v>
          </cell>
        </row>
        <row r="2883">
          <cell r="B2883">
            <v>8627</v>
          </cell>
          <cell r="C2883">
            <v>43346</v>
          </cell>
          <cell r="D2883" t="str">
            <v>para 22VU</v>
          </cell>
          <cell r="E2883"/>
          <cell r="F2883"/>
          <cell r="G2883"/>
          <cell r="H2883"/>
          <cell r="I2883" t="str">
            <v>OK</v>
          </cell>
          <cell r="J2883">
            <v>43349</v>
          </cell>
        </row>
        <row r="2884">
          <cell r="B2884">
            <v>8625</v>
          </cell>
          <cell r="C2884">
            <v>43346</v>
          </cell>
          <cell r="D2884"/>
          <cell r="E2884"/>
          <cell r="F2884"/>
          <cell r="G2884"/>
          <cell r="H2884"/>
          <cell r="I2884" t="str">
            <v>OK</v>
          </cell>
          <cell r="J2884">
            <v>43349</v>
          </cell>
        </row>
        <row r="2885">
          <cell r="B2885">
            <v>292</v>
          </cell>
          <cell r="C2885">
            <v>43346</v>
          </cell>
          <cell r="D2885"/>
          <cell r="E2885"/>
          <cell r="F2885"/>
          <cell r="G2885"/>
          <cell r="H2885"/>
          <cell r="I2885" t="str">
            <v>OK</v>
          </cell>
          <cell r="J2885">
            <v>43347</v>
          </cell>
        </row>
        <row r="2886">
          <cell r="B2886">
            <v>285</v>
          </cell>
          <cell r="C2886">
            <v>43346</v>
          </cell>
          <cell r="D2886"/>
          <cell r="E2886"/>
          <cell r="F2886"/>
          <cell r="G2886"/>
          <cell r="H2886"/>
          <cell r="I2886" t="str">
            <v>OK</v>
          </cell>
          <cell r="J2886">
            <v>43347</v>
          </cell>
        </row>
        <row r="2887">
          <cell r="B2887">
            <v>1549</v>
          </cell>
          <cell r="C2887">
            <v>43346</v>
          </cell>
          <cell r="D2887"/>
          <cell r="E2887"/>
          <cell r="F2887"/>
          <cell r="G2887"/>
          <cell r="H2887"/>
          <cell r="I2887" t="str">
            <v>OK</v>
          </cell>
          <cell r="J2887">
            <v>43347</v>
          </cell>
        </row>
        <row r="2888">
          <cell r="B2888">
            <v>8694</v>
          </cell>
          <cell r="C2888">
            <v>43346</v>
          </cell>
          <cell r="D2888" t="str">
            <v>45VU</v>
          </cell>
          <cell r="E2888"/>
          <cell r="F2888" t="str">
            <v>OK</v>
          </cell>
          <cell r="G2888"/>
          <cell r="H2888"/>
          <cell r="I2888" t="str">
            <v>OK</v>
          </cell>
          <cell r="J2888">
            <v>43347</v>
          </cell>
        </row>
        <row r="2889">
          <cell r="B2889">
            <v>8617</v>
          </cell>
          <cell r="C2889">
            <v>43346</v>
          </cell>
          <cell r="D2889" t="str">
            <v>72VU</v>
          </cell>
          <cell r="E2889"/>
          <cell r="F2889" t="str">
            <v>OK</v>
          </cell>
          <cell r="G2889"/>
          <cell r="H2889"/>
          <cell r="I2889" t="str">
            <v>OK</v>
          </cell>
          <cell r="J2889">
            <v>43349</v>
          </cell>
        </row>
        <row r="2890">
          <cell r="B2890">
            <v>7952</v>
          </cell>
          <cell r="C2890">
            <v>43347</v>
          </cell>
          <cell r="D2890"/>
          <cell r="E2890"/>
          <cell r="F2890"/>
          <cell r="G2890"/>
          <cell r="H2890"/>
          <cell r="I2890" t="str">
            <v>OK</v>
          </cell>
          <cell r="J2890">
            <v>43348</v>
          </cell>
        </row>
        <row r="2891">
          <cell r="B2891">
            <v>8593</v>
          </cell>
          <cell r="C2891">
            <v>43347</v>
          </cell>
          <cell r="D2891"/>
          <cell r="E2891"/>
          <cell r="F2891"/>
          <cell r="G2891"/>
          <cell r="H2891"/>
          <cell r="I2891" t="str">
            <v>OK</v>
          </cell>
          <cell r="J2891">
            <v>43348</v>
          </cell>
        </row>
        <row r="2892">
          <cell r="B2892">
            <v>8626</v>
          </cell>
          <cell r="C2892">
            <v>43347</v>
          </cell>
          <cell r="D2892"/>
          <cell r="E2892"/>
          <cell r="F2892"/>
          <cell r="G2892"/>
          <cell r="H2892"/>
          <cell r="I2892" t="str">
            <v>OK</v>
          </cell>
          <cell r="J2892">
            <v>43349</v>
          </cell>
        </row>
        <row r="2893">
          <cell r="B2893">
            <v>8632</v>
          </cell>
          <cell r="C2893">
            <v>43347</v>
          </cell>
          <cell r="D2893"/>
          <cell r="E2893"/>
          <cell r="F2893"/>
          <cell r="G2893"/>
          <cell r="H2893"/>
          <cell r="I2893" t="str">
            <v>OK</v>
          </cell>
          <cell r="J2893">
            <v>43350</v>
          </cell>
        </row>
        <row r="2894">
          <cell r="B2894">
            <v>8630</v>
          </cell>
          <cell r="C2894">
            <v>43347</v>
          </cell>
          <cell r="D2894"/>
          <cell r="E2894"/>
          <cell r="F2894"/>
          <cell r="G2894"/>
          <cell r="H2894"/>
          <cell r="I2894" t="str">
            <v>OK</v>
          </cell>
          <cell r="J2894">
            <v>43350</v>
          </cell>
        </row>
        <row r="2895">
          <cell r="B2895">
            <v>278</v>
          </cell>
          <cell r="C2895">
            <v>43347</v>
          </cell>
          <cell r="D2895"/>
          <cell r="E2895"/>
          <cell r="F2895"/>
          <cell r="G2895"/>
          <cell r="H2895"/>
          <cell r="I2895" t="str">
            <v>OK</v>
          </cell>
          <cell r="J2895">
            <v>43348</v>
          </cell>
        </row>
        <row r="2896">
          <cell r="B2896">
            <v>269</v>
          </cell>
          <cell r="C2896">
            <v>43347</v>
          </cell>
          <cell r="D2896"/>
          <cell r="E2896"/>
          <cell r="F2896"/>
          <cell r="G2896"/>
          <cell r="H2896"/>
          <cell r="I2896" t="str">
            <v>OK</v>
          </cell>
          <cell r="J2896">
            <v>43349</v>
          </cell>
        </row>
        <row r="2897">
          <cell r="B2897">
            <v>8571</v>
          </cell>
          <cell r="C2897">
            <v>43348</v>
          </cell>
          <cell r="D2897"/>
          <cell r="E2897"/>
          <cell r="F2897"/>
          <cell r="G2897"/>
          <cell r="H2897"/>
          <cell r="I2897" t="str">
            <v>OK</v>
          </cell>
          <cell r="J2897">
            <v>43349</v>
          </cell>
        </row>
        <row r="2898">
          <cell r="B2898">
            <v>8490</v>
          </cell>
          <cell r="C2898">
            <v>43348</v>
          </cell>
          <cell r="D2898"/>
          <cell r="E2898"/>
          <cell r="F2898"/>
          <cell r="G2898"/>
          <cell r="H2898"/>
          <cell r="I2898" t="str">
            <v>OK</v>
          </cell>
          <cell r="J2898">
            <v>43349</v>
          </cell>
        </row>
        <row r="2899">
          <cell r="B2899">
            <v>8380</v>
          </cell>
          <cell r="C2899">
            <v>43348</v>
          </cell>
          <cell r="D2899"/>
          <cell r="E2899"/>
          <cell r="F2899"/>
          <cell r="G2899"/>
          <cell r="H2899"/>
          <cell r="I2899" t="str">
            <v>OK</v>
          </cell>
          <cell r="J2899">
            <v>43349</v>
          </cell>
        </row>
        <row r="2900">
          <cell r="B2900">
            <v>8632</v>
          </cell>
          <cell r="C2900">
            <v>43348</v>
          </cell>
          <cell r="D2900"/>
          <cell r="E2900"/>
          <cell r="F2900"/>
          <cell r="G2900"/>
          <cell r="H2900"/>
          <cell r="I2900" t="str">
            <v>OK</v>
          </cell>
          <cell r="J2900">
            <v>43349</v>
          </cell>
        </row>
        <row r="2901">
          <cell r="B2901">
            <v>8721</v>
          </cell>
          <cell r="C2901">
            <v>43348</v>
          </cell>
          <cell r="D2901"/>
          <cell r="E2901"/>
          <cell r="F2901"/>
          <cell r="G2901"/>
          <cell r="H2901"/>
          <cell r="I2901" t="str">
            <v>OK</v>
          </cell>
          <cell r="J2901">
            <v>43349</v>
          </cell>
        </row>
        <row r="2902">
          <cell r="B2902">
            <v>8479</v>
          </cell>
          <cell r="C2902">
            <v>43348</v>
          </cell>
          <cell r="D2902"/>
          <cell r="E2902"/>
          <cell r="F2902"/>
          <cell r="G2902"/>
          <cell r="H2902"/>
          <cell r="I2902" t="str">
            <v>OK</v>
          </cell>
          <cell r="J2902">
            <v>43349</v>
          </cell>
        </row>
        <row r="2903">
          <cell r="B2903">
            <v>8763</v>
          </cell>
          <cell r="C2903">
            <v>43348</v>
          </cell>
          <cell r="D2903"/>
          <cell r="E2903"/>
          <cell r="F2903"/>
          <cell r="G2903"/>
          <cell r="H2903"/>
          <cell r="I2903" t="str">
            <v>OK</v>
          </cell>
          <cell r="J2903">
            <v>43349</v>
          </cell>
        </row>
        <row r="2904">
          <cell r="B2904">
            <v>8629</v>
          </cell>
          <cell r="C2904">
            <v>43348</v>
          </cell>
          <cell r="D2904"/>
          <cell r="E2904"/>
          <cell r="F2904"/>
          <cell r="G2904"/>
          <cell r="H2904"/>
          <cell r="I2904" t="str">
            <v>OK</v>
          </cell>
          <cell r="J2904">
            <v>43350</v>
          </cell>
        </row>
        <row r="2905">
          <cell r="B2905">
            <v>8657</v>
          </cell>
          <cell r="C2905">
            <v>43348</v>
          </cell>
          <cell r="D2905"/>
          <cell r="E2905"/>
          <cell r="F2905"/>
          <cell r="G2905"/>
          <cell r="H2905"/>
          <cell r="I2905" t="str">
            <v>OK</v>
          </cell>
          <cell r="J2905">
            <v>43350</v>
          </cell>
        </row>
        <row r="2906">
          <cell r="B2906">
            <v>8633</v>
          </cell>
          <cell r="C2906">
            <v>43348</v>
          </cell>
          <cell r="D2906"/>
          <cell r="E2906"/>
          <cell r="F2906"/>
          <cell r="G2906"/>
          <cell r="H2906"/>
          <cell r="I2906" t="str">
            <v>OK</v>
          </cell>
          <cell r="J2906">
            <v>43350</v>
          </cell>
        </row>
        <row r="2907">
          <cell r="B2907">
            <v>296</v>
          </cell>
          <cell r="C2907">
            <v>43348</v>
          </cell>
          <cell r="D2907" t="str">
            <v>911-917VU</v>
          </cell>
          <cell r="E2907"/>
          <cell r="F2907"/>
          <cell r="G2907"/>
          <cell r="H2907"/>
          <cell r="I2907" t="str">
            <v>OK</v>
          </cell>
          <cell r="J2907">
            <v>43349</v>
          </cell>
        </row>
        <row r="2908">
          <cell r="B2908">
            <v>281</v>
          </cell>
          <cell r="C2908">
            <v>43348</v>
          </cell>
          <cell r="D2908" t="str">
            <v>5132VE</v>
          </cell>
          <cell r="E2908"/>
          <cell r="F2908"/>
          <cell r="G2908"/>
          <cell r="H2908"/>
          <cell r="I2908" t="str">
            <v>OK</v>
          </cell>
          <cell r="J2908">
            <v>43349</v>
          </cell>
        </row>
        <row r="2909">
          <cell r="B2909">
            <v>8629</v>
          </cell>
          <cell r="C2909">
            <v>43349</v>
          </cell>
          <cell r="D2909"/>
          <cell r="E2909"/>
          <cell r="F2909"/>
          <cell r="G2909"/>
          <cell r="H2909"/>
          <cell r="I2909" t="str">
            <v>OK</v>
          </cell>
          <cell r="J2909">
            <v>43350</v>
          </cell>
        </row>
        <row r="2910">
          <cell r="B2910">
            <v>8697</v>
          </cell>
          <cell r="C2910">
            <v>43349</v>
          </cell>
          <cell r="D2910"/>
          <cell r="E2910"/>
          <cell r="F2910"/>
          <cell r="G2910"/>
          <cell r="H2910"/>
          <cell r="I2910" t="str">
            <v>OK</v>
          </cell>
          <cell r="J2910">
            <v>43350</v>
          </cell>
        </row>
        <row r="2911">
          <cell r="B2911">
            <v>8620</v>
          </cell>
          <cell r="C2911">
            <v>43349</v>
          </cell>
          <cell r="D2911"/>
          <cell r="E2911"/>
          <cell r="F2911"/>
          <cell r="G2911"/>
          <cell r="H2911"/>
          <cell r="I2911" t="str">
            <v>OK</v>
          </cell>
          <cell r="J2911">
            <v>43354</v>
          </cell>
        </row>
        <row r="2912">
          <cell r="B2912">
            <v>8637</v>
          </cell>
          <cell r="C2912">
            <v>43349</v>
          </cell>
          <cell r="D2912" t="str">
            <v>para 131VU</v>
          </cell>
          <cell r="E2912"/>
          <cell r="F2912"/>
          <cell r="G2912"/>
          <cell r="H2912"/>
          <cell r="I2912" t="str">
            <v>OK</v>
          </cell>
          <cell r="J2912">
            <v>43354</v>
          </cell>
        </row>
        <row r="2913">
          <cell r="B2913">
            <v>312</v>
          </cell>
          <cell r="C2913">
            <v>43349</v>
          </cell>
          <cell r="D2913"/>
          <cell r="E2913"/>
          <cell r="F2913"/>
          <cell r="G2913"/>
          <cell r="H2913"/>
          <cell r="I2913" t="str">
            <v>ok</v>
          </cell>
          <cell r="J2913">
            <v>43353</v>
          </cell>
        </row>
        <row r="2914">
          <cell r="B2914">
            <v>1550</v>
          </cell>
          <cell r="C2914">
            <v>43349</v>
          </cell>
          <cell r="D2914"/>
          <cell r="E2914"/>
          <cell r="F2914"/>
          <cell r="G2914"/>
          <cell r="H2914"/>
          <cell r="I2914" t="str">
            <v>OK</v>
          </cell>
          <cell r="J2914">
            <v>43350</v>
          </cell>
        </row>
        <row r="2915">
          <cell r="B2915">
            <v>1564</v>
          </cell>
          <cell r="C2915">
            <v>43349</v>
          </cell>
          <cell r="D2915"/>
          <cell r="E2915"/>
          <cell r="F2915"/>
          <cell r="G2915"/>
          <cell r="H2915"/>
          <cell r="I2915" t="str">
            <v>OK</v>
          </cell>
          <cell r="J2915">
            <v>43350</v>
          </cell>
        </row>
        <row r="2916">
          <cell r="B2916" t="str">
            <v>LCT022919</v>
          </cell>
          <cell r="C2916">
            <v>43349</v>
          </cell>
          <cell r="D2916" t="str">
            <v>11JD</v>
          </cell>
          <cell r="E2916"/>
          <cell r="F2916"/>
          <cell r="G2916"/>
          <cell r="H2916"/>
          <cell r="I2916" t="str">
            <v>OK</v>
          </cell>
          <cell r="J2916">
            <v>43350</v>
          </cell>
        </row>
        <row r="2917">
          <cell r="B2917" t="str">
            <v>LCT022926</v>
          </cell>
          <cell r="C2917">
            <v>43349</v>
          </cell>
          <cell r="D2917" t="str">
            <v>41UB</v>
          </cell>
          <cell r="E2917"/>
          <cell r="F2917"/>
          <cell r="G2917"/>
          <cell r="H2917"/>
          <cell r="I2917" t="str">
            <v>OK</v>
          </cell>
          <cell r="J2917">
            <v>43350</v>
          </cell>
        </row>
        <row r="2918">
          <cell r="B2918" t="str">
            <v>LCT022929-2</v>
          </cell>
          <cell r="C2918">
            <v>43349</v>
          </cell>
          <cell r="D2918" t="str">
            <v>91UB</v>
          </cell>
          <cell r="E2918"/>
          <cell r="F2918"/>
          <cell r="G2918"/>
          <cell r="H2918"/>
          <cell r="I2918" t="str">
            <v>OK</v>
          </cell>
          <cell r="J2918">
            <v>43350</v>
          </cell>
        </row>
        <row r="2919">
          <cell r="B2919" t="str">
            <v>LCT022929-3</v>
          </cell>
          <cell r="C2919">
            <v>43349</v>
          </cell>
          <cell r="D2919" t="str">
            <v>91UB</v>
          </cell>
          <cell r="E2919"/>
          <cell r="F2919"/>
          <cell r="G2919"/>
          <cell r="H2919"/>
          <cell r="I2919" t="str">
            <v>OK</v>
          </cell>
          <cell r="J2919">
            <v>43350</v>
          </cell>
        </row>
        <row r="2920">
          <cell r="B2920" t="str">
            <v>LCT022920-2</v>
          </cell>
          <cell r="C2920">
            <v>43349</v>
          </cell>
          <cell r="D2920" t="str">
            <v>11MA</v>
          </cell>
          <cell r="E2920"/>
          <cell r="F2920"/>
          <cell r="G2920"/>
          <cell r="H2920"/>
          <cell r="I2920" t="str">
            <v>OK</v>
          </cell>
          <cell r="J2920">
            <v>43350</v>
          </cell>
        </row>
        <row r="2921">
          <cell r="B2921">
            <v>8745</v>
          </cell>
          <cell r="C2921">
            <v>43350</v>
          </cell>
          <cell r="D2921"/>
          <cell r="E2921"/>
          <cell r="F2921"/>
          <cell r="G2921"/>
          <cell r="H2921"/>
          <cell r="I2921" t="str">
            <v>OK</v>
          </cell>
          <cell r="J2921">
            <v>43353</v>
          </cell>
        </row>
        <row r="2922">
          <cell r="B2922">
            <v>8395</v>
          </cell>
          <cell r="C2922">
            <v>43350</v>
          </cell>
          <cell r="D2922"/>
          <cell r="E2922"/>
          <cell r="F2922"/>
          <cell r="G2922"/>
          <cell r="H2922"/>
          <cell r="I2922" t="str">
            <v>OK</v>
          </cell>
          <cell r="J2922">
            <v>43353</v>
          </cell>
        </row>
        <row r="2923">
          <cell r="B2923">
            <v>8638</v>
          </cell>
          <cell r="C2923">
            <v>43350</v>
          </cell>
          <cell r="D2923" t="str">
            <v>para 28-102-403VU</v>
          </cell>
          <cell r="E2923"/>
          <cell r="F2923"/>
          <cell r="G2923"/>
          <cell r="H2923"/>
          <cell r="I2923" t="str">
            <v>OK</v>
          </cell>
          <cell r="J2923">
            <v>43354</v>
          </cell>
        </row>
        <row r="2924">
          <cell r="B2924">
            <v>8635</v>
          </cell>
          <cell r="C2924">
            <v>43350</v>
          </cell>
          <cell r="D2924"/>
          <cell r="E2924"/>
          <cell r="F2924"/>
          <cell r="G2924"/>
          <cell r="H2924"/>
          <cell r="I2924" t="str">
            <v>OK</v>
          </cell>
          <cell r="J2924">
            <v>43354</v>
          </cell>
        </row>
        <row r="2925">
          <cell r="B2925">
            <v>8709</v>
          </cell>
          <cell r="C2925">
            <v>43350</v>
          </cell>
          <cell r="D2925" t="str">
            <v>para 403VU</v>
          </cell>
          <cell r="E2925"/>
          <cell r="F2925"/>
          <cell r="G2925"/>
          <cell r="H2925"/>
          <cell r="I2925" t="str">
            <v>OK</v>
          </cell>
          <cell r="J2925">
            <v>43354</v>
          </cell>
        </row>
        <row r="2926">
          <cell r="B2926">
            <v>282</v>
          </cell>
          <cell r="C2926">
            <v>43350</v>
          </cell>
          <cell r="D2926"/>
          <cell r="E2926"/>
          <cell r="F2926"/>
          <cell r="G2926"/>
          <cell r="H2926"/>
          <cell r="I2926" t="str">
            <v>ok</v>
          </cell>
          <cell r="J2926">
            <v>43353</v>
          </cell>
        </row>
        <row r="2927">
          <cell r="B2927">
            <v>270</v>
          </cell>
          <cell r="C2927">
            <v>43350</v>
          </cell>
          <cell r="D2927"/>
          <cell r="E2927"/>
          <cell r="F2927"/>
          <cell r="G2927"/>
          <cell r="H2927"/>
          <cell r="I2927" t="str">
            <v>ok</v>
          </cell>
          <cell r="J2927">
            <v>43353</v>
          </cell>
        </row>
        <row r="2928">
          <cell r="B2928">
            <v>296</v>
          </cell>
          <cell r="C2928">
            <v>43350</v>
          </cell>
          <cell r="D2928"/>
          <cell r="E2928"/>
          <cell r="F2928"/>
          <cell r="G2928"/>
          <cell r="H2928"/>
          <cell r="I2928" t="str">
            <v>OK</v>
          </cell>
          <cell r="J2928">
            <v>43353</v>
          </cell>
        </row>
        <row r="2929">
          <cell r="B2929">
            <v>293</v>
          </cell>
          <cell r="C2929">
            <v>43350</v>
          </cell>
          <cell r="D2929" t="str">
            <v>911-917VU</v>
          </cell>
          <cell r="E2929"/>
          <cell r="F2929"/>
          <cell r="G2929"/>
          <cell r="H2929"/>
          <cell r="I2929" t="str">
            <v>OK</v>
          </cell>
          <cell r="J2929">
            <v>43353</v>
          </cell>
        </row>
        <row r="2930">
          <cell r="B2930">
            <v>289</v>
          </cell>
          <cell r="C2930">
            <v>43350</v>
          </cell>
          <cell r="D2930"/>
          <cell r="E2930"/>
          <cell r="F2930"/>
          <cell r="G2930"/>
          <cell r="H2930"/>
          <cell r="I2930" t="str">
            <v>ok</v>
          </cell>
          <cell r="J2930">
            <v>43353</v>
          </cell>
        </row>
        <row r="2931">
          <cell r="B2931">
            <v>291</v>
          </cell>
          <cell r="C2931">
            <v>43350</v>
          </cell>
          <cell r="D2931"/>
          <cell r="E2931"/>
          <cell r="F2931"/>
          <cell r="G2931"/>
          <cell r="H2931"/>
          <cell r="I2931" t="str">
            <v>ok</v>
          </cell>
          <cell r="J2931">
            <v>43353</v>
          </cell>
        </row>
        <row r="2932">
          <cell r="B2932">
            <v>1550</v>
          </cell>
          <cell r="C2932">
            <v>43350</v>
          </cell>
          <cell r="D2932"/>
          <cell r="E2932"/>
          <cell r="F2932"/>
          <cell r="G2932"/>
          <cell r="H2932"/>
          <cell r="I2932" t="str">
            <v>OK</v>
          </cell>
          <cell r="J2932">
            <v>43353</v>
          </cell>
        </row>
        <row r="2933">
          <cell r="B2933">
            <v>1565</v>
          </cell>
          <cell r="C2933">
            <v>43350</v>
          </cell>
          <cell r="D2933"/>
          <cell r="E2933"/>
          <cell r="F2933"/>
          <cell r="G2933"/>
          <cell r="H2933"/>
          <cell r="I2933" t="str">
            <v>OK</v>
          </cell>
          <cell r="J2933">
            <v>43353</v>
          </cell>
        </row>
        <row r="2934">
          <cell r="B2934" t="str">
            <v>LCT022915-2</v>
          </cell>
          <cell r="C2934">
            <v>43350</v>
          </cell>
          <cell r="D2934" t="str">
            <v>10JD</v>
          </cell>
          <cell r="E2934"/>
          <cell r="F2934"/>
          <cell r="G2934"/>
          <cell r="H2934"/>
          <cell r="I2934" t="str">
            <v>OK</v>
          </cell>
          <cell r="J2934">
            <v>43353</v>
          </cell>
        </row>
        <row r="2935">
          <cell r="B2935" t="str">
            <v>LCT073036</v>
          </cell>
          <cell r="C2935">
            <v>43350</v>
          </cell>
          <cell r="D2935" t="str">
            <v>11JD</v>
          </cell>
          <cell r="E2935"/>
          <cell r="F2935"/>
          <cell r="G2935"/>
          <cell r="H2935"/>
          <cell r="I2935" t="str">
            <v>OK</v>
          </cell>
          <cell r="J2935">
            <v>43353</v>
          </cell>
        </row>
        <row r="2936">
          <cell r="B2936" t="str">
            <v>LCT073025</v>
          </cell>
          <cell r="C2936">
            <v>43350</v>
          </cell>
          <cell r="D2936" t="str">
            <v>10PA</v>
          </cell>
          <cell r="E2936"/>
          <cell r="F2936"/>
          <cell r="G2936"/>
          <cell r="H2936"/>
          <cell r="I2936" t="str">
            <v>OK</v>
          </cell>
          <cell r="J2936">
            <v>43353</v>
          </cell>
        </row>
        <row r="2937">
          <cell r="B2937" t="str">
            <v>LCT073026</v>
          </cell>
          <cell r="C2937">
            <v>43350</v>
          </cell>
          <cell r="D2937" t="str">
            <v>10PA</v>
          </cell>
          <cell r="E2937"/>
          <cell r="F2937"/>
          <cell r="G2937"/>
          <cell r="H2937"/>
          <cell r="I2937" t="str">
            <v>OK</v>
          </cell>
          <cell r="J2937">
            <v>43353</v>
          </cell>
        </row>
        <row r="2938">
          <cell r="B2938" t="str">
            <v>LCT073013</v>
          </cell>
          <cell r="C2938">
            <v>43350</v>
          </cell>
          <cell r="D2938" t="str">
            <v>10DA</v>
          </cell>
          <cell r="E2938"/>
          <cell r="F2938"/>
          <cell r="G2938"/>
          <cell r="H2938"/>
          <cell r="I2938" t="str">
            <v>OK</v>
          </cell>
          <cell r="J2938">
            <v>43353</v>
          </cell>
        </row>
        <row r="2939">
          <cell r="B2939" t="str">
            <v>LCT073014</v>
          </cell>
          <cell r="C2939">
            <v>43350</v>
          </cell>
          <cell r="D2939" t="str">
            <v>10DA</v>
          </cell>
          <cell r="E2939"/>
          <cell r="F2939"/>
          <cell r="G2939"/>
          <cell r="H2939"/>
          <cell r="I2939" t="str">
            <v>OK</v>
          </cell>
          <cell r="J2939">
            <v>43353</v>
          </cell>
        </row>
        <row r="2940">
          <cell r="B2940" t="str">
            <v>LCT073041</v>
          </cell>
          <cell r="C2940">
            <v>43350</v>
          </cell>
          <cell r="D2940" t="str">
            <v>20WG</v>
          </cell>
          <cell r="E2940"/>
          <cell r="F2940"/>
          <cell r="G2940"/>
          <cell r="H2940"/>
          <cell r="I2940" t="str">
            <v>OK</v>
          </cell>
          <cell r="J2940">
            <v>43353</v>
          </cell>
        </row>
        <row r="2941">
          <cell r="B2941" t="str">
            <v>LCT073042</v>
          </cell>
          <cell r="C2941">
            <v>43350</v>
          </cell>
          <cell r="D2941" t="str">
            <v>20WG</v>
          </cell>
          <cell r="E2941"/>
          <cell r="F2941"/>
          <cell r="G2941"/>
          <cell r="H2941"/>
          <cell r="I2941" t="str">
            <v>OK</v>
          </cell>
          <cell r="J2941">
            <v>43353</v>
          </cell>
        </row>
        <row r="2942">
          <cell r="B2942" t="str">
            <v>LCT073050</v>
          </cell>
          <cell r="C2942">
            <v>43350</v>
          </cell>
          <cell r="D2942" t="str">
            <v>11MA</v>
          </cell>
          <cell r="E2942"/>
          <cell r="F2942"/>
          <cell r="G2942"/>
          <cell r="H2942"/>
          <cell r="I2942" t="str">
            <v>OK</v>
          </cell>
          <cell r="J2942">
            <v>43353</v>
          </cell>
        </row>
        <row r="2943">
          <cell r="B2943" t="str">
            <v>LCT073067</v>
          </cell>
          <cell r="C2943">
            <v>43350</v>
          </cell>
          <cell r="D2943" t="str">
            <v>20RK</v>
          </cell>
          <cell r="E2943"/>
          <cell r="F2943"/>
          <cell r="G2943"/>
          <cell r="H2943"/>
          <cell r="I2943" t="str">
            <v>OK</v>
          </cell>
          <cell r="J2943">
            <v>43353</v>
          </cell>
        </row>
        <row r="2944">
          <cell r="B2944" t="str">
            <v>LCT087095</v>
          </cell>
          <cell r="C2944">
            <v>43350</v>
          </cell>
          <cell r="D2944" t="str">
            <v>8MR</v>
          </cell>
          <cell r="E2944"/>
          <cell r="F2944"/>
          <cell r="G2944"/>
          <cell r="H2944"/>
          <cell r="I2944" t="str">
            <v>OK</v>
          </cell>
          <cell r="J2944">
            <v>43353</v>
          </cell>
        </row>
        <row r="2945">
          <cell r="B2945">
            <v>8628</v>
          </cell>
          <cell r="C2945">
            <v>43350</v>
          </cell>
          <cell r="D2945" t="str">
            <v>108VU</v>
          </cell>
          <cell r="E2945"/>
          <cell r="F2945"/>
          <cell r="G2945"/>
          <cell r="H2945"/>
          <cell r="I2945" t="str">
            <v>OK</v>
          </cell>
          <cell r="J2945">
            <v>43377</v>
          </cell>
        </row>
        <row r="2946">
          <cell r="B2946">
            <v>8627</v>
          </cell>
          <cell r="C2946">
            <v>43350</v>
          </cell>
          <cell r="D2946" t="str">
            <v>22VU</v>
          </cell>
          <cell r="E2946"/>
          <cell r="F2946"/>
          <cell r="G2946"/>
          <cell r="H2946"/>
          <cell r="I2946" t="str">
            <v>OK</v>
          </cell>
          <cell r="J2946">
            <v>43354</v>
          </cell>
        </row>
        <row r="2947">
          <cell r="B2947">
            <v>8408</v>
          </cell>
          <cell r="C2947">
            <v>43353</v>
          </cell>
          <cell r="D2947"/>
          <cell r="E2947"/>
          <cell r="F2947"/>
          <cell r="G2947"/>
          <cell r="H2947"/>
          <cell r="I2947" t="str">
            <v>OK</v>
          </cell>
          <cell r="J2947">
            <v>43354</v>
          </cell>
        </row>
        <row r="2948">
          <cell r="B2948">
            <v>8598</v>
          </cell>
          <cell r="C2948">
            <v>43353</v>
          </cell>
          <cell r="D2948"/>
          <cell r="E2948"/>
          <cell r="F2948"/>
          <cell r="G2948"/>
          <cell r="H2948"/>
          <cell r="I2948" t="str">
            <v>OK</v>
          </cell>
          <cell r="J2948">
            <v>43354</v>
          </cell>
        </row>
        <row r="2949">
          <cell r="B2949">
            <v>8644</v>
          </cell>
          <cell r="C2949">
            <v>43353</v>
          </cell>
          <cell r="D2949"/>
          <cell r="E2949"/>
          <cell r="F2949"/>
          <cell r="G2949"/>
          <cell r="H2949"/>
          <cell r="I2949" t="str">
            <v>OK</v>
          </cell>
          <cell r="J2949">
            <v>43354</v>
          </cell>
        </row>
        <row r="2950">
          <cell r="B2950">
            <v>8643</v>
          </cell>
          <cell r="C2950">
            <v>43353</v>
          </cell>
          <cell r="D2950"/>
          <cell r="E2950"/>
          <cell r="F2950"/>
          <cell r="G2950"/>
          <cell r="H2950"/>
          <cell r="I2950" t="str">
            <v>OK</v>
          </cell>
          <cell r="J2950">
            <v>43354</v>
          </cell>
        </row>
        <row r="2951">
          <cell r="B2951">
            <v>8658</v>
          </cell>
          <cell r="C2951">
            <v>43353</v>
          </cell>
          <cell r="D2951"/>
          <cell r="E2951"/>
          <cell r="F2951"/>
          <cell r="G2951"/>
          <cell r="H2951"/>
          <cell r="I2951" t="str">
            <v>ok</v>
          </cell>
          <cell r="J2951">
            <v>43356</v>
          </cell>
        </row>
        <row r="2952">
          <cell r="B2952">
            <v>316</v>
          </cell>
          <cell r="C2952">
            <v>43353</v>
          </cell>
          <cell r="D2952"/>
          <cell r="E2952"/>
          <cell r="F2952"/>
          <cell r="G2952"/>
          <cell r="H2952"/>
          <cell r="I2952" t="str">
            <v>OK</v>
          </cell>
          <cell r="J2952">
            <v>43354</v>
          </cell>
        </row>
        <row r="2953">
          <cell r="B2953" t="str">
            <v>LCT077082</v>
          </cell>
          <cell r="C2953">
            <v>43353</v>
          </cell>
          <cell r="D2953" t="str">
            <v>20FP</v>
          </cell>
          <cell r="E2953"/>
          <cell r="F2953"/>
          <cell r="G2953"/>
          <cell r="H2953"/>
          <cell r="I2953" t="str">
            <v>OK</v>
          </cell>
          <cell r="J2953">
            <v>43354</v>
          </cell>
        </row>
        <row r="2954">
          <cell r="B2954" t="str">
            <v>LCT077083-1</v>
          </cell>
          <cell r="C2954">
            <v>43353</v>
          </cell>
          <cell r="D2954" t="str">
            <v>20FP</v>
          </cell>
          <cell r="E2954"/>
          <cell r="F2954"/>
          <cell r="G2954"/>
          <cell r="H2954"/>
          <cell r="I2954" t="str">
            <v>OK</v>
          </cell>
          <cell r="J2954">
            <v>43354</v>
          </cell>
        </row>
        <row r="2955">
          <cell r="B2955" t="str">
            <v>LCT077083-2</v>
          </cell>
          <cell r="C2955">
            <v>43353</v>
          </cell>
          <cell r="D2955" t="str">
            <v>20FP</v>
          </cell>
          <cell r="E2955"/>
          <cell r="F2955"/>
          <cell r="G2955"/>
          <cell r="H2955"/>
          <cell r="I2955" t="str">
            <v>OK</v>
          </cell>
          <cell r="J2955">
            <v>43354</v>
          </cell>
        </row>
        <row r="2956">
          <cell r="B2956">
            <v>8646</v>
          </cell>
          <cell r="C2956">
            <v>43354</v>
          </cell>
          <cell r="D2956" t="str">
            <v>para 54-403VU</v>
          </cell>
          <cell r="E2956"/>
          <cell r="F2956"/>
          <cell r="G2956"/>
          <cell r="H2956"/>
          <cell r="I2956" t="str">
            <v>ok</v>
          </cell>
          <cell r="J2956">
            <v>43360</v>
          </cell>
        </row>
        <row r="2957">
          <cell r="B2957">
            <v>8661</v>
          </cell>
          <cell r="C2957">
            <v>43354</v>
          </cell>
          <cell r="D2957" t="str">
            <v>para 110-131-403VU</v>
          </cell>
          <cell r="E2957"/>
          <cell r="F2957"/>
          <cell r="G2957"/>
          <cell r="H2957"/>
          <cell r="I2957" t="str">
            <v>ok</v>
          </cell>
          <cell r="J2957">
            <v>43360</v>
          </cell>
        </row>
        <row r="2958">
          <cell r="B2958">
            <v>8648</v>
          </cell>
          <cell r="C2958">
            <v>43354</v>
          </cell>
          <cell r="D2958" t="str">
            <v>para 403VU</v>
          </cell>
          <cell r="E2958"/>
          <cell r="F2958"/>
          <cell r="G2958"/>
          <cell r="H2958"/>
          <cell r="I2958" t="str">
            <v>ok</v>
          </cell>
          <cell r="J2958">
            <v>43360</v>
          </cell>
        </row>
        <row r="2959">
          <cell r="B2959">
            <v>292</v>
          </cell>
          <cell r="C2959">
            <v>43354</v>
          </cell>
          <cell r="D2959"/>
          <cell r="E2959"/>
          <cell r="F2959"/>
          <cell r="G2959"/>
          <cell r="H2959"/>
          <cell r="I2959" t="str">
            <v>OK</v>
          </cell>
          <cell r="J2959">
            <v>43355</v>
          </cell>
        </row>
        <row r="2960">
          <cell r="B2960">
            <v>1551</v>
          </cell>
          <cell r="C2960">
            <v>43354</v>
          </cell>
          <cell r="D2960"/>
          <cell r="E2960"/>
          <cell r="F2960"/>
          <cell r="G2960"/>
          <cell r="H2960"/>
          <cell r="I2960" t="str">
            <v>OK</v>
          </cell>
          <cell r="J2960">
            <v>43355</v>
          </cell>
        </row>
        <row r="2961">
          <cell r="B2961">
            <v>1410</v>
          </cell>
          <cell r="C2961">
            <v>43354</v>
          </cell>
          <cell r="D2961"/>
          <cell r="E2961"/>
          <cell r="F2961"/>
          <cell r="G2961"/>
          <cell r="H2961"/>
          <cell r="I2961" t="str">
            <v>OK</v>
          </cell>
          <cell r="J2961">
            <v>43355</v>
          </cell>
        </row>
        <row r="2962">
          <cell r="B2962" t="str">
            <v>LCT073055</v>
          </cell>
          <cell r="C2962">
            <v>43354</v>
          </cell>
          <cell r="D2962" t="str">
            <v xml:space="preserve">90UB-1 </v>
          </cell>
          <cell r="E2962"/>
          <cell r="F2962"/>
          <cell r="G2962"/>
          <cell r="H2962"/>
          <cell r="I2962" t="str">
            <v>OK</v>
          </cell>
          <cell r="J2962">
            <v>43355</v>
          </cell>
        </row>
        <row r="2963">
          <cell r="B2963" t="str">
            <v>LCT073056</v>
          </cell>
          <cell r="C2963">
            <v>43354</v>
          </cell>
          <cell r="D2963" t="str">
            <v xml:space="preserve">90UB-1 </v>
          </cell>
          <cell r="E2963"/>
          <cell r="F2963"/>
          <cell r="G2963"/>
          <cell r="H2963"/>
          <cell r="I2963" t="str">
            <v>OK</v>
          </cell>
          <cell r="J2963">
            <v>43355</v>
          </cell>
        </row>
        <row r="2964">
          <cell r="B2964" t="str">
            <v>LCT073057</v>
          </cell>
          <cell r="C2964">
            <v>43354</v>
          </cell>
          <cell r="D2964" t="str">
            <v xml:space="preserve">90UB-1 </v>
          </cell>
          <cell r="E2964"/>
          <cell r="F2964"/>
          <cell r="G2964"/>
          <cell r="H2964"/>
          <cell r="I2964" t="str">
            <v>OK</v>
          </cell>
          <cell r="J2964">
            <v>43355</v>
          </cell>
        </row>
        <row r="2965">
          <cell r="B2965" t="str">
            <v>LCT073068</v>
          </cell>
          <cell r="C2965">
            <v>43354</v>
          </cell>
          <cell r="D2965" t="str">
            <v>20RK</v>
          </cell>
          <cell r="E2965"/>
          <cell r="F2965"/>
          <cell r="G2965"/>
          <cell r="H2965"/>
          <cell r="I2965" t="str">
            <v>OK</v>
          </cell>
          <cell r="J2965">
            <v>43355</v>
          </cell>
        </row>
        <row r="2966">
          <cell r="B2966" t="str">
            <v>LCT073074</v>
          </cell>
          <cell r="C2966">
            <v>43354</v>
          </cell>
          <cell r="D2966" t="str">
            <v>70UB</v>
          </cell>
          <cell r="E2966"/>
          <cell r="F2966"/>
          <cell r="G2966"/>
          <cell r="H2966"/>
          <cell r="I2966" t="str">
            <v>OK</v>
          </cell>
          <cell r="J2966">
            <v>43355</v>
          </cell>
        </row>
        <row r="2967">
          <cell r="B2967" t="str">
            <v>LCT073078</v>
          </cell>
          <cell r="C2967">
            <v>43354</v>
          </cell>
          <cell r="D2967" t="str">
            <v>1UB</v>
          </cell>
          <cell r="E2967"/>
          <cell r="F2967"/>
          <cell r="G2967"/>
          <cell r="H2967"/>
          <cell r="I2967" t="str">
            <v>OK</v>
          </cell>
          <cell r="J2967">
            <v>43355</v>
          </cell>
        </row>
        <row r="2968">
          <cell r="B2968" t="str">
            <v>LCT073079</v>
          </cell>
          <cell r="C2968">
            <v>43354</v>
          </cell>
          <cell r="D2968" t="str">
            <v>1UB</v>
          </cell>
          <cell r="E2968"/>
          <cell r="F2968"/>
          <cell r="G2968"/>
          <cell r="H2968"/>
          <cell r="I2968" t="str">
            <v>OK</v>
          </cell>
          <cell r="J2968">
            <v>43355</v>
          </cell>
        </row>
        <row r="2969">
          <cell r="B2969" t="str">
            <v>LCT077084</v>
          </cell>
          <cell r="C2969">
            <v>43354</v>
          </cell>
          <cell r="D2969" t="str">
            <v>10JD</v>
          </cell>
          <cell r="E2969"/>
          <cell r="F2969"/>
          <cell r="G2969"/>
          <cell r="H2969"/>
          <cell r="I2969" t="str">
            <v>OK</v>
          </cell>
          <cell r="J2969">
            <v>43355</v>
          </cell>
        </row>
        <row r="2970">
          <cell r="B2970" t="str">
            <v>LCT0777085-1</v>
          </cell>
          <cell r="C2970">
            <v>43354</v>
          </cell>
          <cell r="D2970" t="str">
            <v>42UB</v>
          </cell>
          <cell r="E2970"/>
          <cell r="F2970"/>
          <cell r="G2970"/>
          <cell r="H2970"/>
          <cell r="I2970" t="str">
            <v>OK</v>
          </cell>
          <cell r="J2970">
            <v>43355</v>
          </cell>
        </row>
        <row r="2971">
          <cell r="B2971" t="str">
            <v>LCT0777085-2</v>
          </cell>
          <cell r="C2971">
            <v>43354</v>
          </cell>
          <cell r="D2971" t="str">
            <v>42UB</v>
          </cell>
          <cell r="E2971"/>
          <cell r="F2971"/>
          <cell r="G2971"/>
          <cell r="H2971"/>
          <cell r="I2971" t="str">
            <v>OK</v>
          </cell>
          <cell r="J2971">
            <v>43355</v>
          </cell>
        </row>
        <row r="2972">
          <cell r="B2972">
            <v>8653</v>
          </cell>
          <cell r="C2972">
            <v>43355</v>
          </cell>
          <cell r="D2972"/>
          <cell r="E2972"/>
          <cell r="F2972"/>
          <cell r="G2972"/>
          <cell r="H2972"/>
          <cell r="I2972" t="str">
            <v>OK</v>
          </cell>
          <cell r="J2972">
            <v>43361</v>
          </cell>
        </row>
        <row r="2973">
          <cell r="B2973">
            <v>8647</v>
          </cell>
          <cell r="C2973">
            <v>43355</v>
          </cell>
          <cell r="D2973"/>
          <cell r="E2973"/>
          <cell r="F2973"/>
          <cell r="G2973"/>
          <cell r="H2973"/>
          <cell r="I2973" t="str">
            <v>OK</v>
          </cell>
          <cell r="J2973">
            <v>43361</v>
          </cell>
        </row>
        <row r="2974">
          <cell r="B2974">
            <v>8650</v>
          </cell>
          <cell r="C2974">
            <v>43355</v>
          </cell>
          <cell r="D2974"/>
          <cell r="E2974"/>
          <cell r="F2974"/>
          <cell r="G2974"/>
          <cell r="H2974"/>
          <cell r="I2974" t="str">
            <v>OK</v>
          </cell>
          <cell r="J2974">
            <v>43361</v>
          </cell>
        </row>
        <row r="2975">
          <cell r="B2975">
            <v>287</v>
          </cell>
          <cell r="C2975">
            <v>43355</v>
          </cell>
          <cell r="D2975"/>
          <cell r="E2975"/>
          <cell r="F2975"/>
          <cell r="G2975"/>
          <cell r="H2975"/>
          <cell r="I2975" t="str">
            <v>ok</v>
          </cell>
          <cell r="J2975">
            <v>43356</v>
          </cell>
        </row>
        <row r="2976">
          <cell r="B2976">
            <v>271</v>
          </cell>
          <cell r="C2976">
            <v>43355</v>
          </cell>
          <cell r="D2976"/>
          <cell r="E2976"/>
          <cell r="F2976"/>
          <cell r="G2976"/>
          <cell r="H2976"/>
          <cell r="I2976" t="str">
            <v>ok</v>
          </cell>
          <cell r="J2976">
            <v>43356</v>
          </cell>
        </row>
        <row r="2977">
          <cell r="B2977">
            <v>293</v>
          </cell>
          <cell r="C2977">
            <v>43355</v>
          </cell>
          <cell r="D2977"/>
          <cell r="E2977"/>
          <cell r="F2977"/>
          <cell r="G2977"/>
          <cell r="H2977"/>
          <cell r="I2977" t="str">
            <v>ok</v>
          </cell>
          <cell r="J2977">
            <v>43356</v>
          </cell>
        </row>
        <row r="2978">
          <cell r="B2978">
            <v>294</v>
          </cell>
          <cell r="C2978">
            <v>43355</v>
          </cell>
          <cell r="D2978" t="str">
            <v>911-917VU</v>
          </cell>
          <cell r="E2978"/>
          <cell r="F2978"/>
          <cell r="G2978"/>
          <cell r="H2978"/>
          <cell r="I2978" t="str">
            <v>ok</v>
          </cell>
          <cell r="J2978">
            <v>43356</v>
          </cell>
        </row>
        <row r="2979">
          <cell r="B2979">
            <v>319</v>
          </cell>
          <cell r="C2979">
            <v>43355</v>
          </cell>
          <cell r="D2979"/>
          <cell r="E2979"/>
          <cell r="F2979"/>
          <cell r="G2979"/>
          <cell r="H2979"/>
          <cell r="I2979" t="str">
            <v>ok</v>
          </cell>
          <cell r="J2979">
            <v>43356</v>
          </cell>
        </row>
        <row r="2980">
          <cell r="B2980" t="str">
            <v>LCT022912</v>
          </cell>
          <cell r="C2980">
            <v>43355</v>
          </cell>
          <cell r="D2980" t="str">
            <v>1001&amp;1002-9/19</v>
          </cell>
          <cell r="E2980"/>
          <cell r="F2980"/>
          <cell r="G2980"/>
          <cell r="H2980"/>
          <cell r="I2980" t="str">
            <v>ok</v>
          </cell>
          <cell r="J2980">
            <v>43356</v>
          </cell>
        </row>
        <row r="2981">
          <cell r="B2981" t="str">
            <v>LCT022912</v>
          </cell>
          <cell r="C2981">
            <v>43355</v>
          </cell>
          <cell r="D2981" t="str">
            <v>1001&amp;1002-10/19</v>
          </cell>
          <cell r="E2981"/>
          <cell r="F2981"/>
          <cell r="G2981"/>
          <cell r="H2981"/>
          <cell r="I2981" t="str">
            <v>ok</v>
          </cell>
          <cell r="J2981">
            <v>43356</v>
          </cell>
        </row>
        <row r="2982">
          <cell r="B2982" t="str">
            <v>LCT022912</v>
          </cell>
          <cell r="C2982">
            <v>43355</v>
          </cell>
          <cell r="D2982" t="str">
            <v>1001&amp;1002-11/19</v>
          </cell>
          <cell r="E2982"/>
          <cell r="F2982"/>
          <cell r="G2982"/>
          <cell r="H2982"/>
          <cell r="I2982" t="str">
            <v>ok</v>
          </cell>
          <cell r="J2982">
            <v>43356</v>
          </cell>
        </row>
        <row r="2983">
          <cell r="B2983">
            <v>296</v>
          </cell>
          <cell r="C2983">
            <v>43356</v>
          </cell>
          <cell r="D2983"/>
          <cell r="E2983"/>
          <cell r="F2983"/>
          <cell r="G2983"/>
          <cell r="H2983"/>
          <cell r="I2983" t="str">
            <v>OK</v>
          </cell>
          <cell r="J2983">
            <v>43357</v>
          </cell>
        </row>
        <row r="2984">
          <cell r="B2984">
            <v>1552</v>
          </cell>
          <cell r="C2984">
            <v>43356</v>
          </cell>
          <cell r="D2984"/>
          <cell r="E2984"/>
          <cell r="F2984"/>
          <cell r="G2984"/>
          <cell r="H2984"/>
          <cell r="I2984" t="str">
            <v>OK</v>
          </cell>
          <cell r="J2984">
            <v>43357</v>
          </cell>
        </row>
        <row r="2985">
          <cell r="B2985">
            <v>1566</v>
          </cell>
          <cell r="C2985">
            <v>43356</v>
          </cell>
          <cell r="D2985"/>
          <cell r="E2985"/>
          <cell r="F2985"/>
          <cell r="G2985"/>
          <cell r="H2985"/>
          <cell r="I2985" t="str">
            <v>OK</v>
          </cell>
          <cell r="J2985">
            <v>43357</v>
          </cell>
        </row>
        <row r="2986">
          <cell r="B2986" t="str">
            <v>LCT077414</v>
          </cell>
          <cell r="C2986">
            <v>43356</v>
          </cell>
          <cell r="D2986" t="str">
            <v>Coax</v>
          </cell>
          <cell r="E2986"/>
          <cell r="F2986" t="str">
            <v>OK</v>
          </cell>
          <cell r="G2986"/>
          <cell r="H2986"/>
          <cell r="I2986" t="str">
            <v>OK</v>
          </cell>
          <cell r="J2986">
            <v>43357</v>
          </cell>
        </row>
        <row r="2987">
          <cell r="B2987">
            <v>217</v>
          </cell>
          <cell r="C2987">
            <v>43356</v>
          </cell>
          <cell r="D2987" t="str">
            <v>518VU</v>
          </cell>
          <cell r="E2987"/>
          <cell r="F2987"/>
          <cell r="G2987"/>
          <cell r="H2987"/>
          <cell r="I2987" t="str">
            <v>OK</v>
          </cell>
          <cell r="J2987">
            <v>43377</v>
          </cell>
        </row>
        <row r="2988">
          <cell r="B2988">
            <v>8644</v>
          </cell>
          <cell r="C2988">
            <v>43357</v>
          </cell>
          <cell r="D2988"/>
          <cell r="E2988"/>
          <cell r="F2988"/>
          <cell r="G2988"/>
          <cell r="H2988"/>
          <cell r="I2988" t="str">
            <v>OK</v>
          </cell>
          <cell r="J2988">
            <v>43360</v>
          </cell>
        </row>
        <row r="2989">
          <cell r="B2989">
            <v>8419</v>
          </cell>
          <cell r="C2989">
            <v>43357</v>
          </cell>
          <cell r="D2989"/>
          <cell r="E2989"/>
          <cell r="F2989"/>
          <cell r="G2989"/>
          <cell r="H2989"/>
          <cell r="I2989" t="str">
            <v>OK</v>
          </cell>
          <cell r="J2989">
            <v>43360</v>
          </cell>
        </row>
        <row r="2990">
          <cell r="B2990">
            <v>8638</v>
          </cell>
          <cell r="C2990">
            <v>43357</v>
          </cell>
          <cell r="D2990"/>
          <cell r="E2990"/>
          <cell r="F2990"/>
          <cell r="G2990"/>
          <cell r="H2990"/>
          <cell r="I2990" t="str">
            <v>OK</v>
          </cell>
          <cell r="J2990">
            <v>43360</v>
          </cell>
        </row>
        <row r="2991">
          <cell r="B2991">
            <v>8637</v>
          </cell>
          <cell r="C2991">
            <v>43357</v>
          </cell>
          <cell r="D2991"/>
          <cell r="E2991"/>
          <cell r="F2991"/>
          <cell r="G2991"/>
          <cell r="H2991"/>
          <cell r="I2991" t="str">
            <v>OK</v>
          </cell>
          <cell r="J2991">
            <v>43360</v>
          </cell>
        </row>
        <row r="2992">
          <cell r="B2992">
            <v>8498</v>
          </cell>
          <cell r="C2992">
            <v>43357</v>
          </cell>
          <cell r="D2992"/>
          <cell r="E2992"/>
          <cell r="F2992"/>
          <cell r="G2992"/>
          <cell r="H2992"/>
          <cell r="I2992" t="str">
            <v>OK</v>
          </cell>
          <cell r="J2992">
            <v>43360</v>
          </cell>
        </row>
        <row r="2993">
          <cell r="B2993">
            <v>8493</v>
          </cell>
          <cell r="C2993">
            <v>43357</v>
          </cell>
          <cell r="D2993"/>
          <cell r="E2993"/>
          <cell r="F2993"/>
          <cell r="G2993"/>
          <cell r="H2993"/>
          <cell r="I2993" t="str">
            <v>OK</v>
          </cell>
          <cell r="J2993">
            <v>43360</v>
          </cell>
        </row>
        <row r="2994">
          <cell r="B2994">
            <v>8503</v>
          </cell>
          <cell r="C2994">
            <v>43357</v>
          </cell>
          <cell r="D2994"/>
          <cell r="E2994"/>
          <cell r="F2994"/>
          <cell r="G2994"/>
          <cell r="H2994"/>
          <cell r="I2994" t="str">
            <v>OK</v>
          </cell>
          <cell r="J2994">
            <v>43360</v>
          </cell>
        </row>
        <row r="2995">
          <cell r="B2995">
            <v>8653</v>
          </cell>
          <cell r="C2995">
            <v>43357</v>
          </cell>
          <cell r="D2995"/>
          <cell r="E2995"/>
          <cell r="F2995"/>
          <cell r="G2995"/>
          <cell r="H2995"/>
          <cell r="I2995" t="str">
            <v>OK</v>
          </cell>
          <cell r="J2995">
            <v>43360</v>
          </cell>
        </row>
        <row r="2996">
          <cell r="B2996">
            <v>8764</v>
          </cell>
          <cell r="C2996">
            <v>43357</v>
          </cell>
          <cell r="D2996"/>
          <cell r="E2996"/>
          <cell r="F2996"/>
          <cell r="G2996"/>
          <cell r="H2996"/>
          <cell r="I2996" t="str">
            <v>OK</v>
          </cell>
          <cell r="J2996">
            <v>43360</v>
          </cell>
        </row>
        <row r="2997">
          <cell r="B2997">
            <v>8507</v>
          </cell>
          <cell r="C2997">
            <v>43357</v>
          </cell>
          <cell r="D2997"/>
          <cell r="E2997"/>
          <cell r="F2997"/>
          <cell r="G2997"/>
          <cell r="H2997"/>
          <cell r="I2997" t="str">
            <v>OK</v>
          </cell>
          <cell r="J2997">
            <v>43360</v>
          </cell>
        </row>
        <row r="2998">
          <cell r="B2998">
            <v>8598</v>
          </cell>
          <cell r="C2998">
            <v>43357</v>
          </cell>
          <cell r="D2998"/>
          <cell r="E2998"/>
          <cell r="F2998"/>
          <cell r="G2998"/>
          <cell r="H2998"/>
          <cell r="I2998" t="str">
            <v>OK</v>
          </cell>
          <cell r="J2998">
            <v>43360</v>
          </cell>
        </row>
        <row r="2999">
          <cell r="B2999">
            <v>8647</v>
          </cell>
          <cell r="C2999">
            <v>43357</v>
          </cell>
          <cell r="D2999"/>
          <cell r="E2999"/>
          <cell r="F2999"/>
          <cell r="G2999"/>
          <cell r="H2999"/>
          <cell r="I2999" t="str">
            <v>OK</v>
          </cell>
          <cell r="J2999">
            <v>43360</v>
          </cell>
        </row>
        <row r="3000">
          <cell r="B3000">
            <v>8657</v>
          </cell>
          <cell r="C3000">
            <v>43357</v>
          </cell>
          <cell r="D3000"/>
          <cell r="E3000"/>
          <cell r="F3000"/>
          <cell r="G3000"/>
          <cell r="H3000"/>
          <cell r="I3000" t="str">
            <v>OK</v>
          </cell>
          <cell r="J3000">
            <v>43360</v>
          </cell>
        </row>
        <row r="3001">
          <cell r="B3001">
            <v>8511</v>
          </cell>
          <cell r="C3001">
            <v>43357</v>
          </cell>
          <cell r="D3001"/>
          <cell r="E3001"/>
          <cell r="F3001"/>
          <cell r="G3001"/>
          <cell r="H3001"/>
          <cell r="I3001" t="str">
            <v>OK</v>
          </cell>
          <cell r="J3001">
            <v>43360</v>
          </cell>
        </row>
        <row r="3002">
          <cell r="B3002">
            <v>8664</v>
          </cell>
          <cell r="C3002">
            <v>43357</v>
          </cell>
          <cell r="D3002"/>
          <cell r="E3002"/>
          <cell r="F3002"/>
          <cell r="G3002"/>
          <cell r="H3002"/>
          <cell r="I3002" t="str">
            <v>OK</v>
          </cell>
          <cell r="J3002">
            <v>43360</v>
          </cell>
        </row>
        <row r="3003">
          <cell r="B3003">
            <v>8652</v>
          </cell>
          <cell r="C3003">
            <v>43357</v>
          </cell>
          <cell r="D3003"/>
          <cell r="E3003"/>
          <cell r="F3003"/>
          <cell r="G3003"/>
          <cell r="H3003"/>
          <cell r="I3003" t="str">
            <v>OK</v>
          </cell>
          <cell r="J3003">
            <v>43361</v>
          </cell>
        </row>
        <row r="3004">
          <cell r="B3004">
            <v>285</v>
          </cell>
          <cell r="C3004">
            <v>43357</v>
          </cell>
          <cell r="D3004"/>
          <cell r="E3004"/>
          <cell r="F3004"/>
          <cell r="G3004"/>
          <cell r="H3004"/>
          <cell r="I3004" t="str">
            <v>OK</v>
          </cell>
          <cell r="J3004">
            <v>43360</v>
          </cell>
        </row>
        <row r="3005">
          <cell r="B3005">
            <v>272</v>
          </cell>
          <cell r="C3005">
            <v>43357</v>
          </cell>
          <cell r="D3005"/>
          <cell r="E3005"/>
          <cell r="F3005"/>
          <cell r="G3005"/>
          <cell r="H3005"/>
          <cell r="I3005" t="str">
            <v>OK</v>
          </cell>
          <cell r="J3005">
            <v>43360</v>
          </cell>
        </row>
        <row r="3006">
          <cell r="B3006">
            <v>295</v>
          </cell>
          <cell r="C3006">
            <v>43357</v>
          </cell>
          <cell r="D3006" t="str">
            <v>911-917VU</v>
          </cell>
          <cell r="E3006"/>
          <cell r="F3006"/>
          <cell r="G3006"/>
          <cell r="H3006"/>
          <cell r="I3006" t="str">
            <v>OK</v>
          </cell>
          <cell r="J3006">
            <v>43360</v>
          </cell>
        </row>
        <row r="3007">
          <cell r="B3007">
            <v>313</v>
          </cell>
          <cell r="C3007">
            <v>43357</v>
          </cell>
          <cell r="D3007"/>
          <cell r="E3007"/>
          <cell r="F3007"/>
          <cell r="G3007"/>
          <cell r="H3007"/>
          <cell r="I3007" t="str">
            <v>OK</v>
          </cell>
          <cell r="J3007">
            <v>43360</v>
          </cell>
        </row>
        <row r="3008">
          <cell r="B3008">
            <v>101</v>
          </cell>
          <cell r="C3008">
            <v>43357</v>
          </cell>
          <cell r="D3008"/>
          <cell r="E3008"/>
          <cell r="F3008"/>
          <cell r="G3008"/>
          <cell r="H3008"/>
          <cell r="I3008" t="str">
            <v>ok</v>
          </cell>
          <cell r="J3008">
            <v>43360</v>
          </cell>
        </row>
        <row r="3009">
          <cell r="B3009" t="str">
            <v>LCT074903</v>
          </cell>
          <cell r="C3009">
            <v>43357</v>
          </cell>
          <cell r="D3009" t="str">
            <v>27VU    LTE9900043 →LTE9900053</v>
          </cell>
          <cell r="E3009"/>
          <cell r="F3009"/>
          <cell r="G3009"/>
          <cell r="H3009"/>
          <cell r="I3009" t="str">
            <v>OK</v>
          </cell>
          <cell r="J3009">
            <v>43362</v>
          </cell>
        </row>
        <row r="3010">
          <cell r="B3010">
            <v>8638</v>
          </cell>
          <cell r="C3010">
            <v>43357</v>
          </cell>
          <cell r="D3010" t="str">
            <v>28VU</v>
          </cell>
          <cell r="E3010"/>
          <cell r="F3010"/>
          <cell r="G3010"/>
          <cell r="H3010"/>
          <cell r="I3010" t="str">
            <v>OK</v>
          </cell>
          <cell r="J3010">
            <v>43360</v>
          </cell>
        </row>
        <row r="3011">
          <cell r="B3011">
            <v>8661</v>
          </cell>
          <cell r="C3011">
            <v>43360</v>
          </cell>
          <cell r="D3011"/>
          <cell r="E3011"/>
          <cell r="F3011"/>
          <cell r="G3011"/>
          <cell r="H3011"/>
          <cell r="I3011" t="str">
            <v>OK</v>
          </cell>
          <cell r="J3011">
            <v>43361</v>
          </cell>
        </row>
        <row r="3012">
          <cell r="B3012">
            <v>286</v>
          </cell>
          <cell r="C3012">
            <v>43360</v>
          </cell>
          <cell r="D3012"/>
          <cell r="E3012"/>
          <cell r="F3012"/>
          <cell r="G3012"/>
          <cell r="H3012"/>
          <cell r="I3012" t="str">
            <v>OK</v>
          </cell>
          <cell r="J3012">
            <v>43361</v>
          </cell>
        </row>
        <row r="3013">
          <cell r="B3013">
            <v>273</v>
          </cell>
          <cell r="C3013">
            <v>43360</v>
          </cell>
          <cell r="D3013"/>
          <cell r="E3013"/>
          <cell r="F3013"/>
          <cell r="G3013"/>
          <cell r="H3013"/>
          <cell r="I3013" t="str">
            <v>OK</v>
          </cell>
          <cell r="J3013">
            <v>43361</v>
          </cell>
        </row>
        <row r="3014">
          <cell r="B3014">
            <v>294</v>
          </cell>
          <cell r="C3014">
            <v>43360</v>
          </cell>
          <cell r="D3014"/>
          <cell r="E3014"/>
          <cell r="F3014"/>
          <cell r="G3014"/>
          <cell r="H3014"/>
          <cell r="I3014" t="str">
            <v>OK</v>
          </cell>
          <cell r="J3014">
            <v>43361</v>
          </cell>
        </row>
        <row r="3015">
          <cell r="B3015">
            <v>1567</v>
          </cell>
          <cell r="C3015">
            <v>43360</v>
          </cell>
          <cell r="D3015"/>
          <cell r="E3015"/>
          <cell r="F3015"/>
          <cell r="G3015"/>
          <cell r="H3015"/>
          <cell r="I3015" t="str">
            <v>OK</v>
          </cell>
          <cell r="J3015">
            <v>43361</v>
          </cell>
        </row>
        <row r="3016">
          <cell r="B3016">
            <v>8525</v>
          </cell>
          <cell r="C3016">
            <v>43360</v>
          </cell>
          <cell r="D3016" t="str">
            <v>110VU EFC9908525-1</v>
          </cell>
          <cell r="E3016"/>
          <cell r="F3016"/>
          <cell r="G3016"/>
          <cell r="H3016"/>
          <cell r="I3016" t="str">
            <v>OK</v>
          </cell>
          <cell r="J3016">
            <v>43364</v>
          </cell>
        </row>
        <row r="3017">
          <cell r="B3017">
            <v>8491</v>
          </cell>
          <cell r="C3017">
            <v>43360</v>
          </cell>
          <cell r="D3017" t="str">
            <v>17VU EFC9908491-1</v>
          </cell>
          <cell r="E3017"/>
          <cell r="F3017"/>
          <cell r="G3017"/>
          <cell r="H3017"/>
          <cell r="I3017" t="str">
            <v>OK</v>
          </cell>
          <cell r="J3017">
            <v>43367</v>
          </cell>
        </row>
        <row r="3018">
          <cell r="B3018">
            <v>8337</v>
          </cell>
          <cell r="C3018">
            <v>43360</v>
          </cell>
          <cell r="D3018" t="str">
            <v>301VU EFC9908337-1 / 6300820452</v>
          </cell>
          <cell r="E3018"/>
          <cell r="F3018" t="str">
            <v>OK</v>
          </cell>
          <cell r="G3018"/>
          <cell r="H3018"/>
          <cell r="I3018" t="str">
            <v>KO</v>
          </cell>
          <cell r="J3018"/>
        </row>
        <row r="3019">
          <cell r="B3019">
            <v>8658</v>
          </cell>
          <cell r="C3019">
            <v>43361</v>
          </cell>
          <cell r="D3019"/>
          <cell r="E3019"/>
          <cell r="F3019"/>
          <cell r="G3019"/>
          <cell r="H3019"/>
          <cell r="I3019" t="str">
            <v>OK</v>
          </cell>
          <cell r="J3019">
            <v>43362</v>
          </cell>
        </row>
        <row r="3020">
          <cell r="B3020">
            <v>8094</v>
          </cell>
          <cell r="C3020">
            <v>43361</v>
          </cell>
          <cell r="D3020"/>
          <cell r="E3020"/>
          <cell r="F3020"/>
          <cell r="G3020"/>
          <cell r="H3020"/>
          <cell r="I3020" t="str">
            <v>OK</v>
          </cell>
          <cell r="J3020">
            <v>43362</v>
          </cell>
        </row>
        <row r="3021">
          <cell r="B3021">
            <v>8485</v>
          </cell>
          <cell r="C3021">
            <v>43361</v>
          </cell>
          <cell r="D3021"/>
          <cell r="E3021"/>
          <cell r="F3021"/>
          <cell r="G3021"/>
          <cell r="H3021"/>
          <cell r="I3021" t="str">
            <v>OK</v>
          </cell>
          <cell r="J3021">
            <v>43362</v>
          </cell>
        </row>
        <row r="3022">
          <cell r="B3022">
            <v>8655</v>
          </cell>
          <cell r="C3022">
            <v>43361</v>
          </cell>
          <cell r="D3022"/>
          <cell r="E3022"/>
          <cell r="F3022"/>
          <cell r="G3022"/>
          <cell r="H3022"/>
          <cell r="I3022" t="str">
            <v>OK</v>
          </cell>
          <cell r="J3022">
            <v>43362</v>
          </cell>
        </row>
        <row r="3023">
          <cell r="B3023">
            <v>8660</v>
          </cell>
          <cell r="C3023">
            <v>43361</v>
          </cell>
          <cell r="D3023"/>
          <cell r="E3023"/>
          <cell r="F3023"/>
          <cell r="G3023"/>
          <cell r="H3023"/>
          <cell r="I3023" t="str">
            <v>OK</v>
          </cell>
          <cell r="J3023">
            <v>43362</v>
          </cell>
        </row>
        <row r="3024">
          <cell r="B3024">
            <v>237</v>
          </cell>
          <cell r="C3024">
            <v>43361</v>
          </cell>
          <cell r="D3024"/>
          <cell r="E3024"/>
          <cell r="F3024"/>
          <cell r="G3024"/>
          <cell r="H3024"/>
          <cell r="I3024" t="str">
            <v>OK</v>
          </cell>
          <cell r="J3024">
            <v>43362</v>
          </cell>
        </row>
        <row r="3025">
          <cell r="B3025">
            <v>295</v>
          </cell>
          <cell r="C3025">
            <v>43361</v>
          </cell>
          <cell r="D3025"/>
          <cell r="E3025"/>
          <cell r="F3025"/>
          <cell r="G3025"/>
          <cell r="H3025"/>
          <cell r="I3025" t="str">
            <v>OK</v>
          </cell>
          <cell r="J3025">
            <v>43362</v>
          </cell>
        </row>
        <row r="3026">
          <cell r="B3026">
            <v>298</v>
          </cell>
          <cell r="C3026">
            <v>43361</v>
          </cell>
          <cell r="D3026" t="str">
            <v>911-917VU</v>
          </cell>
          <cell r="E3026"/>
          <cell r="F3026"/>
          <cell r="G3026"/>
          <cell r="H3026"/>
          <cell r="I3026" t="str">
            <v>OK</v>
          </cell>
          <cell r="J3026">
            <v>43362</v>
          </cell>
        </row>
        <row r="3027">
          <cell r="B3027">
            <v>314</v>
          </cell>
          <cell r="C3027">
            <v>43361</v>
          </cell>
          <cell r="D3027"/>
          <cell r="E3027"/>
          <cell r="F3027"/>
          <cell r="G3027"/>
          <cell r="H3027"/>
          <cell r="I3027" t="str">
            <v>OK</v>
          </cell>
          <cell r="J3027">
            <v>43362</v>
          </cell>
        </row>
        <row r="3028">
          <cell r="B3028">
            <v>293</v>
          </cell>
          <cell r="C3028">
            <v>43361</v>
          </cell>
          <cell r="D3028"/>
          <cell r="E3028"/>
          <cell r="F3028"/>
          <cell r="G3028"/>
          <cell r="H3028"/>
          <cell r="I3028" t="str">
            <v>ok</v>
          </cell>
          <cell r="J3028">
            <v>43363</v>
          </cell>
        </row>
        <row r="3029">
          <cell r="B3029">
            <v>1552</v>
          </cell>
          <cell r="C3029">
            <v>43361</v>
          </cell>
          <cell r="D3029"/>
          <cell r="E3029"/>
          <cell r="F3029"/>
          <cell r="G3029"/>
          <cell r="H3029"/>
          <cell r="I3029" t="str">
            <v>OK</v>
          </cell>
          <cell r="J3029">
            <v>43362</v>
          </cell>
        </row>
        <row r="3030">
          <cell r="B3030">
            <v>8638</v>
          </cell>
          <cell r="C3030">
            <v>43361</v>
          </cell>
          <cell r="D3030" t="str">
            <v>102VU</v>
          </cell>
          <cell r="E3030"/>
          <cell r="F3030"/>
          <cell r="G3030"/>
          <cell r="H3030"/>
          <cell r="I3030" t="str">
            <v>OK</v>
          </cell>
          <cell r="J3030">
            <v>43367</v>
          </cell>
        </row>
        <row r="3031">
          <cell r="B3031">
            <v>8431</v>
          </cell>
          <cell r="C3031">
            <v>43362</v>
          </cell>
          <cell r="D3031"/>
          <cell r="E3031"/>
          <cell r="F3031"/>
          <cell r="G3031"/>
          <cell r="H3031"/>
          <cell r="I3031" t="str">
            <v>OK</v>
          </cell>
          <cell r="J3031">
            <v>43363</v>
          </cell>
        </row>
        <row r="3032">
          <cell r="B3032">
            <v>8667</v>
          </cell>
          <cell r="C3032">
            <v>43362</v>
          </cell>
          <cell r="D3032"/>
          <cell r="E3032"/>
          <cell r="F3032"/>
          <cell r="G3032"/>
          <cell r="H3032"/>
          <cell r="I3032" t="str">
            <v>ok</v>
          </cell>
          <cell r="J3032">
            <v>43363</v>
          </cell>
        </row>
        <row r="3033">
          <cell r="B3033">
            <v>8765</v>
          </cell>
          <cell r="C3033">
            <v>43362</v>
          </cell>
          <cell r="D3033"/>
          <cell r="E3033"/>
          <cell r="F3033"/>
          <cell r="G3033"/>
          <cell r="H3033"/>
          <cell r="I3033" t="str">
            <v>ok</v>
          </cell>
          <cell r="J3033">
            <v>43363</v>
          </cell>
        </row>
        <row r="3034">
          <cell r="B3034">
            <v>8558</v>
          </cell>
          <cell r="C3034">
            <v>43362</v>
          </cell>
          <cell r="D3034"/>
          <cell r="E3034"/>
          <cell r="F3034"/>
          <cell r="G3034"/>
          <cell r="H3034"/>
          <cell r="I3034" t="str">
            <v>ok</v>
          </cell>
          <cell r="J3034">
            <v>43363</v>
          </cell>
        </row>
        <row r="3035">
          <cell r="B3035">
            <v>8654</v>
          </cell>
          <cell r="C3035">
            <v>43362</v>
          </cell>
          <cell r="D3035"/>
          <cell r="E3035"/>
          <cell r="F3035"/>
          <cell r="G3035"/>
          <cell r="H3035"/>
          <cell r="I3035" t="str">
            <v>ok</v>
          </cell>
          <cell r="J3035">
            <v>43363</v>
          </cell>
        </row>
        <row r="3036">
          <cell r="B3036">
            <v>8667</v>
          </cell>
          <cell r="C3036">
            <v>43362</v>
          </cell>
          <cell r="D3036" t="str">
            <v>Sauf 119VU sans PARA</v>
          </cell>
          <cell r="E3036"/>
          <cell r="F3036"/>
          <cell r="G3036"/>
          <cell r="H3036"/>
          <cell r="I3036" t="str">
            <v>OK</v>
          </cell>
          <cell r="J3036">
            <v>43364</v>
          </cell>
        </row>
        <row r="3037">
          <cell r="B3037">
            <v>8680</v>
          </cell>
          <cell r="C3037">
            <v>43362</v>
          </cell>
          <cell r="D3037"/>
          <cell r="E3037"/>
          <cell r="F3037"/>
          <cell r="G3037"/>
          <cell r="H3037"/>
          <cell r="I3037" t="str">
            <v>OK</v>
          </cell>
          <cell r="J3037">
            <v>43364</v>
          </cell>
        </row>
        <row r="3038">
          <cell r="B3038">
            <v>8721</v>
          </cell>
          <cell r="C3038">
            <v>43362</v>
          </cell>
          <cell r="D3038"/>
          <cell r="E3038"/>
          <cell r="F3038"/>
          <cell r="G3038"/>
          <cell r="H3038"/>
          <cell r="I3038" t="str">
            <v>OK</v>
          </cell>
          <cell r="J3038">
            <v>43364</v>
          </cell>
        </row>
        <row r="3039">
          <cell r="B3039">
            <v>8610</v>
          </cell>
          <cell r="C3039">
            <v>43362</v>
          </cell>
          <cell r="D3039"/>
          <cell r="E3039"/>
          <cell r="F3039"/>
          <cell r="G3039"/>
          <cell r="H3039"/>
          <cell r="I3039" t="str">
            <v>OK</v>
          </cell>
          <cell r="J3039">
            <v>43364</v>
          </cell>
        </row>
        <row r="3040">
          <cell r="B3040">
            <v>8655</v>
          </cell>
          <cell r="C3040">
            <v>43362</v>
          </cell>
          <cell r="D3040"/>
          <cell r="E3040"/>
          <cell r="F3040"/>
          <cell r="G3040"/>
          <cell r="H3040"/>
          <cell r="I3040" t="str">
            <v>OK</v>
          </cell>
          <cell r="J3040">
            <v>43364</v>
          </cell>
        </row>
        <row r="3041">
          <cell r="B3041">
            <v>8681</v>
          </cell>
          <cell r="C3041">
            <v>43362</v>
          </cell>
          <cell r="D3041"/>
          <cell r="E3041"/>
          <cell r="F3041"/>
          <cell r="G3041"/>
          <cell r="H3041"/>
          <cell r="I3041" t="str">
            <v>OK</v>
          </cell>
          <cell r="J3041">
            <v>43364</v>
          </cell>
        </row>
        <row r="3042">
          <cell r="B3042">
            <v>8664</v>
          </cell>
          <cell r="C3042">
            <v>43362</v>
          </cell>
          <cell r="D3042"/>
          <cell r="E3042"/>
          <cell r="F3042"/>
          <cell r="G3042"/>
          <cell r="H3042"/>
          <cell r="I3042" t="str">
            <v>OK</v>
          </cell>
          <cell r="J3042">
            <v>43364</v>
          </cell>
        </row>
        <row r="3043">
          <cell r="B3043">
            <v>8660</v>
          </cell>
          <cell r="C3043">
            <v>43362</v>
          </cell>
          <cell r="D3043"/>
          <cell r="E3043"/>
          <cell r="F3043"/>
          <cell r="G3043"/>
          <cell r="H3043"/>
          <cell r="I3043" t="str">
            <v>OK</v>
          </cell>
          <cell r="J3043">
            <v>43364</v>
          </cell>
        </row>
        <row r="3044">
          <cell r="B3044">
            <v>1553</v>
          </cell>
          <cell r="C3044">
            <v>43362</v>
          </cell>
          <cell r="D3044"/>
          <cell r="E3044"/>
          <cell r="F3044"/>
          <cell r="G3044"/>
          <cell r="H3044"/>
          <cell r="I3044" t="str">
            <v>OK</v>
          </cell>
          <cell r="J3044">
            <v>43364</v>
          </cell>
        </row>
        <row r="3045">
          <cell r="B3045" t="str">
            <v>LCT114444</v>
          </cell>
          <cell r="C3045">
            <v>43362</v>
          </cell>
          <cell r="D3045" t="str">
            <v>20RK</v>
          </cell>
          <cell r="E3045"/>
          <cell r="F3045"/>
          <cell r="G3045"/>
          <cell r="H3045"/>
          <cell r="I3045" t="str">
            <v>ok</v>
          </cell>
          <cell r="J3045">
            <v>43363</v>
          </cell>
        </row>
        <row r="3046">
          <cell r="B3046" t="str">
            <v>LCT114445</v>
          </cell>
          <cell r="C3046">
            <v>43362</v>
          </cell>
          <cell r="D3046" t="str">
            <v>20RK</v>
          </cell>
          <cell r="E3046"/>
          <cell r="F3046"/>
          <cell r="G3046"/>
          <cell r="H3046"/>
          <cell r="I3046" t="str">
            <v>ok</v>
          </cell>
          <cell r="J3046">
            <v>43363</v>
          </cell>
        </row>
        <row r="3047">
          <cell r="B3047">
            <v>292</v>
          </cell>
          <cell r="C3047">
            <v>43362</v>
          </cell>
          <cell r="D3047" t="str">
            <v>311VU LTE990292-1 / 6300883029</v>
          </cell>
          <cell r="E3047"/>
          <cell r="F3047"/>
          <cell r="G3047"/>
          <cell r="H3047"/>
          <cell r="I3047" t="str">
            <v>OK</v>
          </cell>
          <cell r="J3047">
            <v>43367</v>
          </cell>
        </row>
        <row r="3048">
          <cell r="B3048">
            <v>8709</v>
          </cell>
          <cell r="C3048">
            <v>43362</v>
          </cell>
          <cell r="D3048" t="str">
            <v>403VU</v>
          </cell>
          <cell r="E3048"/>
          <cell r="F3048"/>
          <cell r="G3048"/>
          <cell r="H3048"/>
          <cell r="I3048" t="str">
            <v>OK</v>
          </cell>
          <cell r="J3048">
            <v>43364</v>
          </cell>
        </row>
        <row r="3049">
          <cell r="B3049">
            <v>8646</v>
          </cell>
          <cell r="C3049">
            <v>43362</v>
          </cell>
          <cell r="D3049" t="str">
            <v>403VU</v>
          </cell>
          <cell r="E3049"/>
          <cell r="F3049"/>
          <cell r="G3049"/>
          <cell r="H3049"/>
          <cell r="I3049" t="str">
            <v>OK</v>
          </cell>
          <cell r="J3049">
            <v>43364</v>
          </cell>
        </row>
        <row r="3050">
          <cell r="B3050">
            <v>8661</v>
          </cell>
          <cell r="C3050">
            <v>43362</v>
          </cell>
          <cell r="D3050" t="str">
            <v>403VU</v>
          </cell>
          <cell r="E3050"/>
          <cell r="F3050"/>
          <cell r="G3050"/>
          <cell r="H3050"/>
          <cell r="I3050" t="str">
            <v>OK</v>
          </cell>
          <cell r="J3050">
            <v>43364</v>
          </cell>
        </row>
        <row r="3051">
          <cell r="B3051">
            <v>8648</v>
          </cell>
          <cell r="C3051">
            <v>43362</v>
          </cell>
          <cell r="D3051" t="str">
            <v>403VU</v>
          </cell>
          <cell r="E3051"/>
          <cell r="F3051"/>
          <cell r="G3051"/>
          <cell r="H3051"/>
          <cell r="I3051" t="str">
            <v>OK</v>
          </cell>
          <cell r="J3051">
            <v>43364</v>
          </cell>
        </row>
        <row r="3052">
          <cell r="B3052">
            <v>8635</v>
          </cell>
          <cell r="C3052">
            <v>43362</v>
          </cell>
          <cell r="D3052" t="str">
            <v>27VU</v>
          </cell>
          <cell r="E3052"/>
          <cell r="F3052"/>
          <cell r="G3052"/>
          <cell r="H3052"/>
          <cell r="I3052" t="str">
            <v>OK</v>
          </cell>
          <cell r="J3052">
            <v>43364</v>
          </cell>
        </row>
        <row r="3053">
          <cell r="B3053">
            <v>8620</v>
          </cell>
          <cell r="C3053">
            <v>43363</v>
          </cell>
          <cell r="D3053"/>
          <cell r="E3053"/>
          <cell r="F3053"/>
          <cell r="G3053"/>
          <cell r="H3053"/>
          <cell r="I3053" t="str">
            <v>OK</v>
          </cell>
          <cell r="J3053">
            <v>43367</v>
          </cell>
        </row>
        <row r="3054">
          <cell r="B3054">
            <v>8760</v>
          </cell>
          <cell r="C3054">
            <v>43363</v>
          </cell>
          <cell r="D3054"/>
          <cell r="E3054"/>
          <cell r="F3054"/>
          <cell r="G3054"/>
          <cell r="H3054"/>
          <cell r="I3054" t="str">
            <v>OK</v>
          </cell>
          <cell r="J3054">
            <v>43367</v>
          </cell>
        </row>
        <row r="3055">
          <cell r="B3055">
            <v>8122</v>
          </cell>
          <cell r="C3055">
            <v>43363</v>
          </cell>
          <cell r="D3055"/>
          <cell r="E3055"/>
          <cell r="F3055"/>
          <cell r="G3055"/>
          <cell r="H3055"/>
          <cell r="I3055" t="str">
            <v>ok</v>
          </cell>
          <cell r="J3055">
            <v>43371</v>
          </cell>
        </row>
        <row r="3056">
          <cell r="B3056">
            <v>8656</v>
          </cell>
          <cell r="C3056">
            <v>43363</v>
          </cell>
          <cell r="D3056"/>
          <cell r="E3056"/>
          <cell r="F3056"/>
          <cell r="G3056"/>
          <cell r="H3056"/>
          <cell r="I3056" t="str">
            <v>OK</v>
          </cell>
          <cell r="J3056">
            <v>43367</v>
          </cell>
        </row>
        <row r="3057">
          <cell r="B3057">
            <v>8659</v>
          </cell>
          <cell r="C3057">
            <v>43363</v>
          </cell>
          <cell r="D3057"/>
          <cell r="E3057"/>
          <cell r="F3057"/>
          <cell r="G3057"/>
          <cell r="H3057"/>
          <cell r="I3057" t="str">
            <v>OK</v>
          </cell>
          <cell r="J3057">
            <v>43367</v>
          </cell>
        </row>
        <row r="3058">
          <cell r="B3058">
            <v>8760</v>
          </cell>
          <cell r="C3058">
            <v>43363</v>
          </cell>
          <cell r="D3058"/>
          <cell r="E3058"/>
          <cell r="F3058"/>
          <cell r="G3058"/>
          <cell r="H3058"/>
          <cell r="I3058" t="str">
            <v>ok</v>
          </cell>
          <cell r="J3058">
            <v>43367</v>
          </cell>
        </row>
        <row r="3059">
          <cell r="B3059">
            <v>8745</v>
          </cell>
          <cell r="C3059">
            <v>43363</v>
          </cell>
          <cell r="D3059"/>
          <cell r="E3059"/>
          <cell r="F3059"/>
          <cell r="G3059"/>
          <cell r="H3059"/>
          <cell r="I3059" t="str">
            <v>ok</v>
          </cell>
          <cell r="J3059">
            <v>43367</v>
          </cell>
        </row>
        <row r="3060">
          <cell r="B3060">
            <v>276</v>
          </cell>
          <cell r="C3060">
            <v>43363</v>
          </cell>
          <cell r="D3060" t="str">
            <v>sauf 518VU</v>
          </cell>
          <cell r="E3060"/>
          <cell r="F3060"/>
          <cell r="G3060"/>
          <cell r="H3060"/>
          <cell r="I3060" t="str">
            <v>OK</v>
          </cell>
          <cell r="J3060">
            <v>43367</v>
          </cell>
        </row>
        <row r="3061">
          <cell r="B3061">
            <v>298</v>
          </cell>
          <cell r="C3061">
            <v>43363</v>
          </cell>
          <cell r="D3061"/>
          <cell r="E3061"/>
          <cell r="F3061"/>
          <cell r="G3061"/>
          <cell r="H3061"/>
          <cell r="I3061" t="str">
            <v>OK</v>
          </cell>
          <cell r="J3061">
            <v>43364</v>
          </cell>
        </row>
        <row r="3062">
          <cell r="B3062">
            <v>294</v>
          </cell>
          <cell r="C3062">
            <v>43363</v>
          </cell>
          <cell r="D3062"/>
          <cell r="E3062"/>
          <cell r="F3062"/>
          <cell r="G3062"/>
          <cell r="H3062"/>
          <cell r="I3062" t="str">
            <v>OK</v>
          </cell>
          <cell r="J3062">
            <v>43364</v>
          </cell>
        </row>
        <row r="3063">
          <cell r="B3063">
            <v>1568</v>
          </cell>
          <cell r="C3063">
            <v>43363</v>
          </cell>
          <cell r="D3063"/>
          <cell r="E3063"/>
          <cell r="F3063"/>
          <cell r="G3063"/>
          <cell r="H3063"/>
          <cell r="I3063" t="str">
            <v>OK</v>
          </cell>
          <cell r="J3063">
            <v>43367</v>
          </cell>
        </row>
        <row r="3064">
          <cell r="B3064">
            <v>8561</v>
          </cell>
          <cell r="C3064">
            <v>43364</v>
          </cell>
          <cell r="D3064"/>
          <cell r="E3064"/>
          <cell r="F3064"/>
          <cell r="G3064"/>
          <cell r="H3064"/>
          <cell r="I3064" t="str">
            <v>OK</v>
          </cell>
          <cell r="J3064">
            <v>43367</v>
          </cell>
        </row>
        <row r="3065">
          <cell r="B3065">
            <v>8610</v>
          </cell>
          <cell r="C3065">
            <v>43364</v>
          </cell>
          <cell r="D3065"/>
          <cell r="E3065"/>
          <cell r="F3065"/>
          <cell r="G3065"/>
          <cell r="H3065"/>
          <cell r="I3065" t="str">
            <v>OK</v>
          </cell>
          <cell r="J3065">
            <v>43367</v>
          </cell>
        </row>
        <row r="3066">
          <cell r="B3066">
            <v>297</v>
          </cell>
          <cell r="C3066">
            <v>43364</v>
          </cell>
          <cell r="D3066"/>
          <cell r="E3066"/>
          <cell r="F3066"/>
          <cell r="G3066"/>
          <cell r="H3066"/>
          <cell r="I3066" t="str">
            <v>OK</v>
          </cell>
          <cell r="J3066">
            <v>43367</v>
          </cell>
        </row>
        <row r="3067">
          <cell r="B3067">
            <v>315</v>
          </cell>
          <cell r="C3067">
            <v>43364</v>
          </cell>
          <cell r="D3067"/>
          <cell r="E3067"/>
          <cell r="F3067"/>
          <cell r="G3067"/>
          <cell r="H3067"/>
          <cell r="I3067" t="str">
            <v>OK</v>
          </cell>
          <cell r="J3067">
            <v>43367</v>
          </cell>
        </row>
        <row r="3068">
          <cell r="B3068">
            <v>100</v>
          </cell>
          <cell r="C3068">
            <v>43364</v>
          </cell>
          <cell r="D3068"/>
          <cell r="E3068"/>
          <cell r="F3068"/>
          <cell r="G3068"/>
          <cell r="H3068"/>
          <cell r="I3068" t="str">
            <v>OK</v>
          </cell>
          <cell r="J3068">
            <v>43367</v>
          </cell>
        </row>
        <row r="3069">
          <cell r="B3069">
            <v>1554</v>
          </cell>
          <cell r="C3069">
            <v>43364</v>
          </cell>
          <cell r="D3069"/>
          <cell r="E3069"/>
          <cell r="F3069"/>
          <cell r="G3069"/>
          <cell r="H3069"/>
          <cell r="I3069" t="str">
            <v>OK</v>
          </cell>
          <cell r="J3069">
            <v>43367</v>
          </cell>
        </row>
        <row r="3070">
          <cell r="B3070">
            <v>8638</v>
          </cell>
          <cell r="C3070">
            <v>43364</v>
          </cell>
          <cell r="D3070" t="str">
            <v>102VU</v>
          </cell>
          <cell r="E3070"/>
          <cell r="F3070"/>
          <cell r="G3070"/>
          <cell r="H3070"/>
          <cell r="I3070" t="str">
            <v>OK</v>
          </cell>
          <cell r="J3070">
            <v>43367</v>
          </cell>
        </row>
        <row r="3071">
          <cell r="B3071">
            <v>8593</v>
          </cell>
          <cell r="C3071">
            <v>43364</v>
          </cell>
          <cell r="D3071" t="str">
            <v>51VU</v>
          </cell>
          <cell r="E3071"/>
          <cell r="F3071"/>
          <cell r="G3071"/>
          <cell r="H3071"/>
          <cell r="I3071" t="str">
            <v>ok</v>
          </cell>
          <cell r="J3071">
            <v>43369</v>
          </cell>
        </row>
        <row r="3072">
          <cell r="B3072">
            <v>8443</v>
          </cell>
          <cell r="C3072">
            <v>43367</v>
          </cell>
          <cell r="D3072"/>
          <cell r="E3072"/>
          <cell r="F3072"/>
          <cell r="G3072"/>
          <cell r="H3072"/>
          <cell r="I3072" t="str">
            <v>ok</v>
          </cell>
          <cell r="J3072">
            <v>43368</v>
          </cell>
        </row>
        <row r="3073">
          <cell r="B3073">
            <v>8669</v>
          </cell>
          <cell r="C3073">
            <v>43367</v>
          </cell>
          <cell r="D3073"/>
          <cell r="E3073"/>
          <cell r="F3073"/>
          <cell r="G3073"/>
          <cell r="H3073"/>
          <cell r="I3073" t="str">
            <v>ok</v>
          </cell>
          <cell r="J3073">
            <v>43368</v>
          </cell>
        </row>
        <row r="3074">
          <cell r="B3074">
            <v>8665</v>
          </cell>
          <cell r="C3074">
            <v>43367</v>
          </cell>
          <cell r="D3074"/>
          <cell r="E3074"/>
          <cell r="F3074"/>
          <cell r="G3074"/>
          <cell r="H3074"/>
          <cell r="I3074" t="str">
            <v>ok</v>
          </cell>
          <cell r="J3074">
            <v>43368</v>
          </cell>
        </row>
        <row r="3075">
          <cell r="B3075">
            <v>8662</v>
          </cell>
          <cell r="C3075">
            <v>43367</v>
          </cell>
          <cell r="D3075"/>
          <cell r="E3075"/>
          <cell r="F3075"/>
          <cell r="G3075"/>
          <cell r="H3075"/>
          <cell r="I3075" t="str">
            <v>OK</v>
          </cell>
          <cell r="J3075">
            <v>43370</v>
          </cell>
        </row>
        <row r="3076">
          <cell r="B3076">
            <v>289</v>
          </cell>
          <cell r="C3076">
            <v>43367</v>
          </cell>
          <cell r="D3076"/>
          <cell r="E3076"/>
          <cell r="F3076"/>
          <cell r="G3076"/>
          <cell r="H3076"/>
          <cell r="I3076" t="str">
            <v>ok</v>
          </cell>
          <cell r="J3076">
            <v>43369</v>
          </cell>
        </row>
        <row r="3077">
          <cell r="B3077">
            <v>277</v>
          </cell>
          <cell r="C3077">
            <v>43367</v>
          </cell>
          <cell r="D3077"/>
          <cell r="E3077"/>
          <cell r="F3077"/>
          <cell r="G3077"/>
          <cell r="H3077"/>
          <cell r="I3077" t="str">
            <v>ok</v>
          </cell>
          <cell r="J3077">
            <v>43368</v>
          </cell>
        </row>
        <row r="3078">
          <cell r="B3078">
            <v>1554</v>
          </cell>
          <cell r="C3078">
            <v>43367</v>
          </cell>
          <cell r="D3078"/>
          <cell r="E3078"/>
          <cell r="F3078"/>
          <cell r="G3078"/>
          <cell r="H3078"/>
          <cell r="I3078" t="str">
            <v>ok</v>
          </cell>
          <cell r="J3078">
            <v>43368</v>
          </cell>
        </row>
        <row r="3079">
          <cell r="B3079" t="str">
            <v>LCT022929-4</v>
          </cell>
          <cell r="C3079">
            <v>43367</v>
          </cell>
          <cell r="D3079" t="str">
            <v>91UB</v>
          </cell>
          <cell r="E3079"/>
          <cell r="F3079"/>
          <cell r="G3079"/>
          <cell r="H3079"/>
          <cell r="I3079" t="str">
            <v>ok</v>
          </cell>
          <cell r="J3079">
            <v>43368</v>
          </cell>
        </row>
        <row r="3080">
          <cell r="B3080" t="str">
            <v>LCT108708</v>
          </cell>
          <cell r="C3080">
            <v>43367</v>
          </cell>
          <cell r="D3080" t="str">
            <v>8MR</v>
          </cell>
          <cell r="E3080"/>
          <cell r="F3080"/>
          <cell r="G3080"/>
          <cell r="H3080"/>
          <cell r="I3080" t="str">
            <v>ok</v>
          </cell>
          <cell r="J3080">
            <v>43368</v>
          </cell>
        </row>
        <row r="3081">
          <cell r="B3081" t="str">
            <v>LCT108709</v>
          </cell>
          <cell r="C3081">
            <v>43367</v>
          </cell>
          <cell r="D3081" t="str">
            <v>20WG</v>
          </cell>
          <cell r="E3081"/>
          <cell r="F3081"/>
          <cell r="G3081"/>
          <cell r="H3081"/>
          <cell r="I3081" t="str">
            <v>ok</v>
          </cell>
          <cell r="J3081">
            <v>43368</v>
          </cell>
        </row>
        <row r="3082">
          <cell r="B3082" t="str">
            <v>LCT108714</v>
          </cell>
          <cell r="C3082">
            <v>43367</v>
          </cell>
          <cell r="D3082" t="str">
            <v>20FP</v>
          </cell>
          <cell r="E3082"/>
          <cell r="F3082"/>
          <cell r="G3082"/>
          <cell r="H3082"/>
          <cell r="I3082" t="str">
            <v>ok</v>
          </cell>
          <cell r="J3082">
            <v>43368</v>
          </cell>
        </row>
        <row r="3083">
          <cell r="B3083" t="str">
            <v>LCT022925</v>
          </cell>
          <cell r="C3083">
            <v>43367</v>
          </cell>
          <cell r="D3083" t="str">
            <v>30MR</v>
          </cell>
          <cell r="E3083"/>
          <cell r="F3083"/>
          <cell r="G3083"/>
          <cell r="H3083"/>
          <cell r="I3083" t="str">
            <v>OK</v>
          </cell>
          <cell r="J3083">
            <v>43376</v>
          </cell>
        </row>
        <row r="3084">
          <cell r="B3084" t="str">
            <v>LCT108990</v>
          </cell>
          <cell r="C3084">
            <v>43367</v>
          </cell>
          <cell r="D3084" t="str">
            <v>130VU</v>
          </cell>
          <cell r="E3084"/>
          <cell r="F3084" t="str">
            <v>OK</v>
          </cell>
          <cell r="G3084"/>
          <cell r="H3084"/>
          <cell r="I3084" t="str">
            <v>OK</v>
          </cell>
          <cell r="J3084">
            <v>43368</v>
          </cell>
        </row>
        <row r="3085">
          <cell r="B3085" t="str">
            <v>LCTZ16526</v>
          </cell>
          <cell r="C3085">
            <v>43367</v>
          </cell>
          <cell r="D3085" t="str">
            <v>423VU</v>
          </cell>
          <cell r="E3085"/>
          <cell r="F3085" t="str">
            <v>OK</v>
          </cell>
          <cell r="G3085"/>
          <cell r="H3085"/>
          <cell r="I3085" t="str">
            <v>OK</v>
          </cell>
          <cell r="J3085">
            <v>43369</v>
          </cell>
        </row>
        <row r="3086">
          <cell r="B3086">
            <v>276</v>
          </cell>
          <cell r="C3086">
            <v>43367</v>
          </cell>
          <cell r="D3086" t="str">
            <v>518VU</v>
          </cell>
          <cell r="E3086"/>
          <cell r="F3086"/>
          <cell r="G3086"/>
          <cell r="H3086"/>
          <cell r="I3086" t="str">
            <v>ok</v>
          </cell>
          <cell r="J3086">
            <v>43368</v>
          </cell>
        </row>
        <row r="3087">
          <cell r="B3087">
            <v>8669</v>
          </cell>
          <cell r="C3087">
            <v>43368</v>
          </cell>
          <cell r="D3087"/>
          <cell r="E3087"/>
          <cell r="F3087"/>
          <cell r="G3087"/>
          <cell r="H3087"/>
          <cell r="I3087" t="str">
            <v>ok</v>
          </cell>
          <cell r="J3087">
            <v>43369</v>
          </cell>
        </row>
        <row r="3088">
          <cell r="B3088">
            <v>8619</v>
          </cell>
          <cell r="C3088">
            <v>43368</v>
          </cell>
          <cell r="D3088"/>
          <cell r="E3088"/>
          <cell r="F3088"/>
          <cell r="G3088"/>
          <cell r="H3088"/>
          <cell r="I3088" t="str">
            <v>ok</v>
          </cell>
          <cell r="J3088">
            <v>43369</v>
          </cell>
        </row>
        <row r="3089">
          <cell r="B3089">
            <v>8666</v>
          </cell>
          <cell r="C3089">
            <v>43368</v>
          </cell>
          <cell r="D3089"/>
          <cell r="E3089"/>
          <cell r="F3089"/>
          <cell r="G3089"/>
          <cell r="H3089"/>
          <cell r="I3089" t="str">
            <v>ok</v>
          </cell>
          <cell r="J3089">
            <v>43369</v>
          </cell>
        </row>
        <row r="3090">
          <cell r="B3090">
            <v>299</v>
          </cell>
          <cell r="C3090">
            <v>43368</v>
          </cell>
          <cell r="D3090"/>
          <cell r="E3090"/>
          <cell r="F3090"/>
          <cell r="G3090"/>
          <cell r="H3090"/>
          <cell r="I3090" t="str">
            <v>ok</v>
          </cell>
          <cell r="J3090">
            <v>43369</v>
          </cell>
        </row>
        <row r="3091">
          <cell r="B3091">
            <v>295</v>
          </cell>
          <cell r="C3091">
            <v>43368</v>
          </cell>
          <cell r="D3091"/>
          <cell r="E3091"/>
          <cell r="F3091"/>
          <cell r="G3091"/>
          <cell r="H3091"/>
          <cell r="I3091" t="str">
            <v>ok</v>
          </cell>
          <cell r="J3091">
            <v>43369</v>
          </cell>
        </row>
        <row r="3092">
          <cell r="B3092">
            <v>1555</v>
          </cell>
          <cell r="C3092">
            <v>43368</v>
          </cell>
          <cell r="D3092"/>
          <cell r="E3092"/>
          <cell r="F3092"/>
          <cell r="G3092"/>
          <cell r="H3092"/>
          <cell r="I3092" t="str">
            <v>ok</v>
          </cell>
          <cell r="J3092">
            <v>43369</v>
          </cell>
        </row>
        <row r="3093">
          <cell r="B3093" t="str">
            <v>LCT108718</v>
          </cell>
          <cell r="C3093">
            <v>43368</v>
          </cell>
          <cell r="D3093" t="str">
            <v>41UB</v>
          </cell>
          <cell r="E3093"/>
          <cell r="F3093"/>
          <cell r="G3093"/>
          <cell r="H3093"/>
          <cell r="I3093" t="str">
            <v>ok</v>
          </cell>
          <cell r="J3093">
            <v>43369</v>
          </cell>
        </row>
        <row r="3094">
          <cell r="B3094" t="str">
            <v>LCT108706</v>
          </cell>
          <cell r="C3094">
            <v>43368</v>
          </cell>
          <cell r="D3094" t="str">
            <v>70UB</v>
          </cell>
          <cell r="E3094"/>
          <cell r="F3094"/>
          <cell r="G3094"/>
          <cell r="H3094"/>
          <cell r="I3094" t="str">
            <v>ok</v>
          </cell>
          <cell r="J3094">
            <v>43369</v>
          </cell>
        </row>
        <row r="3095">
          <cell r="B3095" t="str">
            <v>LCT108717</v>
          </cell>
          <cell r="C3095">
            <v>43368</v>
          </cell>
          <cell r="D3095" t="str">
            <v>42UB</v>
          </cell>
          <cell r="E3095"/>
          <cell r="F3095"/>
          <cell r="G3095"/>
          <cell r="H3095"/>
          <cell r="I3095" t="str">
            <v>ok</v>
          </cell>
          <cell r="J3095">
            <v>43369</v>
          </cell>
        </row>
        <row r="3096">
          <cell r="B3096" t="str">
            <v>LCT108716</v>
          </cell>
          <cell r="C3096">
            <v>43368</v>
          </cell>
          <cell r="D3096" t="str">
            <v>11JD</v>
          </cell>
          <cell r="E3096"/>
          <cell r="F3096"/>
          <cell r="G3096"/>
          <cell r="H3096"/>
          <cell r="I3096" t="str">
            <v>ok</v>
          </cell>
          <cell r="J3096">
            <v>43369</v>
          </cell>
        </row>
        <row r="3097">
          <cell r="B3097" t="str">
            <v>LCT108713</v>
          </cell>
          <cell r="C3097">
            <v>43368</v>
          </cell>
          <cell r="D3097" t="str">
            <v>10GA</v>
          </cell>
          <cell r="E3097"/>
          <cell r="F3097"/>
          <cell r="G3097"/>
          <cell r="H3097"/>
          <cell r="I3097" t="str">
            <v>ok</v>
          </cell>
          <cell r="J3097">
            <v>43369</v>
          </cell>
        </row>
        <row r="3098">
          <cell r="B3098" t="str">
            <v>LCT108712</v>
          </cell>
          <cell r="C3098">
            <v>43368</v>
          </cell>
          <cell r="D3098" t="str">
            <v>11MA</v>
          </cell>
          <cell r="E3098"/>
          <cell r="F3098"/>
          <cell r="G3098"/>
          <cell r="H3098"/>
          <cell r="I3098" t="str">
            <v>ok</v>
          </cell>
          <cell r="J3098">
            <v>43369</v>
          </cell>
        </row>
        <row r="3099">
          <cell r="B3099" t="str">
            <v>LCT108711</v>
          </cell>
          <cell r="C3099">
            <v>43368</v>
          </cell>
          <cell r="D3099" t="str">
            <v>10DA</v>
          </cell>
          <cell r="E3099"/>
          <cell r="F3099"/>
          <cell r="G3099"/>
          <cell r="H3099"/>
          <cell r="I3099" t="str">
            <v>ok</v>
          </cell>
          <cell r="J3099">
            <v>43369</v>
          </cell>
        </row>
        <row r="3100">
          <cell r="B3100" t="str">
            <v>LCT108710</v>
          </cell>
          <cell r="C3100">
            <v>43368</v>
          </cell>
          <cell r="D3100" t="str">
            <v>10QW</v>
          </cell>
          <cell r="E3100"/>
          <cell r="F3100"/>
          <cell r="G3100"/>
          <cell r="H3100"/>
          <cell r="I3100" t="str">
            <v>ok</v>
          </cell>
          <cell r="J3100">
            <v>43369</v>
          </cell>
        </row>
        <row r="3101">
          <cell r="B3101">
            <v>8680</v>
          </cell>
          <cell r="C3101">
            <v>43369</v>
          </cell>
          <cell r="D3101"/>
          <cell r="E3101"/>
          <cell r="F3101"/>
          <cell r="G3101"/>
          <cell r="H3101"/>
          <cell r="I3101" t="str">
            <v>OK</v>
          </cell>
          <cell r="J3101">
            <v>43370</v>
          </cell>
        </row>
        <row r="3102">
          <cell r="B3102">
            <v>8778</v>
          </cell>
          <cell r="C3102">
            <v>43369</v>
          </cell>
          <cell r="D3102"/>
          <cell r="E3102"/>
          <cell r="F3102"/>
          <cell r="G3102"/>
          <cell r="H3102"/>
          <cell r="I3102" t="str">
            <v>OK</v>
          </cell>
          <cell r="J3102">
            <v>43370</v>
          </cell>
        </row>
        <row r="3103">
          <cell r="B3103">
            <v>291</v>
          </cell>
          <cell r="C3103">
            <v>43369</v>
          </cell>
          <cell r="D3103"/>
          <cell r="E3103"/>
          <cell r="F3103"/>
          <cell r="G3103"/>
          <cell r="H3103"/>
          <cell r="I3103" t="str">
            <v>OK</v>
          </cell>
          <cell r="J3103">
            <v>43370</v>
          </cell>
        </row>
        <row r="3104">
          <cell r="B3104">
            <v>241</v>
          </cell>
          <cell r="C3104">
            <v>43369</v>
          </cell>
          <cell r="D3104"/>
          <cell r="E3104"/>
          <cell r="F3104"/>
          <cell r="G3104"/>
          <cell r="H3104"/>
          <cell r="I3104" t="str">
            <v>OK</v>
          </cell>
          <cell r="J3104">
            <v>43370</v>
          </cell>
        </row>
        <row r="3105">
          <cell r="B3105">
            <v>298</v>
          </cell>
          <cell r="C3105">
            <v>43369</v>
          </cell>
          <cell r="D3105"/>
          <cell r="E3105"/>
          <cell r="F3105"/>
          <cell r="G3105"/>
          <cell r="H3105"/>
          <cell r="I3105" t="str">
            <v>OK</v>
          </cell>
          <cell r="J3105">
            <v>43370</v>
          </cell>
        </row>
        <row r="3106">
          <cell r="B3106">
            <v>1555</v>
          </cell>
          <cell r="C3106">
            <v>43369</v>
          </cell>
          <cell r="D3106"/>
          <cell r="E3106"/>
          <cell r="F3106"/>
          <cell r="G3106"/>
          <cell r="H3106"/>
          <cell r="I3106" t="str">
            <v>OK</v>
          </cell>
          <cell r="J3106">
            <v>43370</v>
          </cell>
        </row>
        <row r="3107">
          <cell r="B3107" t="str">
            <v>LCT107852</v>
          </cell>
          <cell r="C3107">
            <v>43369</v>
          </cell>
          <cell r="D3107" t="str">
            <v>34VU</v>
          </cell>
          <cell r="E3107"/>
          <cell r="F3107"/>
          <cell r="G3107"/>
          <cell r="H3107"/>
          <cell r="I3107" t="str">
            <v>OK</v>
          </cell>
          <cell r="J3107">
            <v>43370</v>
          </cell>
        </row>
        <row r="3108">
          <cell r="B3108" t="str">
            <v>LCT107850</v>
          </cell>
          <cell r="C3108">
            <v>43369</v>
          </cell>
          <cell r="D3108" t="str">
            <v>28VU</v>
          </cell>
          <cell r="E3108"/>
          <cell r="F3108"/>
          <cell r="G3108"/>
          <cell r="H3108"/>
          <cell r="I3108" t="str">
            <v>OK</v>
          </cell>
          <cell r="J3108">
            <v>43370</v>
          </cell>
        </row>
        <row r="3109">
          <cell r="B3109" t="str">
            <v>LCT107854</v>
          </cell>
          <cell r="C3109">
            <v>43369</v>
          </cell>
          <cell r="D3109" t="str">
            <v>101VU</v>
          </cell>
          <cell r="E3109"/>
          <cell r="F3109"/>
          <cell r="G3109"/>
          <cell r="H3109"/>
          <cell r="I3109" t="str">
            <v>OK</v>
          </cell>
          <cell r="J3109">
            <v>43370</v>
          </cell>
        </row>
        <row r="3110">
          <cell r="B3110">
            <v>8531</v>
          </cell>
          <cell r="C3110">
            <v>43370</v>
          </cell>
          <cell r="D3110"/>
          <cell r="E3110"/>
          <cell r="F3110"/>
          <cell r="G3110"/>
          <cell r="H3110"/>
          <cell r="I3110" t="str">
            <v>ok</v>
          </cell>
          <cell r="J3110">
            <v>43371</v>
          </cell>
        </row>
        <row r="3111">
          <cell r="B3111">
            <v>8693</v>
          </cell>
          <cell r="C3111">
            <v>43370</v>
          </cell>
          <cell r="D3111"/>
          <cell r="E3111"/>
          <cell r="F3111"/>
          <cell r="G3111"/>
          <cell r="H3111"/>
          <cell r="I3111" t="str">
            <v>OK</v>
          </cell>
          <cell r="J3111">
            <v>43370</v>
          </cell>
        </row>
        <row r="3112">
          <cell r="B3112">
            <v>8619</v>
          </cell>
          <cell r="C3112">
            <v>43370</v>
          </cell>
          <cell r="D3112"/>
          <cell r="E3112"/>
          <cell r="F3112"/>
          <cell r="G3112"/>
          <cell r="H3112"/>
          <cell r="I3112" t="str">
            <v>OK</v>
          </cell>
          <cell r="J3112">
            <v>43370</v>
          </cell>
        </row>
        <row r="3113">
          <cell r="B3113">
            <v>8670</v>
          </cell>
          <cell r="C3113">
            <v>43370</v>
          </cell>
          <cell r="D3113"/>
          <cell r="E3113"/>
          <cell r="F3113"/>
          <cell r="G3113"/>
          <cell r="H3113"/>
          <cell r="I3113" t="str">
            <v>OK</v>
          </cell>
          <cell r="J3113">
            <v>43370</v>
          </cell>
        </row>
        <row r="3114">
          <cell r="B3114">
            <v>8778</v>
          </cell>
          <cell r="C3114">
            <v>43370</v>
          </cell>
          <cell r="D3114"/>
          <cell r="E3114"/>
          <cell r="F3114"/>
          <cell r="G3114"/>
          <cell r="H3114"/>
          <cell r="I3114" t="str">
            <v>OK</v>
          </cell>
          <cell r="J3114">
            <v>43374</v>
          </cell>
        </row>
        <row r="3115">
          <cell r="B3115">
            <v>8763</v>
          </cell>
          <cell r="C3115">
            <v>43370</v>
          </cell>
          <cell r="D3115"/>
          <cell r="E3115"/>
          <cell r="F3115"/>
          <cell r="G3115"/>
          <cell r="H3115"/>
          <cell r="I3115" t="str">
            <v>ok</v>
          </cell>
          <cell r="J3115">
            <v>43375</v>
          </cell>
        </row>
        <row r="3116">
          <cell r="B3116">
            <v>274</v>
          </cell>
          <cell r="C3116">
            <v>43370</v>
          </cell>
          <cell r="D3116" t="str">
            <v>sauf 518VU</v>
          </cell>
          <cell r="E3116"/>
          <cell r="F3116"/>
          <cell r="G3116"/>
          <cell r="H3116"/>
          <cell r="I3116" t="str">
            <v>OK</v>
          </cell>
          <cell r="J3116">
            <v>43376</v>
          </cell>
        </row>
        <row r="3117">
          <cell r="B3117">
            <v>301</v>
          </cell>
          <cell r="C3117">
            <v>43370</v>
          </cell>
          <cell r="D3117"/>
          <cell r="E3117"/>
          <cell r="F3117"/>
          <cell r="G3117"/>
          <cell r="H3117"/>
          <cell r="I3117" t="str">
            <v>ok</v>
          </cell>
          <cell r="J3117">
            <v>43371</v>
          </cell>
        </row>
        <row r="3118">
          <cell r="B3118" t="str">
            <v>LCT114447</v>
          </cell>
          <cell r="C3118">
            <v>43370</v>
          </cell>
          <cell r="D3118" t="str">
            <v>20WG</v>
          </cell>
          <cell r="E3118"/>
          <cell r="F3118"/>
          <cell r="G3118"/>
          <cell r="H3118"/>
          <cell r="I3118" t="str">
            <v>OK</v>
          </cell>
          <cell r="J3118">
            <v>43376</v>
          </cell>
        </row>
        <row r="3119">
          <cell r="B3119">
            <v>8564</v>
          </cell>
          <cell r="C3119">
            <v>43371</v>
          </cell>
          <cell r="D3119"/>
          <cell r="E3119"/>
          <cell r="F3119"/>
          <cell r="G3119"/>
          <cell r="H3119"/>
          <cell r="I3119" t="str">
            <v>OK</v>
          </cell>
          <cell r="J3119">
            <v>43374</v>
          </cell>
        </row>
        <row r="3120">
          <cell r="B3120">
            <v>8766</v>
          </cell>
          <cell r="C3120">
            <v>43371</v>
          </cell>
          <cell r="D3120"/>
          <cell r="E3120"/>
          <cell r="F3120"/>
          <cell r="G3120"/>
          <cell r="H3120"/>
          <cell r="I3120" t="str">
            <v>OK</v>
          </cell>
          <cell r="J3120">
            <v>43374</v>
          </cell>
        </row>
        <row r="3121">
          <cell r="B3121">
            <v>8681</v>
          </cell>
          <cell r="C3121">
            <v>43371</v>
          </cell>
          <cell r="D3121"/>
          <cell r="E3121"/>
          <cell r="F3121"/>
          <cell r="G3121"/>
          <cell r="H3121"/>
          <cell r="I3121" t="str">
            <v>OK</v>
          </cell>
          <cell r="J3121">
            <v>43374</v>
          </cell>
        </row>
        <row r="3122">
          <cell r="B3122">
            <v>8582</v>
          </cell>
          <cell r="C3122">
            <v>43371</v>
          </cell>
          <cell r="D3122"/>
          <cell r="E3122"/>
          <cell r="F3122"/>
          <cell r="G3122"/>
          <cell r="H3122"/>
          <cell r="I3122" t="str">
            <v>OK</v>
          </cell>
          <cell r="J3122">
            <v>43374</v>
          </cell>
        </row>
        <row r="3123">
          <cell r="B3123">
            <v>8672</v>
          </cell>
          <cell r="C3123">
            <v>43371</v>
          </cell>
          <cell r="D3123"/>
          <cell r="E3123"/>
          <cell r="F3123"/>
          <cell r="G3123"/>
          <cell r="H3123"/>
          <cell r="I3123" t="str">
            <v>OK</v>
          </cell>
          <cell r="J3123">
            <v>43374</v>
          </cell>
        </row>
        <row r="3124">
          <cell r="B3124">
            <v>8676</v>
          </cell>
          <cell r="C3124">
            <v>43371</v>
          </cell>
          <cell r="D3124"/>
          <cell r="E3124"/>
          <cell r="F3124"/>
          <cell r="G3124"/>
          <cell r="H3124"/>
          <cell r="I3124" t="str">
            <v>OK</v>
          </cell>
          <cell r="J3124">
            <v>43374</v>
          </cell>
        </row>
        <row r="3125">
          <cell r="B3125">
            <v>8696</v>
          </cell>
          <cell r="C3125">
            <v>43371</v>
          </cell>
          <cell r="D3125" t="str">
            <v>para 403VU</v>
          </cell>
          <cell r="E3125"/>
          <cell r="F3125"/>
          <cell r="G3125"/>
          <cell r="H3125"/>
          <cell r="I3125" t="str">
            <v>OK</v>
          </cell>
          <cell r="J3125">
            <v>43374</v>
          </cell>
        </row>
        <row r="3126">
          <cell r="B3126">
            <v>8697</v>
          </cell>
          <cell r="C3126">
            <v>43371</v>
          </cell>
          <cell r="D3126" t="str">
            <v>para 403VU</v>
          </cell>
          <cell r="E3126"/>
          <cell r="F3126"/>
          <cell r="G3126"/>
          <cell r="H3126"/>
          <cell r="I3126" t="str">
            <v>OK</v>
          </cell>
          <cell r="J3126">
            <v>43374</v>
          </cell>
        </row>
        <row r="3127">
          <cell r="B3127">
            <v>8668</v>
          </cell>
          <cell r="C3127">
            <v>43371</v>
          </cell>
          <cell r="D3127" t="str">
            <v>para 403VU</v>
          </cell>
          <cell r="E3127"/>
          <cell r="F3127"/>
          <cell r="G3127"/>
          <cell r="H3127"/>
          <cell r="I3127" t="str">
            <v>OK</v>
          </cell>
          <cell r="J3127">
            <v>43374</v>
          </cell>
        </row>
        <row r="3128">
          <cell r="B3128">
            <v>292</v>
          </cell>
          <cell r="C3128">
            <v>43371</v>
          </cell>
          <cell r="D3128"/>
          <cell r="E3128"/>
          <cell r="F3128"/>
          <cell r="G3128"/>
          <cell r="H3128"/>
          <cell r="I3128" t="str">
            <v>OK</v>
          </cell>
          <cell r="J3128">
            <v>43374</v>
          </cell>
        </row>
        <row r="3129">
          <cell r="B3129">
            <v>322</v>
          </cell>
          <cell r="C3129">
            <v>43371</v>
          </cell>
          <cell r="D3129"/>
          <cell r="E3129"/>
          <cell r="F3129"/>
          <cell r="G3129"/>
          <cell r="H3129"/>
          <cell r="I3129" t="str">
            <v>ok</v>
          </cell>
          <cell r="J3129">
            <v>43375</v>
          </cell>
        </row>
        <row r="3130">
          <cell r="B3130">
            <v>296</v>
          </cell>
          <cell r="C3130">
            <v>43371</v>
          </cell>
          <cell r="D3130" t="str">
            <v>314VU</v>
          </cell>
          <cell r="E3130"/>
          <cell r="F3130"/>
          <cell r="G3130"/>
          <cell r="H3130"/>
          <cell r="I3130" t="str">
            <v>ok</v>
          </cell>
          <cell r="J3130">
            <v>43375</v>
          </cell>
        </row>
        <row r="3131">
          <cell r="B3131">
            <v>296</v>
          </cell>
          <cell r="C3131">
            <v>43371</v>
          </cell>
          <cell r="D3131" t="str">
            <v>611VU4</v>
          </cell>
          <cell r="E3131"/>
          <cell r="F3131"/>
          <cell r="G3131"/>
          <cell r="H3131"/>
          <cell r="I3131" t="str">
            <v>ok</v>
          </cell>
          <cell r="J3131">
            <v>43375</v>
          </cell>
        </row>
        <row r="3132">
          <cell r="B3132">
            <v>8670</v>
          </cell>
          <cell r="C3132">
            <v>43371</v>
          </cell>
          <cell r="D3132" t="str">
            <v>403VU</v>
          </cell>
          <cell r="E3132"/>
          <cell r="F3132"/>
          <cell r="G3132"/>
          <cell r="H3132"/>
          <cell r="I3132" t="str">
            <v>ok</v>
          </cell>
          <cell r="J3132">
            <v>43375</v>
          </cell>
        </row>
        <row r="3133">
          <cell r="B3133">
            <v>8793</v>
          </cell>
          <cell r="C3133">
            <v>43374</v>
          </cell>
          <cell r="D3133"/>
          <cell r="E3133"/>
          <cell r="F3133"/>
          <cell r="G3133"/>
          <cell r="H3133"/>
          <cell r="I3133" t="str">
            <v>ok</v>
          </cell>
          <cell r="J3133">
            <v>43375</v>
          </cell>
        </row>
        <row r="3134">
          <cell r="B3134">
            <v>8676</v>
          </cell>
          <cell r="C3134">
            <v>43374</v>
          </cell>
          <cell r="D3134"/>
          <cell r="E3134"/>
          <cell r="F3134"/>
          <cell r="G3134"/>
          <cell r="H3134"/>
          <cell r="I3134" t="str">
            <v>ok</v>
          </cell>
          <cell r="J3134">
            <v>43375</v>
          </cell>
        </row>
        <row r="3135">
          <cell r="B3135">
            <v>8674</v>
          </cell>
          <cell r="C3135">
            <v>43374</v>
          </cell>
          <cell r="D3135"/>
          <cell r="E3135"/>
          <cell r="F3135"/>
          <cell r="G3135"/>
          <cell r="H3135"/>
          <cell r="I3135" t="str">
            <v>ok</v>
          </cell>
          <cell r="J3135">
            <v>43375</v>
          </cell>
        </row>
        <row r="3136">
          <cell r="B3136">
            <v>8574</v>
          </cell>
          <cell r="C3136">
            <v>43374</v>
          </cell>
          <cell r="D3136"/>
          <cell r="E3136"/>
          <cell r="F3136"/>
          <cell r="G3136"/>
          <cell r="H3136"/>
          <cell r="I3136" t="str">
            <v>ok</v>
          </cell>
          <cell r="J3136">
            <v>43375</v>
          </cell>
        </row>
        <row r="3137">
          <cell r="B3137">
            <v>279</v>
          </cell>
          <cell r="C3137">
            <v>43374</v>
          </cell>
          <cell r="D3137"/>
          <cell r="E3137"/>
          <cell r="F3137"/>
          <cell r="G3137"/>
          <cell r="H3137"/>
          <cell r="I3137" t="str">
            <v>ok</v>
          </cell>
          <cell r="J3137">
            <v>43375</v>
          </cell>
        </row>
        <row r="3138">
          <cell r="B3138">
            <v>302</v>
          </cell>
          <cell r="C3138">
            <v>43374</v>
          </cell>
          <cell r="D3138"/>
          <cell r="E3138"/>
          <cell r="F3138"/>
          <cell r="G3138"/>
          <cell r="H3138"/>
          <cell r="I3138" t="str">
            <v>OK</v>
          </cell>
          <cell r="J3138">
            <v>43376</v>
          </cell>
        </row>
        <row r="3139">
          <cell r="B3139">
            <v>321</v>
          </cell>
          <cell r="C3139">
            <v>43374</v>
          </cell>
          <cell r="D3139"/>
          <cell r="E3139"/>
          <cell r="F3139"/>
          <cell r="G3139"/>
          <cell r="H3139"/>
          <cell r="I3139" t="str">
            <v>ok</v>
          </cell>
          <cell r="J3139">
            <v>43375</v>
          </cell>
        </row>
        <row r="3140">
          <cell r="B3140">
            <v>297</v>
          </cell>
          <cell r="C3140">
            <v>43374</v>
          </cell>
          <cell r="D3140"/>
          <cell r="E3140"/>
          <cell r="F3140"/>
          <cell r="G3140"/>
          <cell r="H3140"/>
          <cell r="I3140" t="str">
            <v>ok</v>
          </cell>
          <cell r="J3140">
            <v>43375</v>
          </cell>
        </row>
        <row r="3141">
          <cell r="B3141">
            <v>1556</v>
          </cell>
          <cell r="C3141">
            <v>43374</v>
          </cell>
          <cell r="D3141"/>
          <cell r="E3141"/>
          <cell r="F3141"/>
          <cell r="G3141"/>
          <cell r="H3141"/>
          <cell r="I3141" t="str">
            <v>ok</v>
          </cell>
          <cell r="J3141">
            <v>43375</v>
          </cell>
        </row>
        <row r="3142">
          <cell r="B3142">
            <v>1556</v>
          </cell>
          <cell r="C3142">
            <v>43374</v>
          </cell>
          <cell r="D3142"/>
          <cell r="E3142"/>
          <cell r="F3142"/>
          <cell r="G3142"/>
          <cell r="H3142"/>
          <cell r="I3142" t="str">
            <v>ok</v>
          </cell>
          <cell r="J3142">
            <v>43375</v>
          </cell>
        </row>
        <row r="3143">
          <cell r="B3143" t="str">
            <v>LCT114443</v>
          </cell>
          <cell r="C3143">
            <v>43374</v>
          </cell>
          <cell r="D3143" t="str">
            <v>20RK</v>
          </cell>
          <cell r="E3143"/>
          <cell r="F3143"/>
          <cell r="G3143"/>
          <cell r="H3143"/>
          <cell r="I3143" t="str">
            <v>ok</v>
          </cell>
          <cell r="J3143">
            <v>43375</v>
          </cell>
        </row>
        <row r="3144">
          <cell r="B3144" t="str">
            <v>LCT114423</v>
          </cell>
          <cell r="C3144">
            <v>43374</v>
          </cell>
          <cell r="D3144" t="str">
            <v>10GA</v>
          </cell>
          <cell r="E3144"/>
          <cell r="F3144"/>
          <cell r="G3144"/>
          <cell r="H3144"/>
          <cell r="I3144" t="str">
            <v>ok</v>
          </cell>
          <cell r="J3144">
            <v>43375</v>
          </cell>
        </row>
        <row r="3145">
          <cell r="B3145" t="str">
            <v>LCT114440</v>
          </cell>
          <cell r="C3145">
            <v>43374</v>
          </cell>
          <cell r="D3145" t="str">
            <v>1UB</v>
          </cell>
          <cell r="E3145"/>
          <cell r="F3145"/>
          <cell r="G3145"/>
          <cell r="H3145"/>
          <cell r="I3145" t="str">
            <v>ok</v>
          </cell>
          <cell r="J3145">
            <v>43375</v>
          </cell>
        </row>
        <row r="3146">
          <cell r="B3146" t="str">
            <v>LCT140903</v>
          </cell>
          <cell r="C3146">
            <v>43374</v>
          </cell>
          <cell r="D3146" t="str">
            <v>COAX  QTE 2</v>
          </cell>
          <cell r="E3146"/>
          <cell r="F3146"/>
          <cell r="G3146"/>
          <cell r="H3146"/>
          <cell r="I3146" t="str">
            <v>ok</v>
          </cell>
          <cell r="J3146">
            <v>43375</v>
          </cell>
        </row>
        <row r="3147">
          <cell r="B3147" t="str">
            <v>LCT060513</v>
          </cell>
          <cell r="C3147">
            <v>43374</v>
          </cell>
          <cell r="D3147" t="str">
            <v>27VU QTE 3</v>
          </cell>
          <cell r="E3147"/>
          <cell r="F3147"/>
          <cell r="G3147"/>
          <cell r="H3147"/>
          <cell r="I3147" t="str">
            <v>OK</v>
          </cell>
          <cell r="J3147"/>
        </row>
        <row r="3148">
          <cell r="B3148" t="str">
            <v>LCT060516</v>
          </cell>
          <cell r="C3148">
            <v>43374</v>
          </cell>
          <cell r="D3148" t="str">
            <v>27VU QTE14</v>
          </cell>
          <cell r="E3148"/>
          <cell r="F3148"/>
          <cell r="G3148"/>
          <cell r="H3148"/>
          <cell r="I3148" t="str">
            <v>OK</v>
          </cell>
          <cell r="J3148"/>
        </row>
        <row r="3149">
          <cell r="B3149">
            <v>8570</v>
          </cell>
          <cell r="C3149">
            <v>43375</v>
          </cell>
          <cell r="D3149"/>
          <cell r="E3149"/>
          <cell r="F3149"/>
          <cell r="G3149"/>
          <cell r="H3149"/>
          <cell r="I3149" t="str">
            <v>OK</v>
          </cell>
          <cell r="J3149">
            <v>43376</v>
          </cell>
        </row>
        <row r="3150">
          <cell r="B3150">
            <v>8686</v>
          </cell>
          <cell r="C3150">
            <v>43375</v>
          </cell>
          <cell r="D3150"/>
          <cell r="E3150"/>
          <cell r="F3150"/>
          <cell r="G3150"/>
          <cell r="H3150"/>
          <cell r="I3150" t="str">
            <v>OK</v>
          </cell>
          <cell r="J3150">
            <v>43376</v>
          </cell>
        </row>
        <row r="3151">
          <cell r="B3151">
            <v>8585</v>
          </cell>
          <cell r="C3151">
            <v>43375</v>
          </cell>
          <cell r="D3151"/>
          <cell r="E3151"/>
          <cell r="F3151"/>
          <cell r="G3151"/>
          <cell r="H3151"/>
          <cell r="I3151" t="str">
            <v>OK</v>
          </cell>
          <cell r="J3151">
            <v>43376</v>
          </cell>
        </row>
        <row r="3152">
          <cell r="B3152" t="str">
            <v>LCT022912-16</v>
          </cell>
          <cell r="C3152">
            <v>43375</v>
          </cell>
          <cell r="D3152" t="str">
            <v>1001$1002</v>
          </cell>
          <cell r="E3152"/>
          <cell r="F3152"/>
          <cell r="G3152"/>
          <cell r="H3152"/>
          <cell r="I3152" t="str">
            <v>OK</v>
          </cell>
          <cell r="J3152">
            <v>43376</v>
          </cell>
        </row>
        <row r="3153">
          <cell r="B3153" t="str">
            <v>LCT022912-17</v>
          </cell>
          <cell r="C3153">
            <v>43375</v>
          </cell>
          <cell r="D3153" t="str">
            <v>1001$1002</v>
          </cell>
          <cell r="E3153"/>
          <cell r="F3153"/>
          <cell r="G3153"/>
          <cell r="H3153"/>
          <cell r="I3153" t="str">
            <v>OK</v>
          </cell>
          <cell r="J3153">
            <v>43376</v>
          </cell>
        </row>
        <row r="3154">
          <cell r="B3154" t="str">
            <v>LCT022925</v>
          </cell>
          <cell r="C3154">
            <v>43375</v>
          </cell>
          <cell r="D3154" t="str">
            <v>30MR</v>
          </cell>
          <cell r="E3154"/>
          <cell r="F3154"/>
          <cell r="G3154"/>
          <cell r="H3154"/>
          <cell r="I3154" t="str">
            <v>OK</v>
          </cell>
          <cell r="J3154">
            <v>43376</v>
          </cell>
        </row>
        <row r="3155">
          <cell r="B3155" t="str">
            <v>LCT114447</v>
          </cell>
          <cell r="C3155">
            <v>43375</v>
          </cell>
          <cell r="D3155" t="str">
            <v>20WG</v>
          </cell>
          <cell r="E3155"/>
          <cell r="F3155"/>
          <cell r="G3155"/>
          <cell r="H3155"/>
          <cell r="I3155" t="str">
            <v>OK</v>
          </cell>
          <cell r="J3155">
            <v>43376</v>
          </cell>
        </row>
        <row r="3156">
          <cell r="B3156" t="str">
            <v>LCT124354</v>
          </cell>
          <cell r="C3156">
            <v>43375</v>
          </cell>
          <cell r="D3156" t="str">
            <v>108VU</v>
          </cell>
          <cell r="E3156"/>
          <cell r="F3156"/>
          <cell r="G3156"/>
          <cell r="H3156"/>
          <cell r="I3156" t="str">
            <v>OK</v>
          </cell>
          <cell r="J3156">
            <v>43376</v>
          </cell>
        </row>
        <row r="3157">
          <cell r="B3157">
            <v>8684</v>
          </cell>
          <cell r="C3157">
            <v>43376</v>
          </cell>
          <cell r="D3157"/>
          <cell r="E3157"/>
          <cell r="F3157" t="str">
            <v>OK</v>
          </cell>
          <cell r="G3157"/>
          <cell r="H3157"/>
          <cell r="I3157" t="str">
            <v>OK</v>
          </cell>
          <cell r="J3157">
            <v>43377</v>
          </cell>
        </row>
        <row r="3158">
          <cell r="B3158">
            <v>8809</v>
          </cell>
          <cell r="C3158">
            <v>43376</v>
          </cell>
          <cell r="D3158"/>
          <cell r="E3158"/>
          <cell r="F3158" t="str">
            <v>OK</v>
          </cell>
          <cell r="G3158"/>
          <cell r="H3158"/>
          <cell r="I3158" t="str">
            <v>ok</v>
          </cell>
          <cell r="J3158">
            <v>43377</v>
          </cell>
        </row>
        <row r="3159">
          <cell r="B3159">
            <v>274</v>
          </cell>
          <cell r="C3159">
            <v>43376</v>
          </cell>
          <cell r="D3159" t="str">
            <v>518VU</v>
          </cell>
          <cell r="E3159"/>
          <cell r="F3159" t="str">
            <v>OK</v>
          </cell>
          <cell r="G3159"/>
          <cell r="H3159"/>
          <cell r="I3159" t="str">
            <v>OK</v>
          </cell>
          <cell r="J3159">
            <v>43377</v>
          </cell>
        </row>
        <row r="3160">
          <cell r="B3160">
            <v>320</v>
          </cell>
          <cell r="C3160">
            <v>43376</v>
          </cell>
          <cell r="D3160"/>
          <cell r="E3160"/>
          <cell r="F3160" t="str">
            <v>OK</v>
          </cell>
          <cell r="G3160"/>
          <cell r="H3160"/>
          <cell r="I3160" t="str">
            <v>ok</v>
          </cell>
          <cell r="J3160">
            <v>43377</v>
          </cell>
        </row>
        <row r="3161">
          <cell r="B3161">
            <v>299</v>
          </cell>
          <cell r="C3161">
            <v>43376</v>
          </cell>
          <cell r="D3161"/>
          <cell r="E3161"/>
          <cell r="F3161" t="str">
            <v>OK</v>
          </cell>
          <cell r="G3161"/>
          <cell r="H3161"/>
          <cell r="I3161" t="str">
            <v>OK</v>
          </cell>
          <cell r="J3161">
            <v>43377</v>
          </cell>
        </row>
        <row r="3162">
          <cell r="B3162">
            <v>301</v>
          </cell>
          <cell r="C3162">
            <v>43376</v>
          </cell>
          <cell r="D3162"/>
          <cell r="E3162"/>
          <cell r="F3162" t="str">
            <v>OK</v>
          </cell>
          <cell r="G3162"/>
          <cell r="H3162"/>
          <cell r="I3162" t="str">
            <v>OK</v>
          </cell>
          <cell r="J3162">
            <v>43377</v>
          </cell>
        </row>
        <row r="3163">
          <cell r="B3163">
            <v>8547</v>
          </cell>
          <cell r="C3163">
            <v>43376</v>
          </cell>
          <cell r="D3163" t="str">
            <v>63-72-102-108VU</v>
          </cell>
          <cell r="E3163"/>
          <cell r="F3163" t="str">
            <v>OK</v>
          </cell>
          <cell r="G3163"/>
          <cell r="H3163"/>
          <cell r="I3163" t="str">
            <v>OK</v>
          </cell>
          <cell r="J3163">
            <v>43381</v>
          </cell>
        </row>
        <row r="3164">
          <cell r="B3164">
            <v>8280</v>
          </cell>
          <cell r="C3164">
            <v>43376</v>
          </cell>
          <cell r="D3164" t="str">
            <v>15VU</v>
          </cell>
          <cell r="E3164"/>
          <cell r="F3164" t="str">
            <v>OK</v>
          </cell>
          <cell r="G3164"/>
          <cell r="H3164"/>
          <cell r="I3164" t="str">
            <v>OK</v>
          </cell>
          <cell r="J3164">
            <v>43381</v>
          </cell>
        </row>
        <row r="3165">
          <cell r="B3165">
            <v>8696</v>
          </cell>
          <cell r="C3165">
            <v>43376</v>
          </cell>
          <cell r="D3165" t="str">
            <v>403VU</v>
          </cell>
          <cell r="E3165"/>
          <cell r="F3165" t="str">
            <v>OK</v>
          </cell>
          <cell r="G3165"/>
          <cell r="H3165"/>
          <cell r="I3165" t="str">
            <v>OK</v>
          </cell>
          <cell r="J3165">
            <v>43377</v>
          </cell>
        </row>
        <row r="3166">
          <cell r="B3166">
            <v>8693</v>
          </cell>
          <cell r="C3166">
            <v>43376</v>
          </cell>
          <cell r="D3166" t="str">
            <v>403VU</v>
          </cell>
          <cell r="E3166"/>
          <cell r="F3166" t="str">
            <v>OK</v>
          </cell>
          <cell r="G3166"/>
          <cell r="H3166"/>
          <cell r="I3166" t="str">
            <v>OK</v>
          </cell>
          <cell r="J3166">
            <v>43377</v>
          </cell>
        </row>
        <row r="3167">
          <cell r="B3167">
            <v>8668</v>
          </cell>
          <cell r="C3167">
            <v>43376</v>
          </cell>
          <cell r="D3167" t="str">
            <v>403VU</v>
          </cell>
          <cell r="E3167"/>
          <cell r="F3167" t="str">
            <v>OK</v>
          </cell>
          <cell r="G3167"/>
          <cell r="H3167"/>
          <cell r="I3167" t="str">
            <v>OK</v>
          </cell>
          <cell r="J3167">
            <v>43377</v>
          </cell>
        </row>
        <row r="3168">
          <cell r="B3168">
            <v>8619</v>
          </cell>
          <cell r="C3168">
            <v>43376</v>
          </cell>
          <cell r="D3168" t="str">
            <v>403VU</v>
          </cell>
          <cell r="E3168"/>
          <cell r="F3168" t="str">
            <v>OK</v>
          </cell>
          <cell r="G3168"/>
          <cell r="H3168"/>
          <cell r="I3168" t="str">
            <v>OK</v>
          </cell>
          <cell r="J3168">
            <v>43378</v>
          </cell>
        </row>
        <row r="3169">
          <cell r="B3169">
            <v>8697</v>
          </cell>
          <cell r="C3169">
            <v>43376</v>
          </cell>
          <cell r="D3169" t="str">
            <v>403VU</v>
          </cell>
          <cell r="E3169"/>
          <cell r="F3169" t="str">
            <v>OK</v>
          </cell>
          <cell r="G3169"/>
          <cell r="H3169"/>
          <cell r="I3169" t="str">
            <v>OK</v>
          </cell>
          <cell r="J3169">
            <v>43378</v>
          </cell>
        </row>
        <row r="3170">
          <cell r="B3170">
            <v>8672</v>
          </cell>
          <cell r="C3170">
            <v>43377</v>
          </cell>
          <cell r="D3170"/>
          <cell r="E3170"/>
          <cell r="F3170" t="str">
            <v>OK</v>
          </cell>
          <cell r="G3170"/>
          <cell r="H3170"/>
          <cell r="I3170" t="str">
            <v>OK</v>
          </cell>
          <cell r="J3170">
            <v>43378</v>
          </cell>
        </row>
        <row r="3171">
          <cell r="B3171">
            <v>8674</v>
          </cell>
          <cell r="C3171">
            <v>43377</v>
          </cell>
          <cell r="D3171"/>
          <cell r="E3171"/>
          <cell r="F3171" t="str">
            <v>OK</v>
          </cell>
          <cell r="G3171"/>
          <cell r="H3171"/>
          <cell r="I3171" t="str">
            <v>OK</v>
          </cell>
          <cell r="J3171">
            <v>43378</v>
          </cell>
        </row>
        <row r="3172">
          <cell r="B3172">
            <v>8671</v>
          </cell>
          <cell r="C3172">
            <v>43377</v>
          </cell>
          <cell r="D3172"/>
          <cell r="E3172"/>
          <cell r="F3172" t="str">
            <v>OK</v>
          </cell>
          <cell r="G3172"/>
          <cell r="H3172"/>
          <cell r="I3172" t="str">
            <v>OK</v>
          </cell>
          <cell r="J3172">
            <v>43378</v>
          </cell>
        </row>
        <row r="3173">
          <cell r="B3173">
            <v>8764</v>
          </cell>
          <cell r="C3173">
            <v>43377</v>
          </cell>
          <cell r="D3173"/>
          <cell r="E3173"/>
          <cell r="F3173" t="str">
            <v>OK</v>
          </cell>
          <cell r="G3173"/>
          <cell r="H3173"/>
          <cell r="I3173" t="str">
            <v>OK</v>
          </cell>
          <cell r="J3173">
            <v>43378</v>
          </cell>
        </row>
        <row r="3174">
          <cell r="B3174">
            <v>8707</v>
          </cell>
          <cell r="C3174">
            <v>43377</v>
          </cell>
          <cell r="D3174"/>
          <cell r="E3174"/>
          <cell r="F3174" t="str">
            <v>OK</v>
          </cell>
          <cell r="G3174"/>
          <cell r="H3174"/>
          <cell r="I3174" t="str">
            <v>OK</v>
          </cell>
          <cell r="J3174">
            <v>43378</v>
          </cell>
        </row>
        <row r="3175">
          <cell r="B3175">
            <v>8698</v>
          </cell>
          <cell r="C3175">
            <v>43377</v>
          </cell>
          <cell r="D3175"/>
          <cell r="E3175"/>
          <cell r="F3175" t="str">
            <v>OK</v>
          </cell>
          <cell r="G3175"/>
          <cell r="H3175"/>
          <cell r="I3175" t="str">
            <v>OK</v>
          </cell>
          <cell r="J3175">
            <v>43378</v>
          </cell>
        </row>
        <row r="3176">
          <cell r="B3176">
            <v>8679</v>
          </cell>
          <cell r="C3176">
            <v>43377</v>
          </cell>
          <cell r="D3176"/>
          <cell r="E3176"/>
          <cell r="F3176" t="str">
            <v>OK</v>
          </cell>
          <cell r="G3176"/>
          <cell r="H3176"/>
          <cell r="I3176" t="str">
            <v>OK</v>
          </cell>
          <cell r="J3176">
            <v>43378</v>
          </cell>
        </row>
        <row r="3177">
          <cell r="B3177">
            <v>8675</v>
          </cell>
          <cell r="C3177">
            <v>43377</v>
          </cell>
          <cell r="D3177"/>
          <cell r="E3177"/>
          <cell r="F3177" t="str">
            <v>OK</v>
          </cell>
          <cell r="G3177"/>
          <cell r="H3177"/>
          <cell r="I3177" t="str">
            <v>OK</v>
          </cell>
          <cell r="J3177">
            <v>43378</v>
          </cell>
        </row>
        <row r="3178">
          <cell r="B3178">
            <v>8673</v>
          </cell>
          <cell r="C3178">
            <v>43377</v>
          </cell>
          <cell r="D3178"/>
          <cell r="E3178"/>
          <cell r="F3178" t="str">
            <v>OK</v>
          </cell>
          <cell r="G3178"/>
          <cell r="H3178"/>
          <cell r="I3178" t="str">
            <v>OK</v>
          </cell>
          <cell r="J3178">
            <v>43378</v>
          </cell>
        </row>
        <row r="3179">
          <cell r="B3179">
            <v>8631</v>
          </cell>
          <cell r="C3179">
            <v>43377</v>
          </cell>
          <cell r="D3179"/>
          <cell r="E3179"/>
          <cell r="F3179" t="str">
            <v>OK</v>
          </cell>
          <cell r="G3179"/>
          <cell r="H3179"/>
          <cell r="I3179" t="str">
            <v>OK</v>
          </cell>
          <cell r="J3179">
            <v>43381</v>
          </cell>
        </row>
        <row r="3180">
          <cell r="B3180">
            <v>8682</v>
          </cell>
          <cell r="C3180">
            <v>43377</v>
          </cell>
          <cell r="D3180"/>
          <cell r="E3180"/>
          <cell r="F3180" t="str">
            <v>OK</v>
          </cell>
          <cell r="G3180"/>
          <cell r="H3180"/>
          <cell r="I3180" t="str">
            <v>ok</v>
          </cell>
          <cell r="J3180">
            <v>43388</v>
          </cell>
        </row>
        <row r="3181">
          <cell r="B3181">
            <v>300</v>
          </cell>
          <cell r="C3181">
            <v>43377</v>
          </cell>
          <cell r="D3181" t="str">
            <v>911-917</v>
          </cell>
          <cell r="E3181"/>
          <cell r="F3181" t="str">
            <v>OK</v>
          </cell>
          <cell r="G3181"/>
          <cell r="H3181"/>
          <cell r="I3181" t="str">
            <v>ok</v>
          </cell>
          <cell r="J3181">
            <v>43378</v>
          </cell>
        </row>
        <row r="3182">
          <cell r="B3182">
            <v>1409</v>
          </cell>
          <cell r="C3182">
            <v>43377</v>
          </cell>
          <cell r="D3182"/>
          <cell r="E3182"/>
          <cell r="F3182" t="str">
            <v>OK</v>
          </cell>
          <cell r="G3182"/>
          <cell r="H3182"/>
          <cell r="I3182" t="str">
            <v>OK</v>
          </cell>
          <cell r="J3182">
            <v>43381</v>
          </cell>
        </row>
        <row r="3183">
          <cell r="B3183" t="str">
            <v>lct036189</v>
          </cell>
          <cell r="C3183">
            <v>43377</v>
          </cell>
          <cell r="D3183" t="str">
            <v>463VU</v>
          </cell>
          <cell r="E3183"/>
          <cell r="F3183" t="str">
            <v>OK</v>
          </cell>
          <cell r="G3183"/>
          <cell r="H3183"/>
          <cell r="I3183" t="str">
            <v>OK</v>
          </cell>
          <cell r="J3183">
            <v>43378</v>
          </cell>
        </row>
        <row r="3184">
          <cell r="B3184">
            <v>8638</v>
          </cell>
          <cell r="C3184">
            <v>43377</v>
          </cell>
          <cell r="D3184" t="str">
            <v>403VU</v>
          </cell>
          <cell r="E3184"/>
          <cell r="F3184" t="str">
            <v>OK</v>
          </cell>
          <cell r="G3184"/>
          <cell r="H3184"/>
          <cell r="I3184" t="str">
            <v>OK</v>
          </cell>
          <cell r="J3184">
            <v>43378</v>
          </cell>
        </row>
        <row r="3185">
          <cell r="B3185">
            <v>8684</v>
          </cell>
          <cell r="C3185">
            <v>43378</v>
          </cell>
          <cell r="D3185"/>
          <cell r="E3185"/>
          <cell r="F3185" t="str">
            <v>OK</v>
          </cell>
          <cell r="G3185"/>
          <cell r="H3185"/>
          <cell r="I3185" t="str">
            <v>OK</v>
          </cell>
          <cell r="J3185">
            <v>43381</v>
          </cell>
        </row>
        <row r="3186">
          <cell r="B3186">
            <v>8649</v>
          </cell>
          <cell r="C3186">
            <v>43378</v>
          </cell>
          <cell r="D3186"/>
          <cell r="E3186"/>
          <cell r="F3186" t="str">
            <v>OK</v>
          </cell>
          <cell r="G3186"/>
          <cell r="H3186"/>
          <cell r="I3186" t="str">
            <v>OK</v>
          </cell>
          <cell r="J3186">
            <v>43381</v>
          </cell>
        </row>
        <row r="3187">
          <cell r="B3187">
            <v>8685</v>
          </cell>
          <cell r="C3187">
            <v>43378</v>
          </cell>
          <cell r="D3187"/>
          <cell r="E3187"/>
          <cell r="F3187" t="str">
            <v>OK</v>
          </cell>
          <cell r="G3187"/>
          <cell r="H3187"/>
          <cell r="I3187" t="str">
            <v>OK</v>
          </cell>
          <cell r="J3187">
            <v>43381</v>
          </cell>
        </row>
        <row r="3188">
          <cell r="B3188">
            <v>8678</v>
          </cell>
          <cell r="C3188">
            <v>43378</v>
          </cell>
          <cell r="D3188"/>
          <cell r="E3188"/>
          <cell r="F3188" t="str">
            <v>OK</v>
          </cell>
          <cell r="G3188"/>
          <cell r="H3188"/>
          <cell r="I3188" t="str">
            <v>OK</v>
          </cell>
          <cell r="J3188">
            <v>43382</v>
          </cell>
        </row>
        <row r="3189">
          <cell r="B3189">
            <v>296</v>
          </cell>
          <cell r="C3189">
            <v>43378</v>
          </cell>
          <cell r="D3189"/>
          <cell r="E3189"/>
          <cell r="F3189" t="str">
            <v>OK</v>
          </cell>
          <cell r="G3189"/>
          <cell r="H3189"/>
          <cell r="I3189" t="str">
            <v>OK</v>
          </cell>
          <cell r="J3189">
            <v>43381</v>
          </cell>
        </row>
        <row r="3190">
          <cell r="B3190">
            <v>293</v>
          </cell>
          <cell r="C3190">
            <v>43378</v>
          </cell>
          <cell r="D3190"/>
          <cell r="E3190"/>
          <cell r="F3190" t="str">
            <v>OK</v>
          </cell>
          <cell r="G3190"/>
          <cell r="H3190"/>
          <cell r="I3190" t="str">
            <v>OK</v>
          </cell>
          <cell r="J3190">
            <v>43381</v>
          </cell>
        </row>
        <row r="3191">
          <cell r="B3191">
            <v>280</v>
          </cell>
          <cell r="C3191">
            <v>43378</v>
          </cell>
          <cell r="D3191" t="str">
            <v>Problème CAIR</v>
          </cell>
          <cell r="E3191"/>
          <cell r="F3191" t="str">
            <v>OK</v>
          </cell>
          <cell r="G3191"/>
          <cell r="H3191"/>
          <cell r="I3191" t="str">
            <v>OK</v>
          </cell>
          <cell r="J3191">
            <v>43396</v>
          </cell>
        </row>
        <row r="3192">
          <cell r="B3192">
            <v>318</v>
          </cell>
          <cell r="C3192">
            <v>43378</v>
          </cell>
          <cell r="D3192"/>
          <cell r="E3192"/>
          <cell r="F3192" t="str">
            <v>OK</v>
          </cell>
          <cell r="G3192"/>
          <cell r="H3192"/>
          <cell r="I3192" t="str">
            <v>OK</v>
          </cell>
          <cell r="J3192">
            <v>43381</v>
          </cell>
        </row>
        <row r="3193">
          <cell r="B3193">
            <v>302</v>
          </cell>
          <cell r="C3193">
            <v>43378</v>
          </cell>
          <cell r="D3193"/>
          <cell r="E3193"/>
          <cell r="F3193" t="str">
            <v>OK</v>
          </cell>
          <cell r="G3193"/>
          <cell r="H3193"/>
          <cell r="I3193" t="str">
            <v>OK</v>
          </cell>
          <cell r="J3193">
            <v>43381</v>
          </cell>
        </row>
        <row r="3194">
          <cell r="B3194" t="str">
            <v>LCT108715</v>
          </cell>
          <cell r="C3194">
            <v>43378</v>
          </cell>
          <cell r="D3194" t="str">
            <v>20FP</v>
          </cell>
          <cell r="E3194"/>
          <cell r="F3194" t="str">
            <v>OK</v>
          </cell>
          <cell r="G3194"/>
          <cell r="H3194"/>
          <cell r="I3194" t="str">
            <v>OK</v>
          </cell>
          <cell r="J3194">
            <v>43382</v>
          </cell>
        </row>
        <row r="3195">
          <cell r="B3195">
            <v>8487</v>
          </cell>
          <cell r="C3195">
            <v>43381</v>
          </cell>
          <cell r="D3195"/>
          <cell r="E3195"/>
          <cell r="F3195" t="str">
            <v>OK</v>
          </cell>
          <cell r="G3195"/>
          <cell r="H3195"/>
          <cell r="I3195" t="str">
            <v>OK</v>
          </cell>
          <cell r="J3195">
            <v>43382</v>
          </cell>
        </row>
        <row r="3196">
          <cell r="B3196">
            <v>8505</v>
          </cell>
          <cell r="C3196">
            <v>43381</v>
          </cell>
          <cell r="D3196"/>
          <cell r="E3196"/>
          <cell r="F3196" t="str">
            <v>OK</v>
          </cell>
          <cell r="G3196"/>
          <cell r="H3196"/>
          <cell r="I3196" t="str">
            <v>OK</v>
          </cell>
          <cell r="J3196">
            <v>43382</v>
          </cell>
        </row>
        <row r="3197">
          <cell r="B3197">
            <v>8631</v>
          </cell>
          <cell r="C3197">
            <v>43381</v>
          </cell>
          <cell r="D3197"/>
          <cell r="E3197"/>
          <cell r="F3197" t="str">
            <v>OK</v>
          </cell>
          <cell r="G3197"/>
          <cell r="H3197"/>
          <cell r="I3197" t="str">
            <v>OK</v>
          </cell>
          <cell r="J3197">
            <v>43382</v>
          </cell>
        </row>
        <row r="3198">
          <cell r="B3198">
            <v>8678</v>
          </cell>
          <cell r="C3198">
            <v>43381</v>
          </cell>
          <cell r="D3198"/>
          <cell r="E3198"/>
          <cell r="F3198" t="str">
            <v>OK</v>
          </cell>
          <cell r="G3198"/>
          <cell r="H3198"/>
          <cell r="I3198" t="str">
            <v>OK</v>
          </cell>
          <cell r="J3198">
            <v>43382</v>
          </cell>
        </row>
        <row r="3199">
          <cell r="B3199">
            <v>8613</v>
          </cell>
          <cell r="C3199">
            <v>43381</v>
          </cell>
          <cell r="D3199"/>
          <cell r="E3199"/>
          <cell r="F3199" t="str">
            <v>OK</v>
          </cell>
          <cell r="G3199"/>
          <cell r="H3199"/>
          <cell r="I3199" t="str">
            <v>OK</v>
          </cell>
          <cell r="J3199">
            <v>43382</v>
          </cell>
        </row>
        <row r="3200">
          <cell r="B3200">
            <v>8806</v>
          </cell>
          <cell r="C3200">
            <v>43381</v>
          </cell>
          <cell r="D3200"/>
          <cell r="E3200"/>
          <cell r="F3200" t="str">
            <v>OK</v>
          </cell>
          <cell r="G3200"/>
          <cell r="H3200"/>
          <cell r="I3200" t="str">
            <v>OK</v>
          </cell>
          <cell r="J3200">
            <v>43382</v>
          </cell>
        </row>
        <row r="3201">
          <cell r="B3201">
            <v>8688</v>
          </cell>
          <cell r="C3201">
            <v>43381</v>
          </cell>
          <cell r="D3201"/>
          <cell r="E3201"/>
          <cell r="F3201" t="str">
            <v>OK</v>
          </cell>
          <cell r="G3201"/>
          <cell r="H3201"/>
          <cell r="I3201" t="str">
            <v>OK</v>
          </cell>
          <cell r="J3201">
            <v>43382</v>
          </cell>
        </row>
        <row r="3202">
          <cell r="B3202">
            <v>283</v>
          </cell>
          <cell r="C3202">
            <v>43381</v>
          </cell>
          <cell r="D3202"/>
          <cell r="E3202"/>
          <cell r="F3202" t="str">
            <v>OK</v>
          </cell>
          <cell r="G3202"/>
          <cell r="H3202"/>
          <cell r="I3202" t="str">
            <v>OK</v>
          </cell>
          <cell r="J3202">
            <v>43382</v>
          </cell>
        </row>
        <row r="3203">
          <cell r="B3203">
            <v>300</v>
          </cell>
          <cell r="C3203">
            <v>43381</v>
          </cell>
          <cell r="D3203"/>
          <cell r="E3203"/>
          <cell r="F3203" t="str">
            <v>OK</v>
          </cell>
          <cell r="G3203"/>
          <cell r="H3203"/>
          <cell r="I3203" t="str">
            <v>OK</v>
          </cell>
          <cell r="J3203">
            <v>43382</v>
          </cell>
        </row>
        <row r="3204">
          <cell r="B3204">
            <v>290</v>
          </cell>
          <cell r="C3204">
            <v>43381</v>
          </cell>
          <cell r="D3204" t="str">
            <v>911-917</v>
          </cell>
          <cell r="E3204"/>
          <cell r="F3204" t="str">
            <v>OK</v>
          </cell>
          <cell r="G3204"/>
          <cell r="H3204"/>
          <cell r="I3204" t="str">
            <v>OK</v>
          </cell>
          <cell r="J3204">
            <v>43382</v>
          </cell>
        </row>
        <row r="3205">
          <cell r="B3205">
            <v>1557</v>
          </cell>
          <cell r="C3205">
            <v>43381</v>
          </cell>
          <cell r="D3205"/>
          <cell r="E3205"/>
          <cell r="F3205" t="str">
            <v>OK</v>
          </cell>
          <cell r="G3205"/>
          <cell r="H3205"/>
          <cell r="I3205" t="str">
            <v>OK</v>
          </cell>
          <cell r="J3205">
            <v>43382</v>
          </cell>
        </row>
        <row r="3206">
          <cell r="B3206">
            <v>8504</v>
          </cell>
          <cell r="C3206">
            <v>43381</v>
          </cell>
          <cell r="D3206" t="str">
            <v>108VU</v>
          </cell>
          <cell r="E3206"/>
          <cell r="F3206" t="str">
            <v>OK</v>
          </cell>
          <cell r="G3206"/>
          <cell r="H3206"/>
          <cell r="I3206" t="str">
            <v>OK</v>
          </cell>
          <cell r="J3206">
            <v>43383</v>
          </cell>
        </row>
        <row r="3207">
          <cell r="B3207">
            <v>8439</v>
          </cell>
          <cell r="C3207">
            <v>43381</v>
          </cell>
          <cell r="D3207" t="str">
            <v>22VU</v>
          </cell>
          <cell r="E3207"/>
          <cell r="F3207" t="str">
            <v>OK</v>
          </cell>
          <cell r="G3207"/>
          <cell r="H3207"/>
          <cell r="I3207" t="str">
            <v>OK</v>
          </cell>
          <cell r="J3207">
            <v>43385</v>
          </cell>
        </row>
        <row r="3208">
          <cell r="B3208">
            <v>8686</v>
          </cell>
          <cell r="C3208">
            <v>43382</v>
          </cell>
          <cell r="D3208"/>
          <cell r="E3208"/>
          <cell r="F3208" t="str">
            <v>OK</v>
          </cell>
          <cell r="G3208"/>
          <cell r="H3208"/>
          <cell r="I3208" t="str">
            <v>OK</v>
          </cell>
          <cell r="J3208">
            <v>43383</v>
          </cell>
        </row>
        <row r="3209">
          <cell r="B3209">
            <v>8689</v>
          </cell>
          <cell r="C3209">
            <v>43382</v>
          </cell>
          <cell r="D3209"/>
          <cell r="E3209"/>
          <cell r="F3209" t="str">
            <v>OK</v>
          </cell>
          <cell r="G3209"/>
          <cell r="H3209"/>
          <cell r="I3209" t="str">
            <v>OK</v>
          </cell>
          <cell r="J3209">
            <v>43383</v>
          </cell>
        </row>
        <row r="3210">
          <cell r="B3210">
            <v>8683</v>
          </cell>
          <cell r="C3210">
            <v>43382</v>
          </cell>
          <cell r="D3210"/>
          <cell r="E3210"/>
          <cell r="F3210" t="str">
            <v>OK</v>
          </cell>
          <cell r="G3210"/>
          <cell r="H3210"/>
          <cell r="I3210" t="str">
            <v>OK</v>
          </cell>
          <cell r="J3210">
            <v>43383</v>
          </cell>
        </row>
        <row r="3211">
          <cell r="B3211">
            <v>8688</v>
          </cell>
          <cell r="C3211">
            <v>43382</v>
          </cell>
          <cell r="D3211"/>
          <cell r="E3211"/>
          <cell r="F3211" t="str">
            <v>OK</v>
          </cell>
          <cell r="G3211"/>
          <cell r="H3211"/>
          <cell r="I3211" t="str">
            <v>OK</v>
          </cell>
          <cell r="J3211">
            <v>43383</v>
          </cell>
        </row>
        <row r="3212">
          <cell r="B3212">
            <v>8687</v>
          </cell>
          <cell r="C3212">
            <v>43382</v>
          </cell>
          <cell r="D3212"/>
          <cell r="E3212"/>
          <cell r="F3212" t="str">
            <v>OK</v>
          </cell>
          <cell r="G3212"/>
          <cell r="H3212"/>
          <cell r="I3212" t="str">
            <v>OK</v>
          </cell>
          <cell r="J3212">
            <v>43384</v>
          </cell>
        </row>
        <row r="3213">
          <cell r="B3213">
            <v>8691</v>
          </cell>
          <cell r="C3213">
            <v>43382</v>
          </cell>
          <cell r="D3213"/>
          <cell r="E3213"/>
          <cell r="F3213" t="str">
            <v>OK</v>
          </cell>
          <cell r="G3213"/>
          <cell r="H3213"/>
          <cell r="I3213" t="str">
            <v>OK</v>
          </cell>
          <cell r="J3213">
            <v>43384</v>
          </cell>
        </row>
        <row r="3214">
          <cell r="B3214">
            <v>8699</v>
          </cell>
          <cell r="C3214">
            <v>43382</v>
          </cell>
          <cell r="D3214"/>
          <cell r="E3214"/>
          <cell r="F3214" t="str">
            <v>OK</v>
          </cell>
          <cell r="G3214"/>
          <cell r="H3214"/>
          <cell r="I3214" t="str">
            <v>OK</v>
          </cell>
          <cell r="J3214">
            <v>43384</v>
          </cell>
        </row>
        <row r="3215">
          <cell r="B3215">
            <v>8704</v>
          </cell>
          <cell r="C3215">
            <v>43382</v>
          </cell>
          <cell r="D3215"/>
          <cell r="E3215"/>
          <cell r="F3215" t="str">
            <v>OK</v>
          </cell>
          <cell r="G3215"/>
          <cell r="H3215"/>
          <cell r="I3215" t="str">
            <v>OK</v>
          </cell>
          <cell r="J3215">
            <v>43384</v>
          </cell>
        </row>
        <row r="3216">
          <cell r="B3216">
            <v>8793</v>
          </cell>
          <cell r="C3216">
            <v>43382</v>
          </cell>
          <cell r="D3216"/>
          <cell r="E3216"/>
          <cell r="F3216" t="str">
            <v>OK</v>
          </cell>
          <cell r="G3216"/>
          <cell r="H3216"/>
          <cell r="I3216" t="str">
            <v>OK</v>
          </cell>
          <cell r="J3216">
            <v>43385</v>
          </cell>
        </row>
        <row r="3217">
          <cell r="B3217">
            <v>290</v>
          </cell>
          <cell r="C3217">
            <v>43382</v>
          </cell>
          <cell r="D3217" t="str">
            <v>sauf 412</v>
          </cell>
          <cell r="E3217"/>
          <cell r="F3217" t="str">
            <v>OK</v>
          </cell>
          <cell r="G3217"/>
          <cell r="H3217"/>
          <cell r="I3217" t="str">
            <v>OK</v>
          </cell>
          <cell r="J3217">
            <v>43383</v>
          </cell>
        </row>
        <row r="3218">
          <cell r="B3218">
            <v>1569</v>
          </cell>
          <cell r="C3218">
            <v>43382</v>
          </cell>
          <cell r="D3218"/>
          <cell r="E3218"/>
          <cell r="F3218" t="str">
            <v>OK</v>
          </cell>
          <cell r="G3218"/>
          <cell r="H3218"/>
          <cell r="I3218" t="str">
            <v>OK</v>
          </cell>
          <cell r="J3218">
            <v>43383</v>
          </cell>
        </row>
        <row r="3219">
          <cell r="B3219">
            <v>8590</v>
          </cell>
          <cell r="C3219">
            <v>43383</v>
          </cell>
          <cell r="D3219"/>
          <cell r="E3219"/>
          <cell r="F3219" t="str">
            <v>OK</v>
          </cell>
          <cell r="G3219"/>
          <cell r="H3219"/>
          <cell r="I3219" t="str">
            <v>OK</v>
          </cell>
          <cell r="J3219">
            <v>43384</v>
          </cell>
        </row>
        <row r="3220">
          <cell r="B3220">
            <v>8670</v>
          </cell>
          <cell r="C3220">
            <v>43383</v>
          </cell>
          <cell r="D3220"/>
          <cell r="E3220"/>
          <cell r="F3220" t="str">
            <v>OK</v>
          </cell>
          <cell r="G3220"/>
          <cell r="H3220"/>
          <cell r="I3220" t="str">
            <v>OK</v>
          </cell>
          <cell r="J3220">
            <v>43384</v>
          </cell>
        </row>
        <row r="3221">
          <cell r="B3221">
            <v>8586</v>
          </cell>
          <cell r="C3221">
            <v>43383</v>
          </cell>
          <cell r="D3221"/>
          <cell r="E3221"/>
          <cell r="F3221" t="str">
            <v>OK</v>
          </cell>
          <cell r="G3221"/>
          <cell r="H3221"/>
          <cell r="I3221" t="str">
            <v>OK</v>
          </cell>
          <cell r="J3221">
            <v>43384</v>
          </cell>
        </row>
        <row r="3222">
          <cell r="B3222">
            <v>8671</v>
          </cell>
          <cell r="C3222">
            <v>43383</v>
          </cell>
          <cell r="D3222"/>
          <cell r="E3222"/>
          <cell r="F3222" t="str">
            <v>OK</v>
          </cell>
          <cell r="G3222"/>
          <cell r="H3222"/>
          <cell r="I3222" t="str">
            <v>OK</v>
          </cell>
          <cell r="J3222">
            <v>43384</v>
          </cell>
        </row>
        <row r="3223">
          <cell r="B3223">
            <v>324</v>
          </cell>
          <cell r="C3223">
            <v>43383</v>
          </cell>
          <cell r="D3223"/>
          <cell r="E3223"/>
          <cell r="F3223" t="str">
            <v>OK</v>
          </cell>
          <cell r="G3223"/>
          <cell r="H3223"/>
          <cell r="I3223" t="str">
            <v>OK</v>
          </cell>
          <cell r="J3223">
            <v>43384</v>
          </cell>
        </row>
        <row r="3224">
          <cell r="B3224">
            <v>328</v>
          </cell>
          <cell r="C3224">
            <v>43383</v>
          </cell>
          <cell r="D3224"/>
          <cell r="E3224"/>
          <cell r="F3224" t="str">
            <v>OK</v>
          </cell>
          <cell r="G3224"/>
          <cell r="H3224"/>
          <cell r="I3224" t="str">
            <v>OK</v>
          </cell>
          <cell r="J3224">
            <v>43384</v>
          </cell>
        </row>
        <row r="3225">
          <cell r="B3225">
            <v>300</v>
          </cell>
          <cell r="C3225">
            <v>43383</v>
          </cell>
          <cell r="D3225"/>
          <cell r="E3225"/>
          <cell r="F3225" t="str">
            <v>OK</v>
          </cell>
          <cell r="G3225"/>
          <cell r="H3225"/>
          <cell r="I3225" t="str">
            <v>OK</v>
          </cell>
          <cell r="J3225">
            <v>43384</v>
          </cell>
        </row>
        <row r="3226">
          <cell r="B3226">
            <v>102</v>
          </cell>
          <cell r="C3226">
            <v>43383</v>
          </cell>
          <cell r="D3226"/>
          <cell r="E3226"/>
          <cell r="F3226" t="str">
            <v>OK</v>
          </cell>
          <cell r="G3226"/>
          <cell r="H3226"/>
          <cell r="I3226" t="str">
            <v>OK</v>
          </cell>
          <cell r="J3226">
            <v>43384</v>
          </cell>
        </row>
        <row r="3227">
          <cell r="B3227">
            <v>101</v>
          </cell>
          <cell r="C3227">
            <v>43383</v>
          </cell>
          <cell r="D3227"/>
          <cell r="E3227"/>
          <cell r="F3227" t="str">
            <v>OK</v>
          </cell>
          <cell r="G3227"/>
          <cell r="H3227"/>
          <cell r="I3227" t="str">
            <v>OK</v>
          </cell>
          <cell r="J3227">
            <v>43385</v>
          </cell>
        </row>
        <row r="3228">
          <cell r="B3228" t="str">
            <v>LCTZ38263</v>
          </cell>
          <cell r="C3228">
            <v>43383</v>
          </cell>
          <cell r="D3228" t="str">
            <v>17VU</v>
          </cell>
          <cell r="E3228"/>
          <cell r="F3228" t="str">
            <v>OK</v>
          </cell>
          <cell r="G3228"/>
          <cell r="H3228"/>
          <cell r="I3228" t="str">
            <v>OK</v>
          </cell>
          <cell r="J3228">
            <v>43384</v>
          </cell>
        </row>
        <row r="3229">
          <cell r="B3229" t="str">
            <v>LCTZ37860</v>
          </cell>
          <cell r="C3229">
            <v>43383</v>
          </cell>
          <cell r="D3229" t="str">
            <v>16VU</v>
          </cell>
          <cell r="E3229"/>
          <cell r="F3229" t="str">
            <v>OK</v>
          </cell>
          <cell r="G3229"/>
          <cell r="H3229"/>
          <cell r="I3229" t="str">
            <v>OK</v>
          </cell>
          <cell r="J3229">
            <v>43384</v>
          </cell>
        </row>
        <row r="3230">
          <cell r="B3230"/>
          <cell r="C3230">
            <v>43383</v>
          </cell>
          <cell r="D3230" t="str">
            <v>LTE990012→LTE990032   117VU</v>
          </cell>
          <cell r="E3230"/>
          <cell r="F3230" t="str">
            <v>OK</v>
          </cell>
          <cell r="G3230"/>
          <cell r="H3230"/>
          <cell r="I3230" t="str">
            <v>OK</v>
          </cell>
          <cell r="J3230">
            <v>43385</v>
          </cell>
        </row>
        <row r="3231">
          <cell r="B3231"/>
          <cell r="C3231">
            <v>43383</v>
          </cell>
          <cell r="D3231" t="str">
            <v>LTE990037   117VU</v>
          </cell>
          <cell r="E3231"/>
          <cell r="F3231" t="str">
            <v>OK</v>
          </cell>
          <cell r="G3231"/>
          <cell r="H3231"/>
          <cell r="I3231" t="str">
            <v>OK</v>
          </cell>
          <cell r="J3231">
            <v>43385</v>
          </cell>
        </row>
        <row r="3232">
          <cell r="B3232"/>
          <cell r="C3232">
            <v>43383</v>
          </cell>
          <cell r="D3232" t="str">
            <v>LTE990039  117VU</v>
          </cell>
          <cell r="E3232"/>
          <cell r="F3232" t="str">
            <v>OK</v>
          </cell>
          <cell r="G3232"/>
          <cell r="H3232"/>
          <cell r="I3232" t="str">
            <v>OK</v>
          </cell>
          <cell r="J3232">
            <v>43385</v>
          </cell>
        </row>
        <row r="3233">
          <cell r="B3233"/>
          <cell r="C3233">
            <v>43383</v>
          </cell>
          <cell r="D3233" t="str">
            <v>LTE990042  117VU</v>
          </cell>
          <cell r="E3233"/>
          <cell r="F3233" t="str">
            <v>OK</v>
          </cell>
          <cell r="G3233"/>
          <cell r="H3233"/>
          <cell r="I3233" t="str">
            <v>OK</v>
          </cell>
          <cell r="J3233">
            <v>43385</v>
          </cell>
        </row>
        <row r="3234">
          <cell r="B3234">
            <v>8683</v>
          </cell>
          <cell r="C3234">
            <v>43384</v>
          </cell>
          <cell r="D3234"/>
          <cell r="E3234"/>
          <cell r="F3234" t="str">
            <v>OK</v>
          </cell>
          <cell r="G3234"/>
          <cell r="H3234"/>
          <cell r="I3234" t="str">
            <v>OK</v>
          </cell>
          <cell r="J3234">
            <v>43388</v>
          </cell>
        </row>
        <row r="3235">
          <cell r="B3235">
            <v>8666</v>
          </cell>
          <cell r="C3235">
            <v>43384</v>
          </cell>
          <cell r="D3235"/>
          <cell r="E3235"/>
          <cell r="F3235" t="str">
            <v>OK</v>
          </cell>
          <cell r="G3235"/>
          <cell r="H3235"/>
          <cell r="I3235" t="str">
            <v>OK</v>
          </cell>
          <cell r="J3235">
            <v>43388</v>
          </cell>
        </row>
        <row r="3236">
          <cell r="B3236">
            <v>8601</v>
          </cell>
          <cell r="C3236">
            <v>43384</v>
          </cell>
          <cell r="D3236"/>
          <cell r="E3236"/>
          <cell r="F3236" t="str">
            <v>OK</v>
          </cell>
          <cell r="G3236"/>
          <cell r="H3236"/>
          <cell r="I3236" t="str">
            <v>OK</v>
          </cell>
          <cell r="J3236">
            <v>43388</v>
          </cell>
        </row>
        <row r="3237">
          <cell r="B3237">
            <v>294</v>
          </cell>
          <cell r="C3237">
            <v>43384</v>
          </cell>
          <cell r="D3237"/>
          <cell r="E3237"/>
          <cell r="F3237" t="str">
            <v>OK</v>
          </cell>
          <cell r="G3237"/>
          <cell r="H3237"/>
          <cell r="I3237" t="str">
            <v>OK</v>
          </cell>
          <cell r="J3237">
            <v>43388</v>
          </cell>
        </row>
        <row r="3238">
          <cell r="B3238">
            <v>303</v>
          </cell>
          <cell r="C3238">
            <v>43384</v>
          </cell>
          <cell r="D3238"/>
          <cell r="E3238"/>
          <cell r="F3238" t="str">
            <v>OK</v>
          </cell>
          <cell r="G3238"/>
          <cell r="H3238"/>
          <cell r="I3238" t="str">
            <v>OK</v>
          </cell>
          <cell r="J3238">
            <v>43388</v>
          </cell>
        </row>
        <row r="3239">
          <cell r="B3239">
            <v>101</v>
          </cell>
          <cell r="C3239">
            <v>43384</v>
          </cell>
          <cell r="D3239" t="str">
            <v>para 12VU</v>
          </cell>
          <cell r="E3239"/>
          <cell r="F3239" t="str">
            <v>OK</v>
          </cell>
          <cell r="G3239"/>
          <cell r="H3239"/>
          <cell r="I3239" t="str">
            <v>OK</v>
          </cell>
          <cell r="J3239">
            <v>43410</v>
          </cell>
        </row>
        <row r="3240">
          <cell r="B3240">
            <v>80</v>
          </cell>
          <cell r="C3240">
            <v>43384</v>
          </cell>
          <cell r="D3240" t="str">
            <v>34VU  LTE990080</v>
          </cell>
          <cell r="E3240"/>
          <cell r="F3240" t="str">
            <v>OK</v>
          </cell>
          <cell r="G3240"/>
          <cell r="H3240"/>
          <cell r="I3240" t="str">
            <v>OK</v>
          </cell>
          <cell r="J3240">
            <v>43399</v>
          </cell>
        </row>
        <row r="3241">
          <cell r="B3241" t="str">
            <v>LCT114430</v>
          </cell>
          <cell r="C3241">
            <v>43384</v>
          </cell>
          <cell r="D3241" t="str">
            <v>10PA</v>
          </cell>
          <cell r="E3241"/>
          <cell r="F3241" t="str">
            <v>OK</v>
          </cell>
          <cell r="G3241"/>
          <cell r="H3241"/>
          <cell r="I3241" t="str">
            <v>OK</v>
          </cell>
          <cell r="J3241">
            <v>43385</v>
          </cell>
        </row>
        <row r="3242">
          <cell r="B3242" t="str">
            <v>LCT124311</v>
          </cell>
          <cell r="C3242">
            <v>43384</v>
          </cell>
          <cell r="D3242" t="str">
            <v>30MR</v>
          </cell>
          <cell r="E3242"/>
          <cell r="F3242" t="str">
            <v>OK</v>
          </cell>
          <cell r="G3242"/>
          <cell r="H3242"/>
          <cell r="I3242" t="str">
            <v>OK</v>
          </cell>
          <cell r="J3242">
            <v>43385</v>
          </cell>
        </row>
        <row r="3243">
          <cell r="B3243">
            <v>8810</v>
          </cell>
          <cell r="C3243">
            <v>43385</v>
          </cell>
          <cell r="D3243"/>
          <cell r="E3243"/>
          <cell r="F3243" t="str">
            <v>OK</v>
          </cell>
          <cell r="G3243"/>
          <cell r="H3243"/>
          <cell r="I3243" t="str">
            <v>OK</v>
          </cell>
          <cell r="J3243">
            <v>43388</v>
          </cell>
        </row>
        <row r="3244">
          <cell r="B3244">
            <v>8690</v>
          </cell>
          <cell r="C3244">
            <v>43385</v>
          </cell>
          <cell r="D3244"/>
          <cell r="E3244"/>
          <cell r="F3244" t="str">
            <v>OK</v>
          </cell>
          <cell r="G3244"/>
          <cell r="H3244"/>
          <cell r="I3244" t="str">
            <v>OK</v>
          </cell>
          <cell r="J3244">
            <v>43388</v>
          </cell>
        </row>
        <row r="3245">
          <cell r="B3245">
            <v>8725</v>
          </cell>
          <cell r="C3245">
            <v>43385</v>
          </cell>
          <cell r="D3245"/>
          <cell r="E3245"/>
          <cell r="F3245" t="str">
            <v>OK</v>
          </cell>
          <cell r="G3245"/>
          <cell r="H3245"/>
          <cell r="I3245" t="str">
            <v>OK</v>
          </cell>
          <cell r="J3245">
            <v>43388</v>
          </cell>
        </row>
        <row r="3246">
          <cell r="B3246">
            <v>8702</v>
          </cell>
          <cell r="C3246">
            <v>43385</v>
          </cell>
          <cell r="D3246"/>
          <cell r="E3246"/>
          <cell r="F3246" t="str">
            <v>OK</v>
          </cell>
          <cell r="G3246"/>
          <cell r="H3246"/>
          <cell r="I3246" t="str">
            <v>OK</v>
          </cell>
          <cell r="J3246">
            <v>43388</v>
          </cell>
        </row>
        <row r="3247">
          <cell r="B3247">
            <v>8706</v>
          </cell>
          <cell r="C3247">
            <v>43385</v>
          </cell>
          <cell r="D3247"/>
          <cell r="E3247"/>
          <cell r="F3247" t="str">
            <v>OK</v>
          </cell>
          <cell r="G3247"/>
          <cell r="H3247"/>
          <cell r="I3247" t="str">
            <v>OK</v>
          </cell>
          <cell r="J3247">
            <v>43388</v>
          </cell>
        </row>
        <row r="3248">
          <cell r="B3248">
            <v>8713</v>
          </cell>
          <cell r="C3248">
            <v>43385</v>
          </cell>
          <cell r="D3248"/>
          <cell r="E3248"/>
          <cell r="F3248" t="str">
            <v>OK</v>
          </cell>
          <cell r="G3248"/>
          <cell r="H3248"/>
          <cell r="I3248" t="str">
            <v>OK</v>
          </cell>
          <cell r="J3248">
            <v>43388</v>
          </cell>
        </row>
        <row r="3249">
          <cell r="B3249">
            <v>290</v>
          </cell>
          <cell r="C3249">
            <v>43385</v>
          </cell>
          <cell r="D3249"/>
          <cell r="E3249"/>
          <cell r="F3249" t="str">
            <v>OK</v>
          </cell>
          <cell r="G3249"/>
          <cell r="H3249"/>
          <cell r="I3249" t="str">
            <v>OK</v>
          </cell>
          <cell r="J3249">
            <v>43388</v>
          </cell>
        </row>
        <row r="3250">
          <cell r="B3250">
            <v>1558</v>
          </cell>
          <cell r="C3250">
            <v>43385</v>
          </cell>
          <cell r="D3250"/>
          <cell r="E3250"/>
          <cell r="F3250" t="str">
            <v>OK</v>
          </cell>
          <cell r="G3250"/>
          <cell r="H3250"/>
          <cell r="I3250" t="str">
            <v>OK</v>
          </cell>
          <cell r="J3250">
            <v>43388</v>
          </cell>
        </row>
        <row r="3251">
          <cell r="B3251">
            <v>1570</v>
          </cell>
          <cell r="C3251">
            <v>43385</v>
          </cell>
          <cell r="D3251"/>
          <cell r="E3251"/>
          <cell r="F3251" t="str">
            <v>OK</v>
          </cell>
          <cell r="G3251"/>
          <cell r="H3251"/>
          <cell r="I3251" t="str">
            <v>OK</v>
          </cell>
          <cell r="J3251">
            <v>43388</v>
          </cell>
        </row>
        <row r="3252">
          <cell r="B3252" t="str">
            <v>LCT124312</v>
          </cell>
          <cell r="C3252">
            <v>43385</v>
          </cell>
          <cell r="D3252" t="str">
            <v>30MR</v>
          </cell>
          <cell r="E3252"/>
          <cell r="F3252" t="str">
            <v>OK</v>
          </cell>
          <cell r="G3252"/>
          <cell r="H3252"/>
          <cell r="I3252" t="str">
            <v>OK</v>
          </cell>
          <cell r="J3252">
            <v>43388</v>
          </cell>
        </row>
        <row r="3253">
          <cell r="B3253">
            <v>8612</v>
          </cell>
          <cell r="C3253">
            <v>43388</v>
          </cell>
          <cell r="D3253"/>
          <cell r="E3253"/>
          <cell r="F3253" t="str">
            <v>OK</v>
          </cell>
          <cell r="G3253"/>
          <cell r="H3253"/>
          <cell r="I3253" t="str">
            <v>OK</v>
          </cell>
          <cell r="J3253">
            <v>43389</v>
          </cell>
        </row>
        <row r="3254">
          <cell r="B3254">
            <v>8700</v>
          </cell>
          <cell r="C3254">
            <v>43388</v>
          </cell>
          <cell r="D3254"/>
          <cell r="E3254"/>
          <cell r="F3254" t="str">
            <v>OK</v>
          </cell>
          <cell r="G3254"/>
          <cell r="H3254"/>
          <cell r="I3254" t="str">
            <v>OK</v>
          </cell>
          <cell r="J3254">
            <v>43389</v>
          </cell>
        </row>
        <row r="3255">
          <cell r="B3255">
            <v>8708</v>
          </cell>
          <cell r="C3255">
            <v>43388</v>
          </cell>
          <cell r="D3255"/>
          <cell r="E3255"/>
          <cell r="F3255" t="str">
            <v>OK</v>
          </cell>
          <cell r="G3255"/>
          <cell r="H3255"/>
          <cell r="I3255" t="str">
            <v>OK</v>
          </cell>
          <cell r="J3255">
            <v>43389</v>
          </cell>
        </row>
        <row r="3256">
          <cell r="B3256">
            <v>8719</v>
          </cell>
          <cell r="C3256">
            <v>43388</v>
          </cell>
          <cell r="D3256"/>
          <cell r="E3256"/>
          <cell r="F3256" t="str">
            <v>OK</v>
          </cell>
          <cell r="G3256"/>
          <cell r="H3256"/>
          <cell r="I3256" t="str">
            <v>OK</v>
          </cell>
          <cell r="J3256">
            <v>43389</v>
          </cell>
        </row>
        <row r="3257">
          <cell r="B3257">
            <v>295</v>
          </cell>
          <cell r="C3257">
            <v>43388</v>
          </cell>
          <cell r="D3257"/>
          <cell r="E3257"/>
          <cell r="F3257" t="str">
            <v>OK</v>
          </cell>
          <cell r="G3257"/>
          <cell r="H3257"/>
          <cell r="I3257" t="str">
            <v>OK</v>
          </cell>
          <cell r="J3257">
            <v>43389</v>
          </cell>
        </row>
        <row r="3258">
          <cell r="B3258">
            <v>281</v>
          </cell>
          <cell r="C3258">
            <v>43388</v>
          </cell>
          <cell r="D3258"/>
          <cell r="E3258"/>
          <cell r="F3258" t="str">
            <v>OK</v>
          </cell>
          <cell r="G3258"/>
          <cell r="H3258"/>
          <cell r="I3258" t="str">
            <v>OK</v>
          </cell>
          <cell r="J3258">
            <v>43389</v>
          </cell>
        </row>
        <row r="3259">
          <cell r="B3259" t="str">
            <v>LCT124313</v>
          </cell>
          <cell r="C3259">
            <v>43388</v>
          </cell>
          <cell r="D3259" t="str">
            <v>30MR</v>
          </cell>
          <cell r="E3259"/>
          <cell r="F3259" t="str">
            <v>OK</v>
          </cell>
          <cell r="G3259"/>
          <cell r="H3259"/>
          <cell r="I3259" t="str">
            <v>OK</v>
          </cell>
          <cell r="J3259">
            <v>43390</v>
          </cell>
        </row>
        <row r="3260">
          <cell r="B3260" t="str">
            <v>LCT004686</v>
          </cell>
          <cell r="C3260">
            <v>43388</v>
          </cell>
          <cell r="D3260" t="str">
            <v>22VU</v>
          </cell>
          <cell r="E3260"/>
          <cell r="F3260" t="str">
            <v>OK</v>
          </cell>
          <cell r="G3260"/>
          <cell r="H3260"/>
          <cell r="I3260" t="str">
            <v>OK</v>
          </cell>
          <cell r="J3260">
            <v>43391</v>
          </cell>
        </row>
        <row r="3261">
          <cell r="B3261">
            <v>8807</v>
          </cell>
          <cell r="C3261">
            <v>43389</v>
          </cell>
          <cell r="D3261"/>
          <cell r="E3261"/>
          <cell r="F3261" t="str">
            <v>OK</v>
          </cell>
          <cell r="G3261"/>
          <cell r="H3261"/>
          <cell r="I3261" t="str">
            <v>OK</v>
          </cell>
          <cell r="J3261">
            <v>43390</v>
          </cell>
        </row>
        <row r="3262">
          <cell r="B3262">
            <v>8604</v>
          </cell>
          <cell r="C3262">
            <v>43389</v>
          </cell>
          <cell r="D3262"/>
          <cell r="E3262"/>
          <cell r="F3262" t="str">
            <v>OK</v>
          </cell>
          <cell r="G3262"/>
          <cell r="H3262"/>
          <cell r="I3262" t="str">
            <v>OK</v>
          </cell>
          <cell r="J3262">
            <v>43390</v>
          </cell>
        </row>
        <row r="3263">
          <cell r="B3263">
            <v>8711</v>
          </cell>
          <cell r="C3263">
            <v>43389</v>
          </cell>
          <cell r="D3263"/>
          <cell r="E3263"/>
          <cell r="F3263" t="str">
            <v>OK</v>
          </cell>
          <cell r="G3263"/>
          <cell r="H3263"/>
          <cell r="I3263" t="str">
            <v>OK</v>
          </cell>
          <cell r="J3263">
            <v>43390</v>
          </cell>
        </row>
        <row r="3264">
          <cell r="B3264">
            <v>8717</v>
          </cell>
          <cell r="C3264">
            <v>43389</v>
          </cell>
          <cell r="D3264"/>
          <cell r="E3264"/>
          <cell r="F3264" t="str">
            <v>OK</v>
          </cell>
          <cell r="G3264"/>
          <cell r="H3264"/>
          <cell r="I3264" t="str">
            <v>OK</v>
          </cell>
          <cell r="J3264">
            <v>43391</v>
          </cell>
        </row>
        <row r="3265">
          <cell r="B3265">
            <v>8703</v>
          </cell>
          <cell r="C3265">
            <v>43389</v>
          </cell>
          <cell r="D3265" t="str">
            <v>para 131</v>
          </cell>
          <cell r="E3265"/>
          <cell r="F3265" t="str">
            <v>OK</v>
          </cell>
          <cell r="G3265"/>
          <cell r="H3265"/>
          <cell r="I3265" t="str">
            <v>OK</v>
          </cell>
          <cell r="J3265">
            <v>43391</v>
          </cell>
        </row>
        <row r="3266">
          <cell r="B3266">
            <v>8710</v>
          </cell>
          <cell r="C3266">
            <v>43389</v>
          </cell>
          <cell r="D3266" t="str">
            <v>para 102</v>
          </cell>
          <cell r="E3266"/>
          <cell r="F3266" t="str">
            <v>OK</v>
          </cell>
          <cell r="G3266"/>
          <cell r="H3266"/>
          <cell r="I3266" t="str">
            <v>OK</v>
          </cell>
          <cell r="J3266">
            <v>43391</v>
          </cell>
        </row>
        <row r="3267">
          <cell r="B3267">
            <v>8806</v>
          </cell>
          <cell r="C3267">
            <v>43389</v>
          </cell>
          <cell r="D3267" t="str">
            <v>para 40-130-131</v>
          </cell>
          <cell r="E3267"/>
          <cell r="F3267" t="str">
            <v>OK</v>
          </cell>
          <cell r="G3267"/>
          <cell r="H3267"/>
          <cell r="I3267" t="str">
            <v>OK</v>
          </cell>
          <cell r="J3267">
            <v>43391</v>
          </cell>
        </row>
        <row r="3268">
          <cell r="B3268">
            <v>8705</v>
          </cell>
          <cell r="C3268">
            <v>43389</v>
          </cell>
          <cell r="D3268" t="str">
            <v>para 131</v>
          </cell>
          <cell r="E3268"/>
          <cell r="F3268" t="str">
            <v>OK</v>
          </cell>
          <cell r="G3268"/>
          <cell r="H3268"/>
          <cell r="I3268" t="str">
            <v>OK</v>
          </cell>
          <cell r="J3268">
            <v>43391</v>
          </cell>
        </row>
        <row r="3269">
          <cell r="B3269">
            <v>284</v>
          </cell>
          <cell r="C3269">
            <v>43389</v>
          </cell>
          <cell r="D3269"/>
          <cell r="E3269"/>
          <cell r="F3269" t="str">
            <v>OK</v>
          </cell>
          <cell r="G3269"/>
          <cell r="H3269"/>
          <cell r="I3269" t="str">
            <v>OK</v>
          </cell>
          <cell r="J3269">
            <v>43390</v>
          </cell>
        </row>
        <row r="3270">
          <cell r="B3270">
            <v>326</v>
          </cell>
          <cell r="C3270">
            <v>43389</v>
          </cell>
          <cell r="D3270"/>
          <cell r="E3270"/>
          <cell r="F3270" t="str">
            <v>OK</v>
          </cell>
          <cell r="G3270"/>
          <cell r="H3270"/>
          <cell r="I3270" t="str">
            <v>OK</v>
          </cell>
          <cell r="J3270">
            <v>43389</v>
          </cell>
        </row>
        <row r="3271">
          <cell r="B3271">
            <v>303</v>
          </cell>
          <cell r="C3271">
            <v>43389</v>
          </cell>
          <cell r="D3271"/>
          <cell r="E3271"/>
          <cell r="F3271" t="str">
            <v>OK</v>
          </cell>
          <cell r="G3271"/>
          <cell r="H3271"/>
          <cell r="I3271" t="str">
            <v>OK</v>
          </cell>
          <cell r="J3271">
            <v>43390</v>
          </cell>
        </row>
        <row r="3272">
          <cell r="B3272" t="str">
            <v>LCT114433</v>
          </cell>
          <cell r="C3272">
            <v>43389</v>
          </cell>
          <cell r="D3272" t="str">
            <v>10QW</v>
          </cell>
          <cell r="E3272"/>
          <cell r="F3272" t="str">
            <v>OK</v>
          </cell>
          <cell r="G3272"/>
          <cell r="H3272"/>
          <cell r="I3272" t="str">
            <v>OK</v>
          </cell>
          <cell r="J3272">
            <v>43390</v>
          </cell>
        </row>
        <row r="3273">
          <cell r="B3273" t="str">
            <v>LCT036583</v>
          </cell>
          <cell r="C3273">
            <v>43389</v>
          </cell>
          <cell r="D3273" t="str">
            <v>313VU LTE990004</v>
          </cell>
          <cell r="E3273"/>
          <cell r="F3273" t="str">
            <v>OK</v>
          </cell>
          <cell r="G3273"/>
          <cell r="H3273"/>
          <cell r="I3273" t="str">
            <v>OK</v>
          </cell>
          <cell r="J3273">
            <v>43392</v>
          </cell>
        </row>
        <row r="3274">
          <cell r="B3274">
            <v>290</v>
          </cell>
          <cell r="C3274">
            <v>43389</v>
          </cell>
          <cell r="D3274" t="str">
            <v>412VU</v>
          </cell>
          <cell r="E3274"/>
          <cell r="F3274" t="str">
            <v>OK</v>
          </cell>
          <cell r="G3274"/>
          <cell r="H3274"/>
          <cell r="I3274" t="str">
            <v>OK</v>
          </cell>
          <cell r="J3274">
            <v>43390</v>
          </cell>
        </row>
        <row r="3275">
          <cell r="B3275">
            <v>8701</v>
          </cell>
          <cell r="C3275">
            <v>43389</v>
          </cell>
          <cell r="D3275" t="str">
            <v>102VU</v>
          </cell>
          <cell r="E3275"/>
          <cell r="F3275" t="str">
            <v>OK</v>
          </cell>
          <cell r="G3275"/>
          <cell r="H3275"/>
          <cell r="I3275" t="str">
            <v>OK</v>
          </cell>
          <cell r="J3275">
            <v>43390</v>
          </cell>
        </row>
        <row r="3276">
          <cell r="B3276">
            <v>101</v>
          </cell>
          <cell r="C3276">
            <v>43389</v>
          </cell>
          <cell r="D3276" t="str">
            <v>12VU</v>
          </cell>
          <cell r="E3276"/>
          <cell r="F3276" t="str">
            <v>OK</v>
          </cell>
          <cell r="G3276"/>
          <cell r="H3276"/>
          <cell r="I3276" t="str">
            <v>OK</v>
          </cell>
          <cell r="J3276">
            <v>43390</v>
          </cell>
        </row>
        <row r="3277">
          <cell r="B3277">
            <v>303</v>
          </cell>
          <cell r="C3277">
            <v>43389</v>
          </cell>
          <cell r="D3277" t="str">
            <v>411-412VU</v>
          </cell>
          <cell r="E3277"/>
          <cell r="F3277" t="str">
            <v>OK</v>
          </cell>
          <cell r="G3277"/>
          <cell r="H3277"/>
          <cell r="I3277" t="str">
            <v>OK</v>
          </cell>
          <cell r="J3277">
            <v>43395</v>
          </cell>
        </row>
        <row r="3278">
          <cell r="B3278">
            <v>8578</v>
          </cell>
          <cell r="C3278">
            <v>43389</v>
          </cell>
          <cell r="D3278" t="str">
            <v>50VU Réparation</v>
          </cell>
          <cell r="E3278"/>
          <cell r="F3278" t="str">
            <v>OK</v>
          </cell>
          <cell r="G3278"/>
          <cell r="H3278"/>
          <cell r="I3278" t="str">
            <v>OK</v>
          </cell>
          <cell r="J3278">
            <v>43391</v>
          </cell>
        </row>
        <row r="3279">
          <cell r="B3279">
            <v>234</v>
          </cell>
          <cell r="C3279">
            <v>43390</v>
          </cell>
          <cell r="D3279"/>
          <cell r="E3279"/>
          <cell r="F3279" t="str">
            <v>OK</v>
          </cell>
          <cell r="G3279"/>
          <cell r="H3279"/>
          <cell r="I3279" t="str">
            <v>OK</v>
          </cell>
          <cell r="J3279">
            <v>43391</v>
          </cell>
        </row>
        <row r="3280">
          <cell r="B3280">
            <v>278</v>
          </cell>
          <cell r="C3280">
            <v>43390</v>
          </cell>
          <cell r="D3280"/>
          <cell r="E3280"/>
          <cell r="F3280" t="str">
            <v>OK</v>
          </cell>
          <cell r="G3280"/>
          <cell r="H3280"/>
          <cell r="I3280" t="str">
            <v>OK</v>
          </cell>
          <cell r="J3280">
            <v>43391</v>
          </cell>
        </row>
        <row r="3281">
          <cell r="B3281">
            <v>305</v>
          </cell>
          <cell r="C3281">
            <v>43390</v>
          </cell>
          <cell r="D3281" t="str">
            <v>911-917</v>
          </cell>
          <cell r="E3281"/>
          <cell r="F3281" t="str">
            <v>OK</v>
          </cell>
          <cell r="G3281"/>
          <cell r="H3281"/>
          <cell r="I3281" t="str">
            <v>OK</v>
          </cell>
          <cell r="J3281">
            <v>43391</v>
          </cell>
        </row>
        <row r="3282">
          <cell r="B3282">
            <v>1559</v>
          </cell>
          <cell r="C3282">
            <v>43390</v>
          </cell>
          <cell r="D3282"/>
          <cell r="E3282"/>
          <cell r="F3282" t="str">
            <v>OK</v>
          </cell>
          <cell r="G3282"/>
          <cell r="H3282"/>
          <cell r="I3282" t="str">
            <v>OK</v>
          </cell>
          <cell r="J3282">
            <v>43391</v>
          </cell>
        </row>
        <row r="3283">
          <cell r="B3283">
            <v>1559</v>
          </cell>
          <cell r="C3283">
            <v>43390</v>
          </cell>
          <cell r="D3283"/>
          <cell r="E3283"/>
          <cell r="F3283" t="str">
            <v>OK</v>
          </cell>
          <cell r="G3283"/>
          <cell r="H3283"/>
          <cell r="I3283" t="str">
            <v>OK</v>
          </cell>
          <cell r="J3283">
            <v>43391</v>
          </cell>
        </row>
        <row r="3284">
          <cell r="B3284" t="str">
            <v>LCT108707</v>
          </cell>
          <cell r="C3284">
            <v>43390</v>
          </cell>
          <cell r="D3284" t="str">
            <v>91UB</v>
          </cell>
          <cell r="E3284"/>
          <cell r="F3284" t="str">
            <v>OK</v>
          </cell>
          <cell r="G3284"/>
          <cell r="H3284"/>
          <cell r="I3284" t="str">
            <v>OK</v>
          </cell>
          <cell r="J3284">
            <v>43391</v>
          </cell>
        </row>
        <row r="3285">
          <cell r="B3285" t="str">
            <v>LCT114435</v>
          </cell>
          <cell r="C3285">
            <v>43390</v>
          </cell>
          <cell r="D3285" t="str">
            <v>11JD</v>
          </cell>
          <cell r="E3285"/>
          <cell r="F3285" t="str">
            <v>OK</v>
          </cell>
          <cell r="G3285"/>
          <cell r="H3285"/>
          <cell r="I3285" t="str">
            <v>OK</v>
          </cell>
          <cell r="J3285">
            <v>43391</v>
          </cell>
        </row>
        <row r="3286">
          <cell r="B3286" t="str">
            <v>LCT114454</v>
          </cell>
          <cell r="C3286">
            <v>43390</v>
          </cell>
          <cell r="D3286" t="str">
            <v>41UB</v>
          </cell>
          <cell r="E3286"/>
          <cell r="F3286" t="str">
            <v>OK</v>
          </cell>
          <cell r="G3286"/>
          <cell r="H3286"/>
          <cell r="I3286" t="str">
            <v>OK</v>
          </cell>
          <cell r="J3286">
            <v>43391</v>
          </cell>
        </row>
        <row r="3287">
          <cell r="B3287" t="str">
            <v>LCT114446</v>
          </cell>
          <cell r="C3287">
            <v>43390</v>
          </cell>
          <cell r="D3287" t="str">
            <v>20RK</v>
          </cell>
          <cell r="E3287"/>
          <cell r="F3287" t="str">
            <v>OK</v>
          </cell>
          <cell r="G3287"/>
          <cell r="H3287"/>
          <cell r="I3287" t="str">
            <v>OK</v>
          </cell>
          <cell r="J3287">
            <v>43391</v>
          </cell>
        </row>
        <row r="3288">
          <cell r="B3288" t="str">
            <v>LCT114424</v>
          </cell>
          <cell r="C3288">
            <v>43390</v>
          </cell>
          <cell r="D3288" t="str">
            <v>10GA</v>
          </cell>
          <cell r="E3288"/>
          <cell r="F3288" t="str">
            <v>OK</v>
          </cell>
          <cell r="G3288"/>
          <cell r="H3288"/>
          <cell r="I3288" t="str">
            <v>OK</v>
          </cell>
          <cell r="J3288">
            <v>43391</v>
          </cell>
        </row>
        <row r="3289">
          <cell r="B3289" t="str">
            <v>LCT114439</v>
          </cell>
          <cell r="C3289">
            <v>43390</v>
          </cell>
          <cell r="D3289" t="str">
            <v>1UB</v>
          </cell>
          <cell r="E3289"/>
          <cell r="F3289" t="str">
            <v>OK</v>
          </cell>
          <cell r="G3289"/>
          <cell r="H3289"/>
          <cell r="I3289" t="str">
            <v>OK</v>
          </cell>
          <cell r="J3289">
            <v>43391</v>
          </cell>
        </row>
        <row r="3290">
          <cell r="B3290">
            <v>8518</v>
          </cell>
          <cell r="C3290">
            <v>43391</v>
          </cell>
          <cell r="D3290"/>
          <cell r="E3290"/>
          <cell r="F3290" t="str">
            <v>OK</v>
          </cell>
          <cell r="G3290"/>
          <cell r="H3290"/>
          <cell r="I3290" t="str">
            <v>OK</v>
          </cell>
          <cell r="J3290">
            <v>43392</v>
          </cell>
        </row>
        <row r="3291">
          <cell r="B3291">
            <v>8701</v>
          </cell>
          <cell r="C3291">
            <v>43391</v>
          </cell>
          <cell r="D3291"/>
          <cell r="E3291"/>
          <cell r="F3291" t="str">
            <v>OK</v>
          </cell>
          <cell r="G3291"/>
          <cell r="H3291"/>
          <cell r="I3291" t="str">
            <v>OK</v>
          </cell>
          <cell r="J3291">
            <v>43392</v>
          </cell>
        </row>
        <row r="3292">
          <cell r="B3292">
            <v>8720</v>
          </cell>
          <cell r="C3292">
            <v>43391</v>
          </cell>
          <cell r="D3292"/>
          <cell r="E3292"/>
          <cell r="F3292" t="str">
            <v>OK</v>
          </cell>
          <cell r="G3292"/>
          <cell r="H3292"/>
          <cell r="I3292" t="str">
            <v>OK</v>
          </cell>
          <cell r="J3292">
            <v>43392</v>
          </cell>
        </row>
        <row r="3293">
          <cell r="B3293">
            <v>326</v>
          </cell>
          <cell r="C3293">
            <v>43391</v>
          </cell>
          <cell r="D3293"/>
          <cell r="E3293"/>
          <cell r="F3293" t="str">
            <v>OK</v>
          </cell>
          <cell r="G3293"/>
          <cell r="H3293"/>
          <cell r="I3293" t="str">
            <v>OK</v>
          </cell>
          <cell r="J3293">
            <v>43392</v>
          </cell>
        </row>
        <row r="3294">
          <cell r="B3294">
            <v>1571</v>
          </cell>
          <cell r="C3294">
            <v>43391</v>
          </cell>
          <cell r="D3294"/>
          <cell r="E3294"/>
          <cell r="F3294" t="str">
            <v>OK</v>
          </cell>
          <cell r="G3294"/>
          <cell r="H3294"/>
          <cell r="I3294" t="str">
            <v>OK</v>
          </cell>
          <cell r="J3294">
            <v>43392</v>
          </cell>
        </row>
        <row r="3295">
          <cell r="B3295" t="str">
            <v>LCT034445</v>
          </cell>
          <cell r="C3295">
            <v>43391</v>
          </cell>
          <cell r="D3295" t="str">
            <v>JACK</v>
          </cell>
          <cell r="E3295"/>
          <cell r="F3295" t="str">
            <v>OK</v>
          </cell>
          <cell r="G3295"/>
          <cell r="H3295"/>
          <cell r="I3295" t="str">
            <v>OK</v>
          </cell>
          <cell r="J3295">
            <v>43392</v>
          </cell>
        </row>
        <row r="3296">
          <cell r="B3296" t="str">
            <v>LCT034446</v>
          </cell>
          <cell r="C3296">
            <v>43391</v>
          </cell>
          <cell r="D3296" t="str">
            <v>JACK</v>
          </cell>
          <cell r="E3296"/>
          <cell r="F3296" t="str">
            <v>OK</v>
          </cell>
          <cell r="G3296"/>
          <cell r="H3296"/>
          <cell r="I3296" t="str">
            <v>OK</v>
          </cell>
          <cell r="J3296">
            <v>43392</v>
          </cell>
        </row>
        <row r="3297">
          <cell r="B3297">
            <v>300</v>
          </cell>
          <cell r="C3297">
            <v>43391</v>
          </cell>
          <cell r="D3297" t="str">
            <v>547VU</v>
          </cell>
          <cell r="E3297"/>
          <cell r="F3297" t="str">
            <v>OK</v>
          </cell>
          <cell r="G3297"/>
          <cell r="H3297"/>
          <cell r="I3297" t="str">
            <v>OK</v>
          </cell>
          <cell r="J3297">
            <v>43392</v>
          </cell>
        </row>
        <row r="3298">
          <cell r="B3298">
            <v>8569</v>
          </cell>
          <cell r="C3298">
            <v>43392</v>
          </cell>
          <cell r="D3298"/>
          <cell r="E3298"/>
          <cell r="F3298"/>
          <cell r="G3298"/>
          <cell r="H3298"/>
          <cell r="I3298" t="str">
            <v>OK</v>
          </cell>
          <cell r="J3298">
            <v>43392</v>
          </cell>
        </row>
        <row r="3299">
          <cell r="B3299">
            <v>8470</v>
          </cell>
          <cell r="C3299">
            <v>43392</v>
          </cell>
          <cell r="D3299"/>
          <cell r="E3299"/>
          <cell r="F3299"/>
          <cell r="G3299"/>
          <cell r="H3299"/>
          <cell r="I3299" t="str">
            <v>OK</v>
          </cell>
          <cell r="J3299">
            <v>43392</v>
          </cell>
        </row>
        <row r="3300">
          <cell r="B3300">
            <v>282</v>
          </cell>
          <cell r="C3300">
            <v>43392</v>
          </cell>
          <cell r="D3300"/>
          <cell r="E3300"/>
          <cell r="F3300" t="str">
            <v>OK</v>
          </cell>
          <cell r="G3300"/>
          <cell r="H3300"/>
          <cell r="I3300" t="str">
            <v>OK</v>
          </cell>
          <cell r="J3300">
            <v>43395</v>
          </cell>
        </row>
        <row r="3301">
          <cell r="B3301">
            <v>102</v>
          </cell>
          <cell r="C3301">
            <v>43392</v>
          </cell>
          <cell r="D3301" t="str">
            <v>para 11VU</v>
          </cell>
          <cell r="E3301"/>
          <cell r="F3301" t="str">
            <v>OK</v>
          </cell>
          <cell r="G3301"/>
          <cell r="H3301"/>
          <cell r="I3301" t="str">
            <v>OK</v>
          </cell>
          <cell r="J3301">
            <v>43395</v>
          </cell>
        </row>
        <row r="3302">
          <cell r="B3302">
            <v>1572</v>
          </cell>
          <cell r="C3302">
            <v>43392</v>
          </cell>
          <cell r="D3302"/>
          <cell r="E3302"/>
          <cell r="F3302" t="str">
            <v>OK</v>
          </cell>
          <cell r="G3302"/>
          <cell r="H3302"/>
          <cell r="I3302" t="str">
            <v>OK</v>
          </cell>
          <cell r="J3302">
            <v>43395</v>
          </cell>
        </row>
        <row r="3303">
          <cell r="B3303" t="str">
            <v>LCT114421</v>
          </cell>
          <cell r="C3303">
            <v>43392</v>
          </cell>
          <cell r="D3303" t="str">
            <v>10DA</v>
          </cell>
          <cell r="E3303"/>
          <cell r="F3303" t="str">
            <v>OK</v>
          </cell>
          <cell r="G3303"/>
          <cell r="H3303"/>
          <cell r="I3303" t="str">
            <v>OK</v>
          </cell>
          <cell r="J3303">
            <v>43395</v>
          </cell>
        </row>
        <row r="3304">
          <cell r="B3304">
            <v>214</v>
          </cell>
          <cell r="C3304">
            <v>43392</v>
          </cell>
          <cell r="D3304" t="str">
            <v>517VU</v>
          </cell>
          <cell r="E3304"/>
          <cell r="F3304" t="str">
            <v>OK</v>
          </cell>
          <cell r="G3304"/>
          <cell r="H3304"/>
          <cell r="I3304" t="str">
            <v>OK</v>
          </cell>
          <cell r="J3304">
            <v>43395</v>
          </cell>
        </row>
        <row r="3305">
          <cell r="B3305">
            <v>1559</v>
          </cell>
          <cell r="C3305">
            <v>43392</v>
          </cell>
          <cell r="D3305" t="str">
            <v>LOT 3 Cmde 6300909843</v>
          </cell>
          <cell r="E3305"/>
          <cell r="F3305" t="str">
            <v>OK</v>
          </cell>
          <cell r="G3305"/>
          <cell r="H3305"/>
          <cell r="I3305" t="str">
            <v>OK</v>
          </cell>
          <cell r="J3305">
            <v>43395</v>
          </cell>
        </row>
        <row r="3306">
          <cell r="B3306">
            <v>8705</v>
          </cell>
          <cell r="C3306">
            <v>43392</v>
          </cell>
          <cell r="D3306" t="str">
            <v>131VU</v>
          </cell>
          <cell r="E3306"/>
          <cell r="F3306" t="str">
            <v>OK</v>
          </cell>
          <cell r="G3306"/>
          <cell r="H3306"/>
          <cell r="I3306" t="str">
            <v>OK</v>
          </cell>
          <cell r="J3306">
            <v>43395</v>
          </cell>
        </row>
        <row r="3307">
          <cell r="B3307">
            <v>8806</v>
          </cell>
          <cell r="C3307">
            <v>43392</v>
          </cell>
          <cell r="D3307" t="str">
            <v>40VU</v>
          </cell>
          <cell r="E3307"/>
          <cell r="F3307" t="str">
            <v>OK</v>
          </cell>
          <cell r="G3307"/>
          <cell r="H3307"/>
          <cell r="I3307" t="str">
            <v>OK</v>
          </cell>
          <cell r="J3307">
            <v>43395</v>
          </cell>
        </row>
        <row r="3308">
          <cell r="B3308">
            <v>96</v>
          </cell>
          <cell r="C3308">
            <v>43392</v>
          </cell>
          <cell r="D3308" t="str">
            <v>34VU Réparation</v>
          </cell>
          <cell r="E3308"/>
          <cell r="F3308" t="str">
            <v>OK</v>
          </cell>
          <cell r="G3308"/>
          <cell r="H3308"/>
          <cell r="I3308" t="str">
            <v>OK</v>
          </cell>
          <cell r="J3308">
            <v>43392</v>
          </cell>
        </row>
        <row r="3309">
          <cell r="B3309">
            <v>8630</v>
          </cell>
          <cell r="C3309">
            <v>43395</v>
          </cell>
          <cell r="D3309"/>
          <cell r="E3309"/>
          <cell r="F3309" t="str">
            <v>OK</v>
          </cell>
          <cell r="G3309"/>
          <cell r="H3309"/>
          <cell r="I3309" t="str">
            <v>OK</v>
          </cell>
          <cell r="J3309">
            <v>43396</v>
          </cell>
        </row>
        <row r="3310">
          <cell r="B3310">
            <v>8704</v>
          </cell>
          <cell r="C3310">
            <v>43395</v>
          </cell>
          <cell r="D3310"/>
          <cell r="E3310"/>
          <cell r="F3310" t="str">
            <v>OK</v>
          </cell>
          <cell r="G3310"/>
          <cell r="H3310"/>
          <cell r="I3310" t="str">
            <v>OK</v>
          </cell>
          <cell r="J3310">
            <v>43396</v>
          </cell>
        </row>
        <row r="3311">
          <cell r="B3311">
            <v>8514</v>
          </cell>
          <cell r="C3311">
            <v>43395</v>
          </cell>
          <cell r="D3311"/>
          <cell r="E3311"/>
          <cell r="F3311" t="str">
            <v>OK</v>
          </cell>
          <cell r="G3311"/>
          <cell r="H3311"/>
          <cell r="I3311" t="str">
            <v>OK</v>
          </cell>
          <cell r="J3311">
            <v>43396</v>
          </cell>
        </row>
        <row r="3312">
          <cell r="B3312">
            <v>8715</v>
          </cell>
          <cell r="C3312">
            <v>43395</v>
          </cell>
          <cell r="D3312"/>
          <cell r="E3312"/>
          <cell r="F3312" t="str">
            <v>OK</v>
          </cell>
          <cell r="G3312"/>
          <cell r="H3312"/>
          <cell r="I3312" t="str">
            <v>OK</v>
          </cell>
          <cell r="J3312">
            <v>43396</v>
          </cell>
        </row>
        <row r="3313">
          <cell r="B3313">
            <v>8807</v>
          </cell>
          <cell r="C3313">
            <v>43395</v>
          </cell>
          <cell r="D3313"/>
          <cell r="E3313"/>
          <cell r="F3313" t="str">
            <v>OK</v>
          </cell>
          <cell r="G3313"/>
          <cell r="H3313"/>
          <cell r="I3313" t="str">
            <v>OK</v>
          </cell>
          <cell r="J3313">
            <v>43396</v>
          </cell>
        </row>
        <row r="3314">
          <cell r="B3314">
            <v>8712</v>
          </cell>
          <cell r="C3314">
            <v>43395</v>
          </cell>
          <cell r="D3314"/>
          <cell r="E3314"/>
          <cell r="F3314" t="str">
            <v>OK</v>
          </cell>
          <cell r="G3314"/>
          <cell r="H3314"/>
          <cell r="I3314" t="str">
            <v>OK</v>
          </cell>
          <cell r="J3314">
            <v>43396</v>
          </cell>
        </row>
        <row r="3315">
          <cell r="B3315">
            <v>8628</v>
          </cell>
          <cell r="C3315">
            <v>43396</v>
          </cell>
          <cell r="D3315"/>
          <cell r="E3315"/>
          <cell r="F3315" t="str">
            <v>OK</v>
          </cell>
          <cell r="G3315"/>
          <cell r="H3315"/>
          <cell r="I3315" t="str">
            <v>OK</v>
          </cell>
          <cell r="J3315">
            <v>43397</v>
          </cell>
        </row>
        <row r="3316">
          <cell r="B3316">
            <v>8724</v>
          </cell>
          <cell r="C3316">
            <v>43396</v>
          </cell>
          <cell r="D3316"/>
          <cell r="E3316"/>
          <cell r="F3316" t="str">
            <v>OK</v>
          </cell>
          <cell r="G3316"/>
          <cell r="H3316"/>
          <cell r="I3316" t="str">
            <v>OK</v>
          </cell>
          <cell r="J3316">
            <v>43397</v>
          </cell>
        </row>
        <row r="3317">
          <cell r="B3317">
            <v>8766</v>
          </cell>
          <cell r="C3317">
            <v>43396</v>
          </cell>
          <cell r="D3317"/>
          <cell r="E3317"/>
          <cell r="F3317" t="str">
            <v>OK</v>
          </cell>
          <cell r="G3317"/>
          <cell r="H3317"/>
          <cell r="I3317" t="str">
            <v>OK</v>
          </cell>
          <cell r="J3317">
            <v>43397</v>
          </cell>
        </row>
        <row r="3318">
          <cell r="B3318">
            <v>297</v>
          </cell>
          <cell r="C3318">
            <v>43396</v>
          </cell>
          <cell r="D3318" t="str">
            <v>612-614</v>
          </cell>
          <cell r="E3318"/>
          <cell r="F3318" t="str">
            <v>OK</v>
          </cell>
          <cell r="G3318"/>
          <cell r="H3318"/>
          <cell r="I3318" t="str">
            <v>OK</v>
          </cell>
          <cell r="J3318">
            <v>43397</v>
          </cell>
        </row>
        <row r="3319">
          <cell r="B3319">
            <v>305</v>
          </cell>
          <cell r="C3319">
            <v>43396</v>
          </cell>
          <cell r="D3319"/>
          <cell r="E3319"/>
          <cell r="F3319" t="str">
            <v>OK</v>
          </cell>
          <cell r="G3319"/>
          <cell r="H3319"/>
          <cell r="I3319" t="str">
            <v>OK</v>
          </cell>
          <cell r="J3319">
            <v>43397</v>
          </cell>
        </row>
        <row r="3320">
          <cell r="B3320">
            <v>1411</v>
          </cell>
          <cell r="C3320">
            <v>43396</v>
          </cell>
          <cell r="D3320"/>
          <cell r="E3320"/>
          <cell r="F3320" t="str">
            <v>OK</v>
          </cell>
          <cell r="G3320"/>
          <cell r="H3320"/>
          <cell r="I3320" t="str">
            <v>OK</v>
          </cell>
          <cell r="J3320">
            <v>43397</v>
          </cell>
        </row>
        <row r="3321">
          <cell r="B3321" t="str">
            <v>LCT144601</v>
          </cell>
          <cell r="C3321">
            <v>43396</v>
          </cell>
          <cell r="D3321" t="str">
            <v>20RK</v>
          </cell>
          <cell r="E3321"/>
          <cell r="F3321" t="str">
            <v>OK</v>
          </cell>
          <cell r="G3321"/>
          <cell r="H3321"/>
          <cell r="I3321" t="str">
            <v>OK</v>
          </cell>
          <cell r="J3321">
            <v>43397</v>
          </cell>
        </row>
        <row r="3322">
          <cell r="B3322" t="str">
            <v>LCT144542</v>
          </cell>
          <cell r="C3322">
            <v>43396</v>
          </cell>
          <cell r="D3322" t="str">
            <v>Coax x4</v>
          </cell>
          <cell r="E3322"/>
          <cell r="F3322" t="str">
            <v>OK</v>
          </cell>
          <cell r="G3322"/>
          <cell r="H3322"/>
          <cell r="I3322" t="str">
            <v>OK</v>
          </cell>
          <cell r="J3322">
            <v>43397</v>
          </cell>
        </row>
        <row r="3323">
          <cell r="B3323">
            <v>8614</v>
          </cell>
          <cell r="C3323">
            <v>43397</v>
          </cell>
          <cell r="D3323"/>
          <cell r="E3323"/>
          <cell r="F3323" t="str">
            <v>OK</v>
          </cell>
          <cell r="G3323"/>
          <cell r="H3323"/>
          <cell r="I3323" t="str">
            <v>OK</v>
          </cell>
          <cell r="J3323">
            <v>43398</v>
          </cell>
        </row>
        <row r="3324">
          <cell r="B3324">
            <v>8711</v>
          </cell>
          <cell r="C3324">
            <v>43397</v>
          </cell>
          <cell r="D3324"/>
          <cell r="E3324"/>
          <cell r="F3324" t="str">
            <v>OK</v>
          </cell>
          <cell r="G3324"/>
          <cell r="H3324"/>
          <cell r="I3324" t="str">
            <v>OK</v>
          </cell>
          <cell r="J3324">
            <v>43398</v>
          </cell>
        </row>
        <row r="3325">
          <cell r="B3325">
            <v>8716</v>
          </cell>
          <cell r="C3325">
            <v>43397</v>
          </cell>
          <cell r="D3325"/>
          <cell r="E3325"/>
          <cell r="F3325" t="str">
            <v>OK</v>
          </cell>
          <cell r="G3325"/>
          <cell r="H3325"/>
          <cell r="I3325" t="str">
            <v>OK</v>
          </cell>
          <cell r="J3325">
            <v>43398</v>
          </cell>
        </row>
        <row r="3326">
          <cell r="B3326">
            <v>8729</v>
          </cell>
          <cell r="C3326">
            <v>43397</v>
          </cell>
          <cell r="D3326"/>
          <cell r="E3326"/>
          <cell r="F3326" t="str">
            <v>OK</v>
          </cell>
          <cell r="G3326"/>
          <cell r="H3326"/>
          <cell r="I3326" t="str">
            <v>OK</v>
          </cell>
          <cell r="J3326">
            <v>43398</v>
          </cell>
        </row>
        <row r="3327">
          <cell r="B3327">
            <v>8765</v>
          </cell>
          <cell r="C3327">
            <v>43397</v>
          </cell>
          <cell r="D3327"/>
          <cell r="E3327"/>
          <cell r="F3327" t="str">
            <v>OK</v>
          </cell>
          <cell r="G3327"/>
          <cell r="H3327"/>
          <cell r="I3327" t="str">
            <v>OK</v>
          </cell>
          <cell r="J3327">
            <v>43398</v>
          </cell>
        </row>
        <row r="3328">
          <cell r="B3328">
            <v>8809</v>
          </cell>
          <cell r="C3328">
            <v>43397</v>
          </cell>
          <cell r="D3328" t="str">
            <v>para:45vu</v>
          </cell>
          <cell r="E3328"/>
          <cell r="F3328" t="str">
            <v>OK</v>
          </cell>
          <cell r="G3328"/>
          <cell r="H3328"/>
          <cell r="I3328" t="str">
            <v>OK</v>
          </cell>
          <cell r="J3328">
            <v>43398</v>
          </cell>
        </row>
        <row r="3329">
          <cell r="B3329">
            <v>8723</v>
          </cell>
          <cell r="C3329">
            <v>43397</v>
          </cell>
          <cell r="D3329" t="str">
            <v>para:56vu</v>
          </cell>
          <cell r="E3329"/>
          <cell r="F3329" t="str">
            <v>OK</v>
          </cell>
          <cell r="G3329"/>
          <cell r="H3329"/>
          <cell r="I3329" t="str">
            <v>OK</v>
          </cell>
          <cell r="J3329">
            <v>43398</v>
          </cell>
        </row>
        <row r="3330">
          <cell r="B3330">
            <v>8810</v>
          </cell>
          <cell r="C3330">
            <v>43397</v>
          </cell>
          <cell r="D3330" t="str">
            <v>para:54vu1-54vu2</v>
          </cell>
          <cell r="E3330"/>
          <cell r="F3330" t="str">
            <v>OK</v>
          </cell>
          <cell r="G3330"/>
          <cell r="H3330"/>
          <cell r="I3330" t="str">
            <v>OK</v>
          </cell>
          <cell r="J3330">
            <v>43398</v>
          </cell>
        </row>
        <row r="3331">
          <cell r="B3331">
            <v>8731</v>
          </cell>
          <cell r="C3331">
            <v>43397</v>
          </cell>
          <cell r="D3331" t="str">
            <v>para:130-131vu</v>
          </cell>
          <cell r="E3331"/>
          <cell r="F3331" t="str">
            <v>OK</v>
          </cell>
          <cell r="G3331"/>
          <cell r="H3331"/>
          <cell r="I3331" t="str">
            <v>OK</v>
          </cell>
          <cell r="J3331">
            <v>43398</v>
          </cell>
        </row>
        <row r="3332">
          <cell r="B3332">
            <v>8726</v>
          </cell>
          <cell r="C3332">
            <v>43397</v>
          </cell>
          <cell r="D3332" t="str">
            <v>para:130-131vu</v>
          </cell>
          <cell r="E3332"/>
          <cell r="F3332" t="str">
            <v>OK</v>
          </cell>
          <cell r="G3332"/>
          <cell r="H3332"/>
          <cell r="I3332" t="str">
            <v>OK</v>
          </cell>
          <cell r="J3332">
            <v>43398</v>
          </cell>
        </row>
        <row r="3333">
          <cell r="B3333">
            <v>306</v>
          </cell>
          <cell r="C3333">
            <v>43397</v>
          </cell>
          <cell r="D3333" t="str">
            <v>911-917vu</v>
          </cell>
          <cell r="E3333"/>
          <cell r="F3333" t="str">
            <v>OK</v>
          </cell>
          <cell r="G3333"/>
          <cell r="H3333"/>
          <cell r="I3333" t="str">
            <v>OK</v>
          </cell>
          <cell r="J3333">
            <v>43398</v>
          </cell>
        </row>
        <row r="3334">
          <cell r="B3334">
            <v>307</v>
          </cell>
          <cell r="C3334">
            <v>43397</v>
          </cell>
          <cell r="D3334" t="str">
            <v>sauf: 412vu</v>
          </cell>
          <cell r="E3334"/>
          <cell r="F3334" t="str">
            <v>OK</v>
          </cell>
          <cell r="G3334"/>
          <cell r="H3334"/>
          <cell r="I3334" t="str">
            <v>OK</v>
          </cell>
          <cell r="J3334">
            <v>43398</v>
          </cell>
        </row>
        <row r="3335">
          <cell r="B3335">
            <v>1560</v>
          </cell>
          <cell r="C3335">
            <v>43397</v>
          </cell>
          <cell r="D3335"/>
          <cell r="E3335"/>
          <cell r="F3335" t="str">
            <v>OK</v>
          </cell>
          <cell r="G3335"/>
          <cell r="H3335"/>
          <cell r="I3335" t="str">
            <v>OK</v>
          </cell>
          <cell r="J3335">
            <v>43398</v>
          </cell>
        </row>
        <row r="3336">
          <cell r="B3336" t="str">
            <v>LTE990303-1</v>
          </cell>
          <cell r="C3336">
            <v>43397</v>
          </cell>
          <cell r="D3336" t="str">
            <v>543vu</v>
          </cell>
          <cell r="E3336"/>
          <cell r="F3336" t="str">
            <v>OK</v>
          </cell>
          <cell r="G3336"/>
          <cell r="H3336"/>
          <cell r="I3336" t="str">
            <v>OK</v>
          </cell>
          <cell r="J3336">
            <v>43764</v>
          </cell>
        </row>
        <row r="3337">
          <cell r="B3337">
            <v>8607</v>
          </cell>
          <cell r="C3337">
            <v>43398</v>
          </cell>
          <cell r="D3337"/>
          <cell r="E3337"/>
          <cell r="F3337" t="str">
            <v>OK</v>
          </cell>
          <cell r="G3337"/>
          <cell r="H3337"/>
          <cell r="I3337" t="str">
            <v>OK</v>
          </cell>
          <cell r="J3337">
            <v>43399</v>
          </cell>
        </row>
        <row r="3338">
          <cell r="B3338">
            <v>8649</v>
          </cell>
          <cell r="C3338">
            <v>43398</v>
          </cell>
          <cell r="D3338"/>
          <cell r="E3338"/>
          <cell r="F3338" t="str">
            <v>OK</v>
          </cell>
          <cell r="G3338"/>
          <cell r="H3338"/>
          <cell r="I3338" t="str">
            <v>OK</v>
          </cell>
          <cell r="J3338">
            <v>43399</v>
          </cell>
        </row>
        <row r="3339">
          <cell r="B3339">
            <v>8572</v>
          </cell>
          <cell r="C3339">
            <v>43398</v>
          </cell>
          <cell r="D3339"/>
          <cell r="E3339"/>
          <cell r="F3339" t="str">
            <v>OK</v>
          </cell>
          <cell r="G3339"/>
          <cell r="H3339"/>
          <cell r="I3339" t="str">
            <v>OK</v>
          </cell>
          <cell r="J3339">
            <v>43399</v>
          </cell>
        </row>
        <row r="3340">
          <cell r="B3340">
            <v>8725</v>
          </cell>
          <cell r="C3340">
            <v>43398</v>
          </cell>
          <cell r="D3340"/>
          <cell r="E3340"/>
          <cell r="F3340" t="str">
            <v>OK</v>
          </cell>
          <cell r="G3340"/>
          <cell r="H3340"/>
          <cell r="I3340" t="str">
            <v>OK</v>
          </cell>
          <cell r="J3340">
            <v>43399</v>
          </cell>
        </row>
        <row r="3341">
          <cell r="B3341">
            <v>8693</v>
          </cell>
          <cell r="C3341">
            <v>43398</v>
          </cell>
          <cell r="D3341"/>
          <cell r="E3341"/>
          <cell r="F3341" t="str">
            <v>OK</v>
          </cell>
          <cell r="G3341"/>
          <cell r="H3341"/>
          <cell r="I3341" t="str">
            <v>OK</v>
          </cell>
          <cell r="J3341">
            <v>43399</v>
          </cell>
        </row>
        <row r="3342">
          <cell r="B3342">
            <v>8689</v>
          </cell>
          <cell r="C3342">
            <v>43398</v>
          </cell>
          <cell r="D3342"/>
          <cell r="E3342"/>
          <cell r="F3342" t="str">
            <v>OK</v>
          </cell>
          <cell r="G3342"/>
          <cell r="H3342"/>
          <cell r="I3342" t="str">
            <v>OK</v>
          </cell>
          <cell r="J3342">
            <v>43411</v>
          </cell>
        </row>
        <row r="3343">
          <cell r="B3343">
            <v>299</v>
          </cell>
          <cell r="C3343">
            <v>43398</v>
          </cell>
          <cell r="D3343"/>
          <cell r="E3343"/>
          <cell r="F3343" t="str">
            <v>OK</v>
          </cell>
          <cell r="G3343"/>
          <cell r="H3343"/>
          <cell r="I3343" t="str">
            <v>OK</v>
          </cell>
          <cell r="J3343">
            <v>43399</v>
          </cell>
        </row>
        <row r="3344">
          <cell r="B3344">
            <v>287</v>
          </cell>
          <cell r="C3344">
            <v>43398</v>
          </cell>
          <cell r="D3344"/>
          <cell r="E3344"/>
          <cell r="F3344" t="str">
            <v>OK</v>
          </cell>
          <cell r="G3344"/>
          <cell r="H3344"/>
          <cell r="I3344" t="str">
            <v>OK</v>
          </cell>
          <cell r="J3344">
            <v>43399</v>
          </cell>
        </row>
        <row r="3345">
          <cell r="B3345">
            <v>285</v>
          </cell>
          <cell r="C3345">
            <v>43398</v>
          </cell>
          <cell r="D3345"/>
          <cell r="E3345"/>
          <cell r="F3345" t="str">
            <v>OK</v>
          </cell>
          <cell r="G3345"/>
          <cell r="H3345"/>
          <cell r="I3345" t="str">
            <v>OK</v>
          </cell>
          <cell r="J3345">
            <v>43399</v>
          </cell>
        </row>
        <row r="3346">
          <cell r="B3346">
            <v>305</v>
          </cell>
          <cell r="C3346">
            <v>43398</v>
          </cell>
          <cell r="D3346"/>
          <cell r="E3346"/>
          <cell r="F3346" t="str">
            <v>OK</v>
          </cell>
          <cell r="G3346"/>
          <cell r="H3346"/>
          <cell r="I3346" t="str">
            <v>OK</v>
          </cell>
          <cell r="J3346">
            <v>43399</v>
          </cell>
        </row>
        <row r="3347">
          <cell r="B3347">
            <v>1573</v>
          </cell>
          <cell r="C3347">
            <v>43398</v>
          </cell>
          <cell r="D3347"/>
          <cell r="E3347"/>
          <cell r="F3347" t="str">
            <v>OK</v>
          </cell>
          <cell r="G3347"/>
          <cell r="H3347"/>
          <cell r="I3347" t="str">
            <v>OK</v>
          </cell>
          <cell r="J3347">
            <v>43399</v>
          </cell>
        </row>
        <row r="3348">
          <cell r="B3348">
            <v>27882289</v>
          </cell>
          <cell r="C3348">
            <v>43398</v>
          </cell>
          <cell r="D3348" t="str">
            <v>27VU ( LTE990052, LTE990053) 2/3</v>
          </cell>
          <cell r="E3348"/>
          <cell r="F3348" t="str">
            <v>OK</v>
          </cell>
          <cell r="G3348"/>
          <cell r="H3348"/>
          <cell r="I3348" t="str">
            <v>OK</v>
          </cell>
          <cell r="J3348">
            <v>43399</v>
          </cell>
        </row>
        <row r="3349">
          <cell r="B3349">
            <v>27852620</v>
          </cell>
          <cell r="C3349">
            <v>43398</v>
          </cell>
          <cell r="D3349" t="str">
            <v>500VU LTE990004  1/2</v>
          </cell>
          <cell r="E3349"/>
          <cell r="F3349" t="str">
            <v>OK</v>
          </cell>
          <cell r="G3349"/>
          <cell r="H3349"/>
          <cell r="I3349" t="str">
            <v>OK</v>
          </cell>
          <cell r="J3349">
            <v>43399</v>
          </cell>
        </row>
        <row r="3350">
          <cell r="B3350">
            <v>27852619</v>
          </cell>
          <cell r="C3350">
            <v>43398</v>
          </cell>
          <cell r="D3350" t="str">
            <v>301VU LTE990004 ET LTE990005 2/2</v>
          </cell>
          <cell r="E3350"/>
          <cell r="F3350" t="str">
            <v>OK</v>
          </cell>
          <cell r="G3350"/>
          <cell r="H3350"/>
          <cell r="I3350" t="str">
            <v>OK</v>
          </cell>
          <cell r="J3350">
            <v>43399</v>
          </cell>
        </row>
        <row r="3351">
          <cell r="B3351" t="str">
            <v>LTE990322-1</v>
          </cell>
          <cell r="C3351">
            <v>43398</v>
          </cell>
          <cell r="D3351" t="str">
            <v>5130ve</v>
          </cell>
          <cell r="E3351"/>
          <cell r="F3351"/>
          <cell r="G3351"/>
          <cell r="H3351"/>
          <cell r="I3351" t="str">
            <v>OK</v>
          </cell>
          <cell r="J3351">
            <v>43399</v>
          </cell>
        </row>
        <row r="3352">
          <cell r="B3352">
            <v>8728</v>
          </cell>
          <cell r="C3352">
            <v>43399</v>
          </cell>
          <cell r="D3352"/>
          <cell r="E3352"/>
          <cell r="F3352" t="str">
            <v>OK</v>
          </cell>
          <cell r="G3352"/>
          <cell r="H3352"/>
          <cell r="I3352" t="str">
            <v>OK</v>
          </cell>
          <cell r="J3352">
            <v>43402</v>
          </cell>
        </row>
        <row r="3353">
          <cell r="B3353">
            <v>8736</v>
          </cell>
          <cell r="C3353">
            <v>43399</v>
          </cell>
          <cell r="D3353"/>
          <cell r="E3353"/>
          <cell r="F3353" t="str">
            <v>OK</v>
          </cell>
          <cell r="G3353"/>
          <cell r="H3353"/>
          <cell r="I3353" t="str">
            <v>OK</v>
          </cell>
          <cell r="J3353">
            <v>43402</v>
          </cell>
        </row>
        <row r="3354">
          <cell r="B3354">
            <v>8808</v>
          </cell>
          <cell r="C3354">
            <v>43399</v>
          </cell>
          <cell r="D3354"/>
          <cell r="E3354"/>
          <cell r="F3354" t="str">
            <v>OK</v>
          </cell>
          <cell r="G3354"/>
          <cell r="H3354"/>
          <cell r="I3354" t="str">
            <v>OK</v>
          </cell>
          <cell r="J3354">
            <v>43402</v>
          </cell>
        </row>
        <row r="3355">
          <cell r="B3355">
            <v>8739</v>
          </cell>
          <cell r="C3355">
            <v>43399</v>
          </cell>
          <cell r="D3355"/>
          <cell r="E3355"/>
          <cell r="F3355" t="str">
            <v>OK</v>
          </cell>
          <cell r="G3355"/>
          <cell r="H3355"/>
          <cell r="I3355" t="str">
            <v>OK</v>
          </cell>
          <cell r="J3355">
            <v>43403</v>
          </cell>
        </row>
        <row r="3356">
          <cell r="B3356">
            <v>8742</v>
          </cell>
          <cell r="C3356">
            <v>43399</v>
          </cell>
          <cell r="D3356"/>
          <cell r="E3356"/>
          <cell r="F3356" t="str">
            <v>OK</v>
          </cell>
          <cell r="G3356"/>
          <cell r="H3356"/>
          <cell r="I3356" t="str">
            <v>OK</v>
          </cell>
          <cell r="J3356">
            <v>43404</v>
          </cell>
        </row>
        <row r="3357">
          <cell r="B3357">
            <v>298</v>
          </cell>
          <cell r="C3357">
            <v>43399</v>
          </cell>
          <cell r="D3357"/>
          <cell r="E3357"/>
          <cell r="F3357" t="str">
            <v>OK</v>
          </cell>
          <cell r="G3357"/>
          <cell r="H3357"/>
          <cell r="I3357" t="str">
            <v>OK</v>
          </cell>
          <cell r="J3357">
            <v>43402</v>
          </cell>
        </row>
        <row r="3358">
          <cell r="B3358">
            <v>306</v>
          </cell>
          <cell r="C3358">
            <v>43399</v>
          </cell>
          <cell r="D3358"/>
          <cell r="E3358"/>
          <cell r="F3358" t="str">
            <v>OK</v>
          </cell>
          <cell r="G3358"/>
          <cell r="H3358"/>
          <cell r="I3358" t="str">
            <v>OK</v>
          </cell>
          <cell r="J3358">
            <v>43402</v>
          </cell>
        </row>
        <row r="3359">
          <cell r="B3359">
            <v>323</v>
          </cell>
          <cell r="C3359">
            <v>43399</v>
          </cell>
          <cell r="D3359"/>
          <cell r="E3359"/>
          <cell r="F3359" t="str">
            <v>OK</v>
          </cell>
          <cell r="G3359"/>
          <cell r="H3359"/>
          <cell r="I3359" t="str">
            <v>OK</v>
          </cell>
          <cell r="J3359">
            <v>43402</v>
          </cell>
        </row>
        <row r="3360">
          <cell r="B3360">
            <v>307</v>
          </cell>
          <cell r="C3360">
            <v>43399</v>
          </cell>
          <cell r="D3360"/>
          <cell r="E3360"/>
          <cell r="F3360" t="str">
            <v>OK</v>
          </cell>
          <cell r="G3360"/>
          <cell r="H3360"/>
          <cell r="I3360" t="str">
            <v>OK</v>
          </cell>
          <cell r="J3360">
            <v>43403</v>
          </cell>
        </row>
        <row r="3361">
          <cell r="B3361" t="str">
            <v>LCT124315</v>
          </cell>
          <cell r="C3361">
            <v>43399</v>
          </cell>
          <cell r="D3361" t="str">
            <v>30MR</v>
          </cell>
          <cell r="E3361"/>
          <cell r="F3361" t="str">
            <v>OK</v>
          </cell>
          <cell r="G3361"/>
          <cell r="H3361"/>
          <cell r="I3361" t="str">
            <v>OK</v>
          </cell>
          <cell r="J3361">
            <v>43402</v>
          </cell>
        </row>
        <row r="3362">
          <cell r="B3362">
            <v>956</v>
          </cell>
          <cell r="C3362">
            <v>43399</v>
          </cell>
          <cell r="D3362" t="str">
            <v>PROTO ATR 101VU-4VU-22VU</v>
          </cell>
          <cell r="E3362"/>
          <cell r="F3362" t="str">
            <v>OK</v>
          </cell>
          <cell r="G3362"/>
          <cell r="H3362"/>
          <cell r="I3362" t="str">
            <v>OK</v>
          </cell>
          <cell r="J3362">
            <v>43404</v>
          </cell>
        </row>
        <row r="3363">
          <cell r="B3363">
            <v>956</v>
          </cell>
          <cell r="C3363">
            <v>43399</v>
          </cell>
          <cell r="D3363" t="str">
            <v>PROTO 126VU</v>
          </cell>
          <cell r="E3363"/>
          <cell r="F3363" t="str">
            <v>OK</v>
          </cell>
          <cell r="G3363"/>
          <cell r="H3363"/>
          <cell r="I3363" t="str">
            <v>OK</v>
          </cell>
          <cell r="J3363">
            <v>43411</v>
          </cell>
        </row>
        <row r="3364">
          <cell r="B3364">
            <v>8710</v>
          </cell>
          <cell r="C3364">
            <v>43399</v>
          </cell>
          <cell r="D3364" t="str">
            <v>102vu</v>
          </cell>
          <cell r="E3364"/>
          <cell r="F3364" t="str">
            <v>OK</v>
          </cell>
          <cell r="G3364"/>
          <cell r="H3364"/>
          <cell r="I3364" t="str">
            <v>OK</v>
          </cell>
          <cell r="J3364">
            <v>43402</v>
          </cell>
        </row>
        <row r="3365">
          <cell r="B3365">
            <v>8806</v>
          </cell>
          <cell r="C3365">
            <v>43399</v>
          </cell>
          <cell r="D3365" t="str">
            <v>130-131vu</v>
          </cell>
          <cell r="E3365"/>
          <cell r="F3365" t="str">
            <v>OK</v>
          </cell>
          <cell r="G3365"/>
          <cell r="H3365"/>
          <cell r="I3365" t="str">
            <v>OK</v>
          </cell>
          <cell r="J3365">
            <v>43402</v>
          </cell>
        </row>
        <row r="3366">
          <cell r="B3366">
            <v>8731</v>
          </cell>
          <cell r="C3366">
            <v>43399</v>
          </cell>
          <cell r="D3366" t="str">
            <v>130vu</v>
          </cell>
          <cell r="E3366"/>
          <cell r="F3366" t="str">
            <v>OK</v>
          </cell>
          <cell r="G3366"/>
          <cell r="H3366"/>
          <cell r="I3366" t="str">
            <v>OK</v>
          </cell>
          <cell r="J3366">
            <v>43402</v>
          </cell>
        </row>
        <row r="3367">
          <cell r="B3367">
            <v>8810</v>
          </cell>
          <cell r="C3367">
            <v>43399</v>
          </cell>
          <cell r="D3367" t="str">
            <v>54VU1 et 54VU2</v>
          </cell>
          <cell r="E3367"/>
          <cell r="F3367" t="str">
            <v>OK</v>
          </cell>
          <cell r="G3367"/>
          <cell r="H3367"/>
          <cell r="I3367" t="str">
            <v>OK</v>
          </cell>
          <cell r="J3367">
            <v>43403</v>
          </cell>
        </row>
        <row r="3368">
          <cell r="B3368">
            <v>8719</v>
          </cell>
          <cell r="C3368">
            <v>43402</v>
          </cell>
          <cell r="D3368"/>
          <cell r="E3368"/>
          <cell r="F3368" t="str">
            <v>OK</v>
          </cell>
          <cell r="G3368"/>
          <cell r="H3368"/>
          <cell r="I3368" t="str">
            <v>OK</v>
          </cell>
          <cell r="J3368">
            <v>43404</v>
          </cell>
        </row>
        <row r="3369">
          <cell r="B3369">
            <v>8722</v>
          </cell>
          <cell r="C3369">
            <v>43402</v>
          </cell>
          <cell r="D3369"/>
          <cell r="E3369"/>
          <cell r="F3369" t="str">
            <v>OK</v>
          </cell>
          <cell r="G3369"/>
          <cell r="H3369"/>
          <cell r="I3369" t="str">
            <v>OK</v>
          </cell>
          <cell r="J3369">
            <v>43404</v>
          </cell>
        </row>
        <row r="3370">
          <cell r="B3370">
            <v>308</v>
          </cell>
          <cell r="C3370">
            <v>43402</v>
          </cell>
          <cell r="D3370" t="str">
            <v>911-917VU</v>
          </cell>
          <cell r="E3370"/>
          <cell r="F3370" t="str">
            <v>OK</v>
          </cell>
          <cell r="G3370"/>
          <cell r="H3370"/>
          <cell r="I3370" t="str">
            <v>OK</v>
          </cell>
          <cell r="J3370">
            <v>43403</v>
          </cell>
        </row>
        <row r="3371">
          <cell r="B3371" t="str">
            <v>LCT156790</v>
          </cell>
          <cell r="C3371">
            <v>43402</v>
          </cell>
          <cell r="D3371" t="str">
            <v>116VU    LTE990022-LTE990023</v>
          </cell>
          <cell r="E3371"/>
          <cell r="F3371" t="str">
            <v>OK</v>
          </cell>
          <cell r="G3371"/>
          <cell r="H3371"/>
          <cell r="I3371" t="str">
            <v>OK</v>
          </cell>
          <cell r="J3371">
            <v>43404</v>
          </cell>
        </row>
        <row r="3372">
          <cell r="B3372">
            <v>8485</v>
          </cell>
          <cell r="C3372">
            <v>43402</v>
          </cell>
          <cell r="D3372" t="str">
            <v>Réparation 110VU</v>
          </cell>
          <cell r="E3372"/>
          <cell r="F3372" t="str">
            <v>OK</v>
          </cell>
          <cell r="G3372"/>
          <cell r="H3372"/>
          <cell r="I3372" t="str">
            <v>OK</v>
          </cell>
          <cell r="J3372">
            <v>43403</v>
          </cell>
        </row>
        <row r="3373">
          <cell r="B3373">
            <v>8703</v>
          </cell>
          <cell r="C3373">
            <v>43403</v>
          </cell>
          <cell r="D3373"/>
          <cell r="E3373"/>
          <cell r="F3373" t="str">
            <v>OK</v>
          </cell>
          <cell r="G3373"/>
          <cell r="H3373"/>
          <cell r="I3373" t="str">
            <v>OK</v>
          </cell>
          <cell r="J3373">
            <v>43404</v>
          </cell>
        </row>
        <row r="3374">
          <cell r="B3374">
            <v>8621</v>
          </cell>
          <cell r="C3374">
            <v>43403</v>
          </cell>
          <cell r="D3374"/>
          <cell r="E3374"/>
          <cell r="F3374" t="str">
            <v>OK</v>
          </cell>
          <cell r="G3374"/>
          <cell r="H3374"/>
          <cell r="I3374" t="str">
            <v>OK</v>
          </cell>
          <cell r="J3374">
            <v>43404</v>
          </cell>
        </row>
        <row r="3375">
          <cell r="B3375">
            <v>8699</v>
          </cell>
          <cell r="C3375">
            <v>43403</v>
          </cell>
          <cell r="D3375"/>
          <cell r="E3375"/>
          <cell r="F3375" t="str">
            <v>OK</v>
          </cell>
          <cell r="G3375"/>
          <cell r="H3375"/>
          <cell r="I3375" t="str">
            <v>OK</v>
          </cell>
          <cell r="J3375">
            <v>43404</v>
          </cell>
        </row>
        <row r="3376">
          <cell r="B3376">
            <v>8627</v>
          </cell>
          <cell r="C3376">
            <v>43403</v>
          </cell>
          <cell r="D3376"/>
          <cell r="E3376"/>
          <cell r="F3376" t="str">
            <v>OK</v>
          </cell>
          <cell r="G3376"/>
          <cell r="H3376"/>
          <cell r="I3376" t="str">
            <v>OK</v>
          </cell>
          <cell r="J3376">
            <v>43404</v>
          </cell>
        </row>
        <row r="3377">
          <cell r="B3377">
            <v>8808</v>
          </cell>
          <cell r="C3377">
            <v>43403</v>
          </cell>
          <cell r="D3377"/>
          <cell r="E3377"/>
          <cell r="F3377" t="str">
            <v>OK</v>
          </cell>
          <cell r="G3377"/>
          <cell r="H3377"/>
          <cell r="I3377" t="str">
            <v>OK</v>
          </cell>
          <cell r="J3377">
            <v>43404</v>
          </cell>
        </row>
        <row r="3378">
          <cell r="B3378">
            <v>8691</v>
          </cell>
          <cell r="C3378">
            <v>43403</v>
          </cell>
          <cell r="D3378"/>
          <cell r="E3378"/>
          <cell r="F3378" t="str">
            <v>OK</v>
          </cell>
          <cell r="G3378"/>
          <cell r="H3378"/>
          <cell r="I3378" t="str">
            <v>OK</v>
          </cell>
          <cell r="J3378">
            <v>43404</v>
          </cell>
        </row>
        <row r="3379">
          <cell r="B3379">
            <v>8624</v>
          </cell>
          <cell r="C3379">
            <v>43403</v>
          </cell>
          <cell r="D3379"/>
          <cell r="E3379"/>
          <cell r="F3379" t="str">
            <v>OK</v>
          </cell>
          <cell r="G3379"/>
          <cell r="H3379"/>
          <cell r="I3379" t="str">
            <v>OK</v>
          </cell>
          <cell r="J3379">
            <v>43404</v>
          </cell>
        </row>
        <row r="3380">
          <cell r="B3380">
            <v>8707</v>
          </cell>
          <cell r="C3380">
            <v>43403</v>
          </cell>
          <cell r="D3380"/>
          <cell r="E3380"/>
          <cell r="F3380" t="str">
            <v>OK</v>
          </cell>
          <cell r="G3380"/>
          <cell r="H3380"/>
          <cell r="I3380" t="str">
            <v>OK</v>
          </cell>
          <cell r="J3380">
            <v>43404</v>
          </cell>
        </row>
        <row r="3381">
          <cell r="B3381">
            <v>8713</v>
          </cell>
          <cell r="C3381">
            <v>43403</v>
          </cell>
          <cell r="D3381"/>
          <cell r="E3381"/>
          <cell r="F3381" t="str">
            <v>OK</v>
          </cell>
          <cell r="G3381"/>
          <cell r="H3381"/>
          <cell r="I3381" t="str">
            <v>OK</v>
          </cell>
          <cell r="J3381">
            <v>43404</v>
          </cell>
        </row>
        <row r="3382">
          <cell r="B3382">
            <v>8706</v>
          </cell>
          <cell r="C3382">
            <v>43403</v>
          </cell>
          <cell r="D3382"/>
          <cell r="E3382"/>
          <cell r="F3382" t="str">
            <v>OK</v>
          </cell>
          <cell r="G3382"/>
          <cell r="H3382"/>
          <cell r="I3382" t="str">
            <v>OK</v>
          </cell>
          <cell r="J3382">
            <v>43404</v>
          </cell>
        </row>
        <row r="3383">
          <cell r="B3383">
            <v>8645</v>
          </cell>
          <cell r="C3383">
            <v>43403</v>
          </cell>
          <cell r="D3383"/>
          <cell r="E3383"/>
          <cell r="F3383" t="str">
            <v>OK</v>
          </cell>
          <cell r="G3383"/>
          <cell r="H3383"/>
          <cell r="I3383" t="str">
            <v>OK</v>
          </cell>
          <cell r="J3383">
            <v>43404</v>
          </cell>
        </row>
        <row r="3384">
          <cell r="B3384">
            <v>8734</v>
          </cell>
          <cell r="C3384">
            <v>43403</v>
          </cell>
          <cell r="D3384"/>
          <cell r="E3384"/>
          <cell r="F3384" t="str">
            <v>OK</v>
          </cell>
          <cell r="G3384"/>
          <cell r="H3384"/>
          <cell r="I3384" t="str">
            <v>OK</v>
          </cell>
          <cell r="J3384">
            <v>43404</v>
          </cell>
        </row>
        <row r="3385">
          <cell r="B3385">
            <v>8733</v>
          </cell>
          <cell r="C3385">
            <v>43403</v>
          </cell>
          <cell r="D3385" t="str">
            <v>para 131</v>
          </cell>
          <cell r="E3385"/>
          <cell r="F3385" t="str">
            <v>OK</v>
          </cell>
          <cell r="G3385"/>
          <cell r="H3385"/>
          <cell r="I3385" t="str">
            <v>OK</v>
          </cell>
          <cell r="J3385">
            <v>43409</v>
          </cell>
        </row>
        <row r="3386">
          <cell r="B3386">
            <v>8714</v>
          </cell>
          <cell r="C3386">
            <v>43403</v>
          </cell>
          <cell r="D3386" t="str">
            <v>para 21-25-28</v>
          </cell>
          <cell r="E3386"/>
          <cell r="F3386" t="str">
            <v>OK</v>
          </cell>
          <cell r="G3386"/>
          <cell r="H3386"/>
          <cell r="I3386" t="str">
            <v>OK</v>
          </cell>
          <cell r="J3386">
            <v>43409</v>
          </cell>
        </row>
        <row r="3387">
          <cell r="B3387">
            <v>301</v>
          </cell>
          <cell r="C3387">
            <v>43403</v>
          </cell>
          <cell r="D3387"/>
          <cell r="E3387"/>
          <cell r="F3387" t="str">
            <v>OK</v>
          </cell>
          <cell r="G3387"/>
          <cell r="H3387"/>
          <cell r="I3387" t="str">
            <v>OK</v>
          </cell>
          <cell r="J3387">
            <v>43409</v>
          </cell>
        </row>
        <row r="3388">
          <cell r="B3388">
            <v>309</v>
          </cell>
          <cell r="C3388">
            <v>43403</v>
          </cell>
          <cell r="D3388" t="str">
            <v>911-917</v>
          </cell>
          <cell r="E3388"/>
          <cell r="F3388" t="str">
            <v>OK</v>
          </cell>
          <cell r="G3388"/>
          <cell r="H3388"/>
          <cell r="I3388" t="str">
            <v>OK</v>
          </cell>
          <cell r="J3388">
            <v>43404</v>
          </cell>
        </row>
        <row r="3389">
          <cell r="B3389">
            <v>1561</v>
          </cell>
          <cell r="C3389">
            <v>43403</v>
          </cell>
          <cell r="D3389"/>
          <cell r="E3389"/>
          <cell r="F3389" t="str">
            <v>OK</v>
          </cell>
          <cell r="G3389"/>
          <cell r="H3389"/>
          <cell r="I3389" t="str">
            <v>OK</v>
          </cell>
          <cell r="J3389">
            <v>43409</v>
          </cell>
        </row>
        <row r="3390">
          <cell r="B3390">
            <v>1574</v>
          </cell>
          <cell r="C3390">
            <v>43403</v>
          </cell>
          <cell r="D3390"/>
          <cell r="E3390"/>
          <cell r="F3390" t="str">
            <v>OK</v>
          </cell>
          <cell r="G3390"/>
          <cell r="H3390"/>
          <cell r="I3390" t="str">
            <v>OK</v>
          </cell>
          <cell r="J3390">
            <v>43404</v>
          </cell>
        </row>
        <row r="3391">
          <cell r="B3391" t="str">
            <v>LCT124314</v>
          </cell>
          <cell r="C3391">
            <v>43403</v>
          </cell>
          <cell r="D3391" t="str">
            <v>30MR</v>
          </cell>
          <cell r="E3391"/>
          <cell r="F3391" t="str">
            <v>OK</v>
          </cell>
          <cell r="G3391"/>
          <cell r="H3391"/>
          <cell r="I3391" t="str">
            <v>OK</v>
          </cell>
          <cell r="J3391">
            <v>43404</v>
          </cell>
        </row>
        <row r="3392">
          <cell r="B3392" t="str">
            <v>LCT022912-18</v>
          </cell>
          <cell r="C3392">
            <v>43403</v>
          </cell>
          <cell r="D3392" t="str">
            <v>1001-1002 commande 17977</v>
          </cell>
          <cell r="E3392"/>
          <cell r="F3392" t="str">
            <v>OK</v>
          </cell>
          <cell r="G3392"/>
          <cell r="H3392"/>
          <cell r="I3392" t="str">
            <v>OK</v>
          </cell>
          <cell r="J3392">
            <v>43404</v>
          </cell>
        </row>
        <row r="3393">
          <cell r="B3393" t="str">
            <v>LCT022912-19</v>
          </cell>
          <cell r="C3393">
            <v>43403</v>
          </cell>
          <cell r="D3393" t="str">
            <v>1001-1002 commande 17977</v>
          </cell>
          <cell r="E3393"/>
          <cell r="F3393" t="str">
            <v>OK</v>
          </cell>
          <cell r="G3393"/>
          <cell r="H3393"/>
          <cell r="I3393" t="str">
            <v>OK</v>
          </cell>
          <cell r="J3393">
            <v>43404</v>
          </cell>
        </row>
        <row r="3394">
          <cell r="B3394" t="str">
            <v>LCTZ38640</v>
          </cell>
          <cell r="C3394">
            <v>43403</v>
          </cell>
          <cell r="D3394" t="str">
            <v>510VU1  QTE 6  LTE990001 → LTE990006</v>
          </cell>
          <cell r="E3394"/>
          <cell r="F3394" t="str">
            <v>OK</v>
          </cell>
          <cell r="G3394"/>
          <cell r="H3394"/>
          <cell r="I3394" t="str">
            <v>OK</v>
          </cell>
          <cell r="J3394">
            <v>43419</v>
          </cell>
        </row>
        <row r="3395">
          <cell r="B3395">
            <v>307</v>
          </cell>
          <cell r="C3395">
            <v>43403</v>
          </cell>
          <cell r="D3395">
            <v>412</v>
          </cell>
          <cell r="E3395"/>
          <cell r="F3395" t="str">
            <v>OK</v>
          </cell>
          <cell r="G3395"/>
          <cell r="H3395"/>
          <cell r="I3395" t="str">
            <v>OK</v>
          </cell>
          <cell r="J3395">
            <v>43404</v>
          </cell>
        </row>
        <row r="3396">
          <cell r="B3396">
            <v>8726</v>
          </cell>
          <cell r="C3396">
            <v>43403</v>
          </cell>
          <cell r="D3396" t="str">
            <v>130-131</v>
          </cell>
          <cell r="E3396"/>
          <cell r="F3396" t="str">
            <v>OK</v>
          </cell>
          <cell r="G3396"/>
          <cell r="H3396"/>
          <cell r="I3396" t="str">
            <v>OK</v>
          </cell>
          <cell r="J3396">
            <v>43409</v>
          </cell>
        </row>
        <row r="3397">
          <cell r="B3397">
            <v>8718</v>
          </cell>
          <cell r="C3397">
            <v>43404</v>
          </cell>
          <cell r="D3397" t="str">
            <v>para 131</v>
          </cell>
          <cell r="E3397"/>
          <cell r="F3397" t="str">
            <v>OK</v>
          </cell>
          <cell r="G3397"/>
          <cell r="H3397"/>
          <cell r="I3397" t="str">
            <v>OK</v>
          </cell>
          <cell r="J3397">
            <v>43409</v>
          </cell>
        </row>
        <row r="3398">
          <cell r="B3398">
            <v>8738</v>
          </cell>
          <cell r="C3398">
            <v>43404</v>
          </cell>
          <cell r="D3398"/>
          <cell r="E3398"/>
          <cell r="F3398" t="str">
            <v>OK</v>
          </cell>
          <cell r="G3398"/>
          <cell r="H3398"/>
          <cell r="I3398" t="str">
            <v>OK</v>
          </cell>
          <cell r="J3398">
            <v>43409</v>
          </cell>
        </row>
        <row r="3399">
          <cell r="B3399">
            <v>8735</v>
          </cell>
          <cell r="C3399">
            <v>43404</v>
          </cell>
          <cell r="D3399"/>
          <cell r="E3399"/>
          <cell r="F3399" t="str">
            <v>OK</v>
          </cell>
          <cell r="G3399"/>
          <cell r="H3399"/>
          <cell r="I3399" t="str">
            <v>OK</v>
          </cell>
          <cell r="J3399">
            <v>43409</v>
          </cell>
        </row>
        <row r="3400">
          <cell r="B3400">
            <v>8743</v>
          </cell>
          <cell r="C3400">
            <v>43404</v>
          </cell>
          <cell r="D3400"/>
          <cell r="E3400"/>
          <cell r="F3400" t="str">
            <v>OK</v>
          </cell>
          <cell r="G3400"/>
          <cell r="H3400"/>
          <cell r="I3400" t="str">
            <v>OK</v>
          </cell>
          <cell r="J3400">
            <v>43410</v>
          </cell>
        </row>
        <row r="3401">
          <cell r="B3401">
            <v>8746</v>
          </cell>
          <cell r="C3401">
            <v>43404</v>
          </cell>
          <cell r="D3401"/>
          <cell r="E3401"/>
          <cell r="F3401" t="str">
            <v>OK</v>
          </cell>
          <cell r="G3401"/>
          <cell r="H3401"/>
          <cell r="I3401" t="str">
            <v>OK</v>
          </cell>
          <cell r="J3401">
            <v>43410</v>
          </cell>
        </row>
        <row r="3402">
          <cell r="B3402">
            <v>8730</v>
          </cell>
          <cell r="C3402">
            <v>43404</v>
          </cell>
          <cell r="D3402"/>
          <cell r="E3402"/>
          <cell r="F3402" t="str">
            <v>OK</v>
          </cell>
          <cell r="G3402"/>
          <cell r="H3402"/>
          <cell r="I3402" t="str">
            <v>OK</v>
          </cell>
          <cell r="J3402">
            <v>43411</v>
          </cell>
        </row>
        <row r="3403">
          <cell r="B3403">
            <v>8757</v>
          </cell>
          <cell r="C3403">
            <v>43404</v>
          </cell>
          <cell r="D3403"/>
          <cell r="E3403"/>
          <cell r="F3403" t="str">
            <v>OK</v>
          </cell>
          <cell r="G3403"/>
          <cell r="H3403"/>
          <cell r="I3403" t="str">
            <v>OK</v>
          </cell>
          <cell r="J3403">
            <v>43413</v>
          </cell>
        </row>
        <row r="3404">
          <cell r="B3404">
            <v>224</v>
          </cell>
          <cell r="C3404">
            <v>43404</v>
          </cell>
          <cell r="D3404"/>
          <cell r="E3404"/>
          <cell r="F3404" t="str">
            <v>OK</v>
          </cell>
          <cell r="G3404"/>
          <cell r="H3404"/>
          <cell r="I3404" t="str">
            <v>ok</v>
          </cell>
          <cell r="J3404">
            <v>43413</v>
          </cell>
        </row>
        <row r="3405">
          <cell r="B3405">
            <v>310</v>
          </cell>
          <cell r="C3405">
            <v>43404</v>
          </cell>
          <cell r="D3405" t="str">
            <v>911-917</v>
          </cell>
          <cell r="E3405"/>
          <cell r="F3405" t="str">
            <v>OK</v>
          </cell>
          <cell r="G3405"/>
          <cell r="H3405"/>
          <cell r="I3405" t="str">
            <v>OK</v>
          </cell>
          <cell r="J3405">
            <v>43410</v>
          </cell>
        </row>
        <row r="3406">
          <cell r="B3406">
            <v>8827</v>
          </cell>
          <cell r="C3406">
            <v>43409</v>
          </cell>
          <cell r="D3406"/>
          <cell r="E3406"/>
          <cell r="F3406" t="str">
            <v>OK</v>
          </cell>
          <cell r="G3406"/>
          <cell r="H3406"/>
          <cell r="I3406" t="str">
            <v>OK</v>
          </cell>
          <cell r="J3406">
            <v>43410</v>
          </cell>
        </row>
        <row r="3407">
          <cell r="B3407">
            <v>8727</v>
          </cell>
          <cell r="C3407">
            <v>43409</v>
          </cell>
          <cell r="D3407" t="str">
            <v>para 30-45-52-56-119</v>
          </cell>
          <cell r="E3407"/>
          <cell r="F3407" t="str">
            <v>OK</v>
          </cell>
          <cell r="G3407"/>
          <cell r="H3407"/>
          <cell r="I3407" t="str">
            <v>OK</v>
          </cell>
          <cell r="J3407">
            <v>43409</v>
          </cell>
        </row>
        <row r="3408">
          <cell r="B3408">
            <v>8612</v>
          </cell>
          <cell r="C3408">
            <v>43409</v>
          </cell>
          <cell r="D3408" t="str">
            <v>PARA 28-102</v>
          </cell>
          <cell r="E3408"/>
          <cell r="F3408" t="str">
            <v>OK</v>
          </cell>
          <cell r="G3408"/>
          <cell r="H3408"/>
          <cell r="I3408" t="str">
            <v>OK</v>
          </cell>
          <cell r="J3408">
            <v>43410</v>
          </cell>
        </row>
        <row r="3409">
          <cell r="B3409">
            <v>8747</v>
          </cell>
          <cell r="C3409">
            <v>43409</v>
          </cell>
          <cell r="D3409"/>
          <cell r="E3409"/>
          <cell r="F3409" t="str">
            <v>OK</v>
          </cell>
          <cell r="G3409"/>
          <cell r="H3409"/>
          <cell r="I3409" t="str">
            <v>OK</v>
          </cell>
          <cell r="J3409">
            <v>43413</v>
          </cell>
        </row>
        <row r="3410">
          <cell r="B3410">
            <v>8749</v>
          </cell>
          <cell r="C3410">
            <v>43409</v>
          </cell>
          <cell r="D3410"/>
          <cell r="E3410"/>
          <cell r="F3410" t="str">
            <v>OK</v>
          </cell>
          <cell r="G3410"/>
          <cell r="H3410"/>
          <cell r="I3410" t="str">
            <v>OK</v>
          </cell>
          <cell r="J3410">
            <v>43413</v>
          </cell>
        </row>
        <row r="3411">
          <cell r="B3411">
            <v>302</v>
          </cell>
          <cell r="C3411">
            <v>43409</v>
          </cell>
          <cell r="D3411"/>
          <cell r="E3411"/>
          <cell r="F3411" t="str">
            <v>OK</v>
          </cell>
          <cell r="G3411"/>
          <cell r="H3411"/>
          <cell r="I3411" t="str">
            <v>OK</v>
          </cell>
          <cell r="J3411">
            <v>43410</v>
          </cell>
        </row>
        <row r="3412">
          <cell r="B3412">
            <v>308</v>
          </cell>
          <cell r="C3412">
            <v>43409</v>
          </cell>
          <cell r="D3412" t="str">
            <v>sauf 411-412-543</v>
          </cell>
          <cell r="E3412"/>
          <cell r="F3412" t="str">
            <v>OK</v>
          </cell>
          <cell r="G3412"/>
          <cell r="H3412"/>
          <cell r="I3412" t="str">
            <v>OK</v>
          </cell>
          <cell r="J3412">
            <v>43412</v>
          </cell>
        </row>
        <row r="3413">
          <cell r="B3413">
            <v>325</v>
          </cell>
          <cell r="C3413">
            <v>43409</v>
          </cell>
          <cell r="D3413"/>
          <cell r="E3413"/>
          <cell r="F3413" t="str">
            <v>OK</v>
          </cell>
          <cell r="G3413"/>
          <cell r="H3413"/>
          <cell r="I3413" t="str">
            <v>OK</v>
          </cell>
          <cell r="J3413">
            <v>43410</v>
          </cell>
        </row>
        <row r="3414">
          <cell r="B3414">
            <v>103</v>
          </cell>
          <cell r="C3414">
            <v>43409</v>
          </cell>
          <cell r="D3414"/>
          <cell r="E3414"/>
          <cell r="F3414" t="str">
            <v>OK</v>
          </cell>
          <cell r="G3414"/>
          <cell r="H3414"/>
          <cell r="I3414" t="str">
            <v>OK</v>
          </cell>
          <cell r="J3414">
            <v>43410</v>
          </cell>
        </row>
        <row r="3415">
          <cell r="B3415">
            <v>8324</v>
          </cell>
          <cell r="C3415">
            <v>43409</v>
          </cell>
          <cell r="D3415" t="str">
            <v>110VU</v>
          </cell>
          <cell r="E3415"/>
          <cell r="F3415" t="str">
            <v>OK</v>
          </cell>
          <cell r="G3415"/>
          <cell r="H3415"/>
          <cell r="I3415" t="str">
            <v>OK</v>
          </cell>
          <cell r="J3415">
            <v>43413</v>
          </cell>
        </row>
        <row r="3416">
          <cell r="B3416">
            <v>8638</v>
          </cell>
          <cell r="C3416">
            <v>43409</v>
          </cell>
          <cell r="D3416" t="str">
            <v>48-63VU</v>
          </cell>
          <cell r="E3416"/>
          <cell r="F3416" t="str">
            <v>OK</v>
          </cell>
          <cell r="G3416"/>
          <cell r="H3416"/>
          <cell r="I3416" t="str">
            <v>OK</v>
          </cell>
          <cell r="J3416">
            <v>43417</v>
          </cell>
        </row>
        <row r="3417">
          <cell r="B3417">
            <v>8731</v>
          </cell>
          <cell r="C3417">
            <v>43409</v>
          </cell>
          <cell r="D3417">
            <v>131</v>
          </cell>
          <cell r="E3417"/>
          <cell r="F3417" t="str">
            <v>OK</v>
          </cell>
          <cell r="G3417"/>
          <cell r="H3417"/>
          <cell r="I3417" t="str">
            <v>OK</v>
          </cell>
          <cell r="J3417">
            <v>43410</v>
          </cell>
        </row>
        <row r="3418">
          <cell r="B3418">
            <v>8718</v>
          </cell>
          <cell r="C3418">
            <v>43409</v>
          </cell>
          <cell r="D3418">
            <v>131</v>
          </cell>
          <cell r="E3418"/>
          <cell r="F3418" t="str">
            <v>OK</v>
          </cell>
          <cell r="G3418"/>
          <cell r="H3418"/>
          <cell r="I3418" t="str">
            <v>OK</v>
          </cell>
          <cell r="J3418">
            <v>43410</v>
          </cell>
        </row>
        <row r="3419">
          <cell r="B3419">
            <v>8733</v>
          </cell>
          <cell r="C3419">
            <v>43409</v>
          </cell>
          <cell r="D3419">
            <v>131</v>
          </cell>
          <cell r="E3419"/>
          <cell r="F3419" t="str">
            <v>OK</v>
          </cell>
          <cell r="G3419"/>
          <cell r="H3419"/>
          <cell r="I3419" t="str">
            <v>OK</v>
          </cell>
          <cell r="J3419">
            <v>43410</v>
          </cell>
        </row>
        <row r="3420">
          <cell r="B3420">
            <v>8643</v>
          </cell>
          <cell r="C3420">
            <v>43410</v>
          </cell>
          <cell r="D3420"/>
          <cell r="E3420"/>
          <cell r="F3420" t="str">
            <v>OK</v>
          </cell>
          <cell r="G3420"/>
          <cell r="H3420"/>
          <cell r="I3420" t="str">
            <v>OK</v>
          </cell>
          <cell r="J3420">
            <v>43411</v>
          </cell>
        </row>
        <row r="3421">
          <cell r="B3421">
            <v>8817</v>
          </cell>
          <cell r="C3421">
            <v>43410</v>
          </cell>
          <cell r="D3421"/>
          <cell r="E3421"/>
          <cell r="F3421" t="str">
            <v>OK</v>
          </cell>
          <cell r="G3421"/>
          <cell r="H3421"/>
          <cell r="I3421" t="str">
            <v>OK</v>
          </cell>
          <cell r="J3421">
            <v>43411</v>
          </cell>
        </row>
        <row r="3422">
          <cell r="B3422">
            <v>8646</v>
          </cell>
          <cell r="C3422">
            <v>43410</v>
          </cell>
          <cell r="D3422"/>
          <cell r="E3422"/>
          <cell r="F3422" t="str">
            <v>OK</v>
          </cell>
          <cell r="G3422"/>
          <cell r="H3422"/>
          <cell r="I3422" t="str">
            <v>OK</v>
          </cell>
          <cell r="J3422">
            <v>43411</v>
          </cell>
        </row>
        <row r="3423">
          <cell r="B3423">
            <v>8724</v>
          </cell>
          <cell r="C3423">
            <v>43410</v>
          </cell>
          <cell r="D3423"/>
          <cell r="E3423"/>
          <cell r="F3423" t="str">
            <v>OK</v>
          </cell>
          <cell r="G3423"/>
          <cell r="H3423"/>
          <cell r="I3423" t="str">
            <v>OK</v>
          </cell>
          <cell r="J3423">
            <v>43411</v>
          </cell>
        </row>
        <row r="3424">
          <cell r="B3424">
            <v>8698</v>
          </cell>
          <cell r="C3424">
            <v>43410</v>
          </cell>
          <cell r="D3424"/>
          <cell r="E3424"/>
          <cell r="F3424" t="str">
            <v>OK</v>
          </cell>
          <cell r="G3424"/>
          <cell r="H3424"/>
          <cell r="I3424" t="str">
            <v>OK</v>
          </cell>
          <cell r="J3424">
            <v>43411</v>
          </cell>
        </row>
        <row r="3425">
          <cell r="B3425">
            <v>8737</v>
          </cell>
          <cell r="C3425">
            <v>43410</v>
          </cell>
          <cell r="D3425" t="str">
            <v>para 40-110-403VU</v>
          </cell>
          <cell r="E3425"/>
          <cell r="F3425" t="str">
            <v>OK</v>
          </cell>
          <cell r="G3425"/>
          <cell r="H3425"/>
          <cell r="I3425" t="str">
            <v>OK</v>
          </cell>
          <cell r="J3425">
            <v>43411</v>
          </cell>
        </row>
        <row r="3426">
          <cell r="B3426">
            <v>8744</v>
          </cell>
          <cell r="C3426">
            <v>43410</v>
          </cell>
          <cell r="D3426"/>
          <cell r="E3426"/>
          <cell r="F3426" t="str">
            <v>OK</v>
          </cell>
          <cell r="G3426"/>
          <cell r="H3426"/>
          <cell r="I3426" t="str">
            <v>OK</v>
          </cell>
          <cell r="J3426">
            <v>43412</v>
          </cell>
        </row>
        <row r="3427">
          <cell r="B3427">
            <v>8752</v>
          </cell>
          <cell r="C3427">
            <v>43410</v>
          </cell>
          <cell r="D3427"/>
          <cell r="E3427"/>
          <cell r="F3427" t="str">
            <v>OK</v>
          </cell>
          <cell r="G3427"/>
          <cell r="H3427"/>
          <cell r="I3427" t="str">
            <v>OK</v>
          </cell>
          <cell r="J3427">
            <v>43412</v>
          </cell>
        </row>
        <row r="3428">
          <cell r="B3428">
            <v>8756</v>
          </cell>
          <cell r="C3428">
            <v>43410</v>
          </cell>
          <cell r="D3428"/>
          <cell r="E3428"/>
          <cell r="F3428" t="str">
            <v>OK</v>
          </cell>
          <cell r="G3428"/>
          <cell r="H3428"/>
          <cell r="I3428" t="str">
            <v>OK</v>
          </cell>
          <cell r="J3428">
            <v>43412</v>
          </cell>
        </row>
        <row r="3429">
          <cell r="B3429">
            <v>309</v>
          </cell>
          <cell r="C3429">
            <v>43410</v>
          </cell>
          <cell r="D3429" t="str">
            <v>sauf 511VU1</v>
          </cell>
          <cell r="E3429"/>
          <cell r="F3429" t="str">
            <v>OK</v>
          </cell>
          <cell r="G3429"/>
          <cell r="H3429"/>
          <cell r="I3429" t="str">
            <v>OK</v>
          </cell>
          <cell r="J3429">
            <v>43412</v>
          </cell>
        </row>
        <row r="3430">
          <cell r="B3430">
            <v>332</v>
          </cell>
          <cell r="C3430">
            <v>43410</v>
          </cell>
          <cell r="D3430"/>
          <cell r="E3430"/>
          <cell r="F3430" t="str">
            <v>OK</v>
          </cell>
          <cell r="G3430"/>
          <cell r="H3430"/>
          <cell r="I3430" t="str">
            <v>OK</v>
          </cell>
          <cell r="J3430">
            <v>43411</v>
          </cell>
        </row>
        <row r="3431">
          <cell r="B3431">
            <v>1562</v>
          </cell>
          <cell r="C3431">
            <v>43410</v>
          </cell>
          <cell r="D3431"/>
          <cell r="E3431"/>
          <cell r="F3431" t="str">
            <v>OK</v>
          </cell>
          <cell r="G3431"/>
          <cell r="H3431"/>
          <cell r="I3431" t="str">
            <v>OK</v>
          </cell>
          <cell r="J3431">
            <v>43411</v>
          </cell>
        </row>
        <row r="3432">
          <cell r="B3432">
            <v>1575</v>
          </cell>
          <cell r="C3432">
            <v>43410</v>
          </cell>
          <cell r="D3432"/>
          <cell r="E3432"/>
          <cell r="F3432" t="str">
            <v>OK</v>
          </cell>
          <cell r="G3432"/>
          <cell r="H3432"/>
          <cell r="I3432" t="str">
            <v>OK</v>
          </cell>
          <cell r="J3432">
            <v>43411</v>
          </cell>
        </row>
        <row r="3433">
          <cell r="B3433" t="str">
            <v>LCT114456</v>
          </cell>
          <cell r="C3433">
            <v>43410</v>
          </cell>
          <cell r="D3433" t="str">
            <v>42UB</v>
          </cell>
          <cell r="E3433"/>
          <cell r="F3433" t="str">
            <v>OK</v>
          </cell>
          <cell r="G3433"/>
          <cell r="H3433"/>
          <cell r="I3433" t="str">
            <v>OK</v>
          </cell>
          <cell r="J3433">
            <v>43412</v>
          </cell>
        </row>
        <row r="3434">
          <cell r="B3434" t="str">
            <v>LCT114457</v>
          </cell>
          <cell r="C3434">
            <v>43410</v>
          </cell>
          <cell r="D3434" t="str">
            <v>42UB</v>
          </cell>
          <cell r="E3434"/>
          <cell r="F3434" t="str">
            <v>OK</v>
          </cell>
          <cell r="G3434"/>
          <cell r="H3434"/>
          <cell r="I3434" t="str">
            <v>OK</v>
          </cell>
          <cell r="J3434">
            <v>43412</v>
          </cell>
        </row>
        <row r="3435">
          <cell r="B3435">
            <v>1550</v>
          </cell>
          <cell r="C3435">
            <v>43410</v>
          </cell>
          <cell r="D3435" t="str">
            <v>910VU</v>
          </cell>
          <cell r="E3435"/>
          <cell r="F3435" t="str">
            <v>OK</v>
          </cell>
          <cell r="G3435"/>
          <cell r="H3435"/>
          <cell r="I3435" t="str">
            <v>OK</v>
          </cell>
          <cell r="J3435">
            <v>43411</v>
          </cell>
        </row>
        <row r="3436">
          <cell r="B3436">
            <v>8714</v>
          </cell>
          <cell r="C3436">
            <v>43410</v>
          </cell>
          <cell r="D3436" t="str">
            <v>21VU</v>
          </cell>
          <cell r="E3436"/>
          <cell r="F3436" t="str">
            <v>OK</v>
          </cell>
          <cell r="G3436"/>
          <cell r="H3436"/>
          <cell r="I3436" t="str">
            <v>OK</v>
          </cell>
          <cell r="J3436">
            <v>43412</v>
          </cell>
        </row>
        <row r="3437">
          <cell r="B3437">
            <v>308</v>
          </cell>
          <cell r="C3437">
            <v>43410</v>
          </cell>
          <cell r="D3437" t="str">
            <v>411VU</v>
          </cell>
          <cell r="E3437"/>
          <cell r="F3437" t="str">
            <v>OK</v>
          </cell>
          <cell r="G3437"/>
          <cell r="H3437"/>
          <cell r="I3437" t="str">
            <v>OK</v>
          </cell>
          <cell r="J3437">
            <v>43776</v>
          </cell>
        </row>
        <row r="3438">
          <cell r="B3438">
            <v>286</v>
          </cell>
          <cell r="C3438">
            <v>43411</v>
          </cell>
          <cell r="D3438"/>
          <cell r="E3438"/>
          <cell r="F3438"/>
          <cell r="G3438"/>
          <cell r="H3438"/>
          <cell r="I3438" t="str">
            <v>OK</v>
          </cell>
          <cell r="J3438">
            <v>43412</v>
          </cell>
        </row>
        <row r="3439">
          <cell r="B3439">
            <v>289</v>
          </cell>
          <cell r="C3439">
            <v>43411</v>
          </cell>
          <cell r="D3439"/>
          <cell r="E3439"/>
          <cell r="F3439"/>
          <cell r="G3439"/>
          <cell r="H3439"/>
          <cell r="I3439" t="str">
            <v>OK</v>
          </cell>
          <cell r="J3439">
            <v>43412</v>
          </cell>
        </row>
        <row r="3440">
          <cell r="B3440">
            <v>311</v>
          </cell>
          <cell r="C3440">
            <v>43411</v>
          </cell>
          <cell r="D3440" t="str">
            <v>911-917VU</v>
          </cell>
          <cell r="E3440"/>
          <cell r="F3440" t="str">
            <v>OK</v>
          </cell>
          <cell r="G3440"/>
          <cell r="H3440"/>
          <cell r="I3440" t="str">
            <v>OK</v>
          </cell>
          <cell r="J3440">
            <v>43412</v>
          </cell>
        </row>
        <row r="3441">
          <cell r="B3441">
            <v>102</v>
          </cell>
          <cell r="C3441">
            <v>43411</v>
          </cell>
          <cell r="D3441" t="str">
            <v>11VU</v>
          </cell>
          <cell r="E3441"/>
          <cell r="F3441"/>
          <cell r="G3441"/>
          <cell r="H3441"/>
          <cell r="I3441" t="str">
            <v>OK</v>
          </cell>
          <cell r="J3441">
            <v>43412</v>
          </cell>
        </row>
        <row r="3442">
          <cell r="B3442">
            <v>308</v>
          </cell>
          <cell r="C3442">
            <v>43411</v>
          </cell>
          <cell r="D3442" t="str">
            <v>543VU</v>
          </cell>
          <cell r="E3442"/>
          <cell r="F3442" t="str">
            <v>OK</v>
          </cell>
          <cell r="G3442"/>
          <cell r="H3442"/>
          <cell r="I3442" t="str">
            <v>OK</v>
          </cell>
          <cell r="J3442">
            <v>43412</v>
          </cell>
        </row>
        <row r="3443">
          <cell r="B3443">
            <v>8737</v>
          </cell>
          <cell r="C3443">
            <v>43411</v>
          </cell>
          <cell r="D3443" t="str">
            <v>40VU</v>
          </cell>
          <cell r="E3443"/>
          <cell r="F3443" t="str">
            <v>OK</v>
          </cell>
          <cell r="G3443"/>
          <cell r="H3443"/>
          <cell r="I3443" t="str">
            <v>OK</v>
          </cell>
          <cell r="J3443">
            <v>43412</v>
          </cell>
        </row>
        <row r="3444">
          <cell r="B3444">
            <v>1521</v>
          </cell>
          <cell r="C3444">
            <v>43411</v>
          </cell>
          <cell r="D3444" t="str">
            <v>27VU</v>
          </cell>
          <cell r="E3444"/>
          <cell r="F3444" t="str">
            <v>OK</v>
          </cell>
          <cell r="G3444"/>
          <cell r="H3444"/>
          <cell r="I3444" t="str">
            <v>KO</v>
          </cell>
          <cell r="J3444"/>
        </row>
        <row r="3445">
          <cell r="B3445">
            <v>8710</v>
          </cell>
          <cell r="C3445">
            <v>43412</v>
          </cell>
          <cell r="D3445"/>
          <cell r="E3445"/>
          <cell r="F3445"/>
          <cell r="G3445"/>
          <cell r="H3445"/>
          <cell r="I3445" t="str">
            <v>OK</v>
          </cell>
          <cell r="J3445">
            <v>43413</v>
          </cell>
        </row>
        <row r="3446">
          <cell r="B3446">
            <v>8729</v>
          </cell>
          <cell r="C3446">
            <v>43412</v>
          </cell>
          <cell r="D3446"/>
          <cell r="E3446"/>
          <cell r="F3446"/>
          <cell r="G3446"/>
          <cell r="H3446"/>
          <cell r="I3446" t="str">
            <v>OK</v>
          </cell>
          <cell r="J3446">
            <v>43413</v>
          </cell>
        </row>
        <row r="3447">
          <cell r="B3447">
            <v>8648</v>
          </cell>
          <cell r="C3447">
            <v>43412</v>
          </cell>
          <cell r="D3447"/>
          <cell r="E3447"/>
          <cell r="F3447"/>
          <cell r="G3447"/>
          <cell r="H3447"/>
          <cell r="I3447" t="str">
            <v>OK</v>
          </cell>
          <cell r="J3447">
            <v>43413</v>
          </cell>
        </row>
        <row r="3448">
          <cell r="B3448">
            <v>8712</v>
          </cell>
          <cell r="C3448">
            <v>43412</v>
          </cell>
          <cell r="D3448"/>
          <cell r="E3448"/>
          <cell r="F3448"/>
          <cell r="G3448"/>
          <cell r="H3448"/>
          <cell r="I3448" t="str">
            <v>OK</v>
          </cell>
          <cell r="J3448">
            <v>43413</v>
          </cell>
        </row>
        <row r="3449">
          <cell r="B3449">
            <v>8751</v>
          </cell>
          <cell r="C3449">
            <v>43412</v>
          </cell>
          <cell r="D3449"/>
          <cell r="E3449"/>
          <cell r="F3449"/>
          <cell r="G3449"/>
          <cell r="H3449"/>
          <cell r="I3449" t="str">
            <v>OK</v>
          </cell>
          <cell r="J3449">
            <v>43413</v>
          </cell>
        </row>
        <row r="3450">
          <cell r="B3450">
            <v>8771</v>
          </cell>
          <cell r="C3450">
            <v>43412</v>
          </cell>
          <cell r="D3450"/>
          <cell r="E3450"/>
          <cell r="F3450"/>
          <cell r="G3450"/>
          <cell r="H3450"/>
          <cell r="I3450" t="str">
            <v>OK</v>
          </cell>
          <cell r="J3450">
            <v>43413</v>
          </cell>
        </row>
        <row r="3451">
          <cell r="B3451">
            <v>300</v>
          </cell>
          <cell r="C3451">
            <v>43412</v>
          </cell>
          <cell r="D3451"/>
          <cell r="E3451"/>
          <cell r="F3451" t="str">
            <v>OK</v>
          </cell>
          <cell r="G3451"/>
          <cell r="H3451"/>
          <cell r="I3451" t="str">
            <v>OK</v>
          </cell>
          <cell r="J3451">
            <v>43416</v>
          </cell>
        </row>
        <row r="3452">
          <cell r="B3452">
            <v>333</v>
          </cell>
          <cell r="C3452">
            <v>43412</v>
          </cell>
          <cell r="D3452"/>
          <cell r="E3452"/>
          <cell r="F3452"/>
          <cell r="G3452"/>
          <cell r="H3452"/>
          <cell r="I3452" t="str">
            <v>OK</v>
          </cell>
          <cell r="J3452">
            <v>43413</v>
          </cell>
        </row>
        <row r="3453">
          <cell r="B3453">
            <v>308</v>
          </cell>
          <cell r="C3453">
            <v>43412</v>
          </cell>
          <cell r="D3453"/>
          <cell r="E3453"/>
          <cell r="F3453"/>
          <cell r="G3453"/>
          <cell r="H3453"/>
          <cell r="I3453" t="str">
            <v>OK</v>
          </cell>
          <cell r="J3453">
            <v>43413</v>
          </cell>
        </row>
        <row r="3454">
          <cell r="B3454" t="str">
            <v>LCT021722</v>
          </cell>
          <cell r="C3454">
            <v>43412</v>
          </cell>
          <cell r="D3454" t="str">
            <v>117 VU  LTE990033</v>
          </cell>
          <cell r="E3454"/>
          <cell r="F3454"/>
          <cell r="G3454"/>
          <cell r="H3454"/>
          <cell r="I3454" t="str">
            <v>OK</v>
          </cell>
          <cell r="J3454">
            <v>43413</v>
          </cell>
        </row>
        <row r="3455">
          <cell r="B3455" t="str">
            <v>LCT021725</v>
          </cell>
          <cell r="C3455">
            <v>43412</v>
          </cell>
          <cell r="D3455" t="str">
            <v>117 VU  LTE990034</v>
          </cell>
          <cell r="E3455"/>
          <cell r="F3455"/>
          <cell r="G3455"/>
          <cell r="H3455"/>
          <cell r="I3455" t="str">
            <v>OK</v>
          </cell>
          <cell r="J3455">
            <v>43413</v>
          </cell>
        </row>
        <row r="3456">
          <cell r="B3456" t="str">
            <v>LCT021728</v>
          </cell>
          <cell r="C3456">
            <v>43412</v>
          </cell>
          <cell r="D3456" t="str">
            <v>117 VU  LTE990035</v>
          </cell>
          <cell r="E3456"/>
          <cell r="F3456"/>
          <cell r="G3456"/>
          <cell r="H3456"/>
          <cell r="I3456" t="str">
            <v>OK</v>
          </cell>
          <cell r="J3456">
            <v>43413</v>
          </cell>
        </row>
        <row r="3457">
          <cell r="B3457" t="str">
            <v>LCT021731</v>
          </cell>
          <cell r="C3457">
            <v>43412</v>
          </cell>
          <cell r="D3457" t="str">
            <v>117 VU  LTE990036</v>
          </cell>
          <cell r="E3457"/>
          <cell r="F3457"/>
          <cell r="G3457"/>
          <cell r="H3457"/>
          <cell r="I3457" t="str">
            <v>OK</v>
          </cell>
          <cell r="J3457">
            <v>43413</v>
          </cell>
        </row>
        <row r="3458">
          <cell r="B3458" t="str">
            <v>LCT021737</v>
          </cell>
          <cell r="C3458">
            <v>43412</v>
          </cell>
          <cell r="D3458" t="str">
            <v>117 VU  LTE990038</v>
          </cell>
          <cell r="E3458"/>
          <cell r="F3458"/>
          <cell r="G3458"/>
          <cell r="H3458"/>
          <cell r="I3458" t="str">
            <v>OK</v>
          </cell>
          <cell r="J3458">
            <v>43413</v>
          </cell>
        </row>
        <row r="3459">
          <cell r="B3459" t="str">
            <v>LCT021743</v>
          </cell>
          <cell r="C3459">
            <v>43412</v>
          </cell>
          <cell r="D3459" t="str">
            <v>117 VU  LTE990040</v>
          </cell>
          <cell r="E3459"/>
          <cell r="F3459"/>
          <cell r="G3459"/>
          <cell r="H3459"/>
          <cell r="I3459" t="str">
            <v>OK</v>
          </cell>
          <cell r="J3459">
            <v>43413</v>
          </cell>
        </row>
        <row r="3460">
          <cell r="B3460" t="str">
            <v>LCT131575</v>
          </cell>
          <cell r="C3460">
            <v>43412</v>
          </cell>
          <cell r="D3460" t="str">
            <v>27VU   LTE990054</v>
          </cell>
          <cell r="E3460"/>
          <cell r="F3460"/>
          <cell r="G3460"/>
          <cell r="H3460"/>
          <cell r="I3460" t="str">
            <v>ok</v>
          </cell>
          <cell r="J3460">
            <v>43413</v>
          </cell>
        </row>
        <row r="3461">
          <cell r="B3461" t="str">
            <v>LCT133532</v>
          </cell>
          <cell r="C3461">
            <v>43412</v>
          </cell>
          <cell r="D3461" t="str">
            <v>JACK  LTE990013→LTE990018</v>
          </cell>
          <cell r="E3461"/>
          <cell r="F3461"/>
          <cell r="G3461"/>
          <cell r="H3461"/>
          <cell r="I3461" t="str">
            <v>OK</v>
          </cell>
          <cell r="J3461">
            <v>43413</v>
          </cell>
        </row>
        <row r="3462">
          <cell r="B3462" t="str">
            <v>LCT125378</v>
          </cell>
          <cell r="C3462">
            <v>43412</v>
          </cell>
          <cell r="D3462" t="str">
            <v>500VU LTE990005</v>
          </cell>
          <cell r="E3462"/>
          <cell r="F3462" t="str">
            <v>OK</v>
          </cell>
          <cell r="G3462"/>
          <cell r="H3462"/>
          <cell r="I3462" t="str">
            <v>OK</v>
          </cell>
          <cell r="J3462">
            <v>43419</v>
          </cell>
        </row>
        <row r="3463">
          <cell r="B3463">
            <v>328</v>
          </cell>
          <cell r="C3463">
            <v>43412</v>
          </cell>
          <cell r="D3463" t="str">
            <v>5130VE</v>
          </cell>
          <cell r="E3463"/>
          <cell r="F3463"/>
          <cell r="G3463"/>
          <cell r="H3463"/>
          <cell r="I3463" t="str">
            <v>OK</v>
          </cell>
          <cell r="J3463">
            <v>43413</v>
          </cell>
        </row>
        <row r="3464">
          <cell r="B3464">
            <v>8737</v>
          </cell>
          <cell r="C3464">
            <v>43412</v>
          </cell>
          <cell r="D3464" t="str">
            <v>110-403VU</v>
          </cell>
          <cell r="E3464"/>
          <cell r="F3464"/>
          <cell r="G3464"/>
          <cell r="H3464"/>
          <cell r="I3464" t="str">
            <v>OK</v>
          </cell>
          <cell r="J3464">
            <v>43413</v>
          </cell>
        </row>
        <row r="3465">
          <cell r="B3465">
            <v>8727</v>
          </cell>
          <cell r="C3465">
            <v>43412</v>
          </cell>
          <cell r="D3465" t="str">
            <v>119VU</v>
          </cell>
          <cell r="E3465"/>
          <cell r="F3465"/>
          <cell r="G3465"/>
          <cell r="H3465"/>
          <cell r="I3465" t="str">
            <v>OK</v>
          </cell>
          <cell r="J3465">
            <v>43413</v>
          </cell>
        </row>
        <row r="3466">
          <cell r="B3466">
            <v>8727</v>
          </cell>
          <cell r="C3466">
            <v>43412</v>
          </cell>
          <cell r="D3466" t="str">
            <v>45VU</v>
          </cell>
          <cell r="E3466"/>
          <cell r="F3466" t="str">
            <v>OK</v>
          </cell>
          <cell r="G3466"/>
          <cell r="H3466"/>
          <cell r="I3466" t="str">
            <v>OK</v>
          </cell>
          <cell r="J3466">
            <v>43812</v>
          </cell>
        </row>
        <row r="3467">
          <cell r="B3467">
            <v>8549</v>
          </cell>
          <cell r="C3467">
            <v>43412</v>
          </cell>
          <cell r="D3467" t="str">
            <v>130VU</v>
          </cell>
          <cell r="E3467"/>
          <cell r="F3467"/>
          <cell r="G3467"/>
          <cell r="H3467"/>
          <cell r="I3467" t="str">
            <v>OK</v>
          </cell>
          <cell r="J3467">
            <v>43413</v>
          </cell>
        </row>
        <row r="3468">
          <cell r="B3468">
            <v>9628</v>
          </cell>
          <cell r="C3468">
            <v>43412</v>
          </cell>
          <cell r="D3468"/>
          <cell r="E3468"/>
          <cell r="F3468"/>
          <cell r="G3468"/>
          <cell r="H3468"/>
          <cell r="I3468" t="str">
            <v>OK</v>
          </cell>
          <cell r="J3468">
            <v>43413</v>
          </cell>
        </row>
        <row r="3469">
          <cell r="B3469">
            <v>8737</v>
          </cell>
          <cell r="C3469">
            <v>43413</v>
          </cell>
          <cell r="D3469"/>
          <cell r="E3469"/>
          <cell r="F3469" t="str">
            <v>OK</v>
          </cell>
          <cell r="G3469"/>
          <cell r="H3469"/>
          <cell r="I3469" t="str">
            <v>OK</v>
          </cell>
          <cell r="J3469">
            <v>43416</v>
          </cell>
        </row>
        <row r="3470">
          <cell r="B3470">
            <v>8811</v>
          </cell>
          <cell r="C3470">
            <v>43413</v>
          </cell>
          <cell r="D3470"/>
          <cell r="E3470"/>
          <cell r="F3470" t="str">
            <v>OK</v>
          </cell>
          <cell r="G3470"/>
          <cell r="H3470"/>
          <cell r="I3470" t="str">
            <v>OK</v>
          </cell>
          <cell r="J3470">
            <v>43416</v>
          </cell>
        </row>
        <row r="3471">
          <cell r="B3471">
            <v>8659</v>
          </cell>
          <cell r="C3471">
            <v>43413</v>
          </cell>
          <cell r="D3471"/>
          <cell r="E3471"/>
          <cell r="F3471" t="str">
            <v>OK</v>
          </cell>
          <cell r="G3471"/>
          <cell r="H3471"/>
          <cell r="I3471" t="str">
            <v>OK</v>
          </cell>
          <cell r="J3471">
            <v>43416</v>
          </cell>
        </row>
        <row r="3472">
          <cell r="B3472">
            <v>8650</v>
          </cell>
          <cell r="C3472">
            <v>43413</v>
          </cell>
          <cell r="D3472"/>
          <cell r="E3472"/>
          <cell r="F3472" t="str">
            <v>OK</v>
          </cell>
          <cell r="G3472"/>
          <cell r="H3472"/>
          <cell r="I3472" t="str">
            <v>OK</v>
          </cell>
          <cell r="J3472">
            <v>43416</v>
          </cell>
        </row>
        <row r="3473">
          <cell r="B3473">
            <v>8652</v>
          </cell>
          <cell r="C3473">
            <v>43413</v>
          </cell>
          <cell r="D3473"/>
          <cell r="E3473"/>
          <cell r="F3473" t="str">
            <v>OK</v>
          </cell>
          <cell r="G3473"/>
          <cell r="H3473"/>
          <cell r="I3473" t="str">
            <v>OK</v>
          </cell>
          <cell r="J3473">
            <v>43416</v>
          </cell>
        </row>
        <row r="3474">
          <cell r="B3474">
            <v>8716</v>
          </cell>
          <cell r="C3474">
            <v>43413</v>
          </cell>
          <cell r="D3474"/>
          <cell r="E3474"/>
          <cell r="F3474" t="str">
            <v>OK</v>
          </cell>
          <cell r="G3474"/>
          <cell r="H3474"/>
          <cell r="I3474" t="str">
            <v>OK</v>
          </cell>
          <cell r="J3474">
            <v>43416</v>
          </cell>
        </row>
        <row r="3475">
          <cell r="B3475">
            <v>8714</v>
          </cell>
          <cell r="C3475">
            <v>43413</v>
          </cell>
          <cell r="D3475"/>
          <cell r="E3475"/>
          <cell r="F3475" t="str">
            <v>OK</v>
          </cell>
          <cell r="G3475"/>
          <cell r="H3475"/>
          <cell r="I3475" t="str">
            <v>OK</v>
          </cell>
          <cell r="J3475">
            <v>43416</v>
          </cell>
        </row>
        <row r="3476">
          <cell r="B3476">
            <v>8812</v>
          </cell>
          <cell r="C3476">
            <v>43413</v>
          </cell>
          <cell r="D3476"/>
          <cell r="E3476"/>
          <cell r="F3476" t="str">
            <v>OK</v>
          </cell>
          <cell r="G3476"/>
          <cell r="H3476"/>
          <cell r="I3476" t="str">
            <v>OK</v>
          </cell>
          <cell r="J3476">
            <v>43416</v>
          </cell>
        </row>
        <row r="3477">
          <cell r="B3477">
            <v>8728</v>
          </cell>
          <cell r="C3477">
            <v>43413</v>
          </cell>
          <cell r="D3477"/>
          <cell r="E3477"/>
          <cell r="F3477" t="str">
            <v>OK</v>
          </cell>
          <cell r="G3477"/>
          <cell r="H3477"/>
          <cell r="I3477" t="str">
            <v>OK</v>
          </cell>
          <cell r="J3477">
            <v>43416</v>
          </cell>
        </row>
        <row r="3478">
          <cell r="B3478">
            <v>8654</v>
          </cell>
          <cell r="C3478">
            <v>43413</v>
          </cell>
          <cell r="D3478"/>
          <cell r="E3478"/>
          <cell r="F3478" t="str">
            <v>OK</v>
          </cell>
          <cell r="G3478"/>
          <cell r="H3478"/>
          <cell r="I3478" t="str">
            <v>OK</v>
          </cell>
          <cell r="J3478">
            <v>43416</v>
          </cell>
        </row>
        <row r="3479">
          <cell r="B3479">
            <v>8656</v>
          </cell>
          <cell r="C3479">
            <v>43413</v>
          </cell>
          <cell r="D3479"/>
          <cell r="E3479"/>
          <cell r="F3479" t="str">
            <v>OK</v>
          </cell>
          <cell r="G3479"/>
          <cell r="H3479"/>
          <cell r="I3479" t="str">
            <v>OK</v>
          </cell>
          <cell r="J3479">
            <v>43416</v>
          </cell>
        </row>
        <row r="3480">
          <cell r="B3480">
            <v>8718</v>
          </cell>
          <cell r="C3480">
            <v>43413</v>
          </cell>
          <cell r="D3480"/>
          <cell r="E3480"/>
          <cell r="F3480" t="str">
            <v>OK</v>
          </cell>
          <cell r="G3480"/>
          <cell r="H3480"/>
          <cell r="I3480" t="str">
            <v>OK</v>
          </cell>
          <cell r="J3480">
            <v>43416</v>
          </cell>
        </row>
        <row r="3481">
          <cell r="B3481">
            <v>8732</v>
          </cell>
          <cell r="C3481">
            <v>43413</v>
          </cell>
          <cell r="D3481" t="str">
            <v>para 22-30</v>
          </cell>
          <cell r="E3481"/>
          <cell r="F3481" t="str">
            <v>OK</v>
          </cell>
          <cell r="G3481"/>
          <cell r="H3481"/>
          <cell r="I3481" t="str">
            <v>OK</v>
          </cell>
          <cell r="J3481">
            <v>43416</v>
          </cell>
        </row>
        <row r="3482">
          <cell r="B3482">
            <v>8817</v>
          </cell>
          <cell r="C3482">
            <v>43413</v>
          </cell>
          <cell r="D3482" t="str">
            <v>para 8-35-48</v>
          </cell>
          <cell r="E3482"/>
          <cell r="F3482" t="str">
            <v>OK</v>
          </cell>
          <cell r="G3482"/>
          <cell r="H3482"/>
          <cell r="I3482" t="str">
            <v>OK</v>
          </cell>
          <cell r="J3482">
            <v>43416</v>
          </cell>
        </row>
        <row r="3483">
          <cell r="B3483">
            <v>8753</v>
          </cell>
          <cell r="C3483">
            <v>43413</v>
          </cell>
          <cell r="D3483"/>
          <cell r="E3483"/>
          <cell r="F3483" t="str">
            <v>OK</v>
          </cell>
          <cell r="G3483"/>
          <cell r="H3483"/>
          <cell r="I3483" t="str">
            <v>OK</v>
          </cell>
          <cell r="J3483">
            <v>43416</v>
          </cell>
        </row>
        <row r="3484">
          <cell r="B3484">
            <v>8748</v>
          </cell>
          <cell r="C3484">
            <v>43413</v>
          </cell>
          <cell r="D3484"/>
          <cell r="E3484"/>
          <cell r="F3484" t="str">
            <v>OK</v>
          </cell>
          <cell r="G3484"/>
          <cell r="H3484"/>
          <cell r="I3484" t="str">
            <v>OK</v>
          </cell>
          <cell r="J3484">
            <v>43417</v>
          </cell>
        </row>
        <row r="3485">
          <cell r="B3485">
            <v>312</v>
          </cell>
          <cell r="C3485">
            <v>43413</v>
          </cell>
          <cell r="D3485" t="str">
            <v>911-917VU</v>
          </cell>
          <cell r="E3485"/>
          <cell r="F3485" t="str">
            <v>OK</v>
          </cell>
          <cell r="G3485"/>
          <cell r="H3485"/>
          <cell r="I3485" t="str">
            <v>OK</v>
          </cell>
          <cell r="J3485">
            <v>43416</v>
          </cell>
        </row>
        <row r="3486">
          <cell r="B3486">
            <v>310</v>
          </cell>
          <cell r="C3486">
            <v>43413</v>
          </cell>
          <cell r="D3486"/>
          <cell r="E3486"/>
          <cell r="F3486" t="str">
            <v>OK</v>
          </cell>
          <cell r="G3486"/>
          <cell r="H3486"/>
          <cell r="I3486" t="str">
            <v>OK</v>
          </cell>
          <cell r="J3486">
            <v>43416</v>
          </cell>
        </row>
        <row r="3487">
          <cell r="B3487">
            <v>306</v>
          </cell>
          <cell r="C3487">
            <v>43413</v>
          </cell>
          <cell r="D3487"/>
          <cell r="E3487"/>
          <cell r="F3487" t="str">
            <v>OK</v>
          </cell>
          <cell r="G3487"/>
          <cell r="H3487"/>
          <cell r="I3487" t="str">
            <v>OK</v>
          </cell>
          <cell r="J3487">
            <v>43416</v>
          </cell>
        </row>
        <row r="3488">
          <cell r="B3488">
            <v>1576</v>
          </cell>
          <cell r="C3488">
            <v>43413</v>
          </cell>
          <cell r="D3488"/>
          <cell r="E3488"/>
          <cell r="F3488" t="str">
            <v>OK</v>
          </cell>
          <cell r="G3488"/>
          <cell r="H3488"/>
          <cell r="I3488" t="str">
            <v>OK</v>
          </cell>
          <cell r="J3488">
            <v>43416</v>
          </cell>
        </row>
        <row r="3489">
          <cell r="B3489" t="str">
            <v>LCT166240</v>
          </cell>
          <cell r="C3489">
            <v>43413</v>
          </cell>
          <cell r="D3489" t="str">
            <v>42UB</v>
          </cell>
          <cell r="E3489"/>
          <cell r="F3489"/>
          <cell r="G3489"/>
          <cell r="H3489"/>
          <cell r="I3489" t="str">
            <v>OK</v>
          </cell>
          <cell r="J3489">
            <v>43416</v>
          </cell>
        </row>
        <row r="3490">
          <cell r="B3490" t="str">
            <v>LCT166241</v>
          </cell>
          <cell r="C3490">
            <v>43413</v>
          </cell>
          <cell r="D3490" t="str">
            <v>42UB</v>
          </cell>
          <cell r="E3490"/>
          <cell r="F3490"/>
          <cell r="G3490"/>
          <cell r="H3490"/>
          <cell r="I3490" t="str">
            <v>OK</v>
          </cell>
          <cell r="J3490">
            <v>43416</v>
          </cell>
        </row>
        <row r="3491">
          <cell r="B3491">
            <v>306</v>
          </cell>
          <cell r="C3491">
            <v>43413</v>
          </cell>
          <cell r="D3491" t="str">
            <v>917VU</v>
          </cell>
          <cell r="E3491"/>
          <cell r="F3491" t="str">
            <v>OK</v>
          </cell>
          <cell r="G3491"/>
          <cell r="H3491"/>
          <cell r="I3491" t="str">
            <v>OK</v>
          </cell>
          <cell r="J3491">
            <v>43416</v>
          </cell>
        </row>
        <row r="3492">
          <cell r="B3492">
            <v>8596</v>
          </cell>
          <cell r="C3492">
            <v>43413</v>
          </cell>
          <cell r="D3492" t="str">
            <v>108VU</v>
          </cell>
          <cell r="E3492"/>
          <cell r="F3492" t="str">
            <v>OK</v>
          </cell>
          <cell r="G3492"/>
          <cell r="H3492"/>
          <cell r="I3492" t="str">
            <v>OK</v>
          </cell>
          <cell r="J3492">
            <v>43416</v>
          </cell>
        </row>
        <row r="3493">
          <cell r="B3493">
            <v>8723</v>
          </cell>
          <cell r="C3493">
            <v>43413</v>
          </cell>
          <cell r="D3493" t="str">
            <v>56VU</v>
          </cell>
          <cell r="E3493"/>
          <cell r="F3493" t="str">
            <v>OK</v>
          </cell>
          <cell r="G3493"/>
          <cell r="H3493"/>
          <cell r="I3493" t="str">
            <v>OK</v>
          </cell>
          <cell r="J3493">
            <v>43416</v>
          </cell>
        </row>
        <row r="3494">
          <cell r="B3494">
            <v>8714</v>
          </cell>
          <cell r="C3494">
            <v>43413</v>
          </cell>
          <cell r="D3494" t="str">
            <v>28VU</v>
          </cell>
          <cell r="E3494"/>
          <cell r="F3494" t="str">
            <v>OK</v>
          </cell>
          <cell r="G3494"/>
          <cell r="H3494"/>
          <cell r="I3494" t="str">
            <v>OK</v>
          </cell>
          <cell r="J3494">
            <v>43416</v>
          </cell>
        </row>
        <row r="3495">
          <cell r="B3495">
            <v>8738</v>
          </cell>
          <cell r="C3495">
            <v>43416</v>
          </cell>
          <cell r="D3495"/>
          <cell r="E3495"/>
          <cell r="F3495"/>
          <cell r="G3495"/>
          <cell r="H3495"/>
          <cell r="I3495" t="str">
            <v>OK</v>
          </cell>
          <cell r="J3495">
            <v>43417</v>
          </cell>
        </row>
        <row r="3496">
          <cell r="B3496">
            <v>308</v>
          </cell>
          <cell r="C3496">
            <v>43416</v>
          </cell>
          <cell r="D3496" t="str">
            <v>412VU restant</v>
          </cell>
          <cell r="E3496"/>
          <cell r="F3496"/>
          <cell r="G3496"/>
          <cell r="H3496"/>
          <cell r="I3496" t="str">
            <v>OK</v>
          </cell>
          <cell r="J3496">
            <v>43417</v>
          </cell>
        </row>
        <row r="3497">
          <cell r="B3497">
            <v>1563</v>
          </cell>
          <cell r="C3497">
            <v>43416</v>
          </cell>
          <cell r="D3497"/>
          <cell r="E3497"/>
          <cell r="F3497"/>
          <cell r="G3497"/>
          <cell r="H3497"/>
          <cell r="I3497" t="str">
            <v>OK</v>
          </cell>
          <cell r="J3497">
            <v>43417</v>
          </cell>
        </row>
        <row r="3498">
          <cell r="B3498">
            <v>1555</v>
          </cell>
          <cell r="C3498">
            <v>43416</v>
          </cell>
          <cell r="D3498" t="str">
            <v>LOT3</v>
          </cell>
          <cell r="E3498"/>
          <cell r="F3498" t="str">
            <v>OK</v>
          </cell>
          <cell r="G3498"/>
          <cell r="H3498"/>
          <cell r="I3498" t="str">
            <v>OK</v>
          </cell>
          <cell r="J3498">
            <v>43418</v>
          </cell>
        </row>
        <row r="3499">
          <cell r="B3499">
            <v>8578</v>
          </cell>
          <cell r="C3499">
            <v>43416</v>
          </cell>
          <cell r="D3499" t="str">
            <v>30VU</v>
          </cell>
          <cell r="E3499"/>
          <cell r="F3499" t="str">
            <v>OK</v>
          </cell>
          <cell r="G3499"/>
          <cell r="H3499"/>
          <cell r="I3499" t="str">
            <v>OK</v>
          </cell>
          <cell r="J3499">
            <v>43419</v>
          </cell>
        </row>
        <row r="3500">
          <cell r="B3500">
            <v>8522</v>
          </cell>
          <cell r="C3500">
            <v>43416</v>
          </cell>
          <cell r="D3500" t="str">
            <v>108VU</v>
          </cell>
          <cell r="E3500"/>
          <cell r="F3500" t="str">
            <v>OK</v>
          </cell>
          <cell r="G3500"/>
          <cell r="H3500"/>
          <cell r="I3500" t="str">
            <v>OK</v>
          </cell>
          <cell r="J3500">
            <v>43431</v>
          </cell>
        </row>
        <row r="3501">
          <cell r="B3501">
            <v>8405</v>
          </cell>
          <cell r="C3501">
            <v>43416</v>
          </cell>
          <cell r="D3501" t="str">
            <v>110VU</v>
          </cell>
          <cell r="E3501"/>
          <cell r="F3501" t="str">
            <v>OK</v>
          </cell>
          <cell r="G3501"/>
          <cell r="H3501"/>
          <cell r="I3501" t="str">
            <v>OK</v>
          </cell>
          <cell r="J3501">
            <v>43788</v>
          </cell>
        </row>
        <row r="3502">
          <cell r="B3502">
            <v>8714</v>
          </cell>
          <cell r="C3502">
            <v>43416</v>
          </cell>
          <cell r="D3502" t="str">
            <v>25VU</v>
          </cell>
          <cell r="E3502"/>
          <cell r="F3502"/>
          <cell r="G3502"/>
          <cell r="H3502"/>
          <cell r="I3502" t="str">
            <v>OK</v>
          </cell>
          <cell r="J3502">
            <v>43417</v>
          </cell>
        </row>
        <row r="3503">
          <cell r="B3503">
            <v>8730</v>
          </cell>
          <cell r="C3503">
            <v>43417</v>
          </cell>
          <cell r="D3503"/>
          <cell r="E3503"/>
          <cell r="F3503" t="str">
            <v>OK</v>
          </cell>
          <cell r="G3503"/>
          <cell r="H3503"/>
          <cell r="I3503" t="str">
            <v>OK</v>
          </cell>
          <cell r="J3503">
            <v>43419</v>
          </cell>
        </row>
        <row r="3504">
          <cell r="B3504">
            <v>8759</v>
          </cell>
          <cell r="C3504">
            <v>43417</v>
          </cell>
          <cell r="D3504"/>
          <cell r="E3504"/>
          <cell r="F3504" t="str">
            <v>OK</v>
          </cell>
          <cell r="G3504"/>
          <cell r="H3504"/>
          <cell r="I3504" t="str">
            <v>OK</v>
          </cell>
          <cell r="J3504">
            <v>43418</v>
          </cell>
        </row>
        <row r="3505">
          <cell r="B3505">
            <v>303</v>
          </cell>
          <cell r="C3505">
            <v>43417</v>
          </cell>
          <cell r="D3505">
            <v>614</v>
          </cell>
          <cell r="E3505"/>
          <cell r="F3505" t="str">
            <v>OK</v>
          </cell>
          <cell r="G3505"/>
          <cell r="H3505"/>
          <cell r="I3505" t="str">
            <v>OK</v>
          </cell>
          <cell r="J3505">
            <v>43419</v>
          </cell>
        </row>
        <row r="3506">
          <cell r="B3506">
            <v>290</v>
          </cell>
          <cell r="C3506">
            <v>43417</v>
          </cell>
          <cell r="D3506"/>
          <cell r="E3506"/>
          <cell r="F3506" t="str">
            <v>OK</v>
          </cell>
          <cell r="G3506"/>
          <cell r="H3506"/>
          <cell r="I3506" t="str">
            <v>OK</v>
          </cell>
          <cell r="J3506">
            <v>43419</v>
          </cell>
        </row>
        <row r="3507">
          <cell r="B3507">
            <v>291</v>
          </cell>
          <cell r="C3507">
            <v>43417</v>
          </cell>
          <cell r="D3507"/>
          <cell r="E3507"/>
          <cell r="F3507" t="str">
            <v>OK</v>
          </cell>
          <cell r="G3507"/>
          <cell r="H3507"/>
          <cell r="I3507" t="str">
            <v>ok</v>
          </cell>
          <cell r="J3507">
            <v>43419</v>
          </cell>
        </row>
        <row r="3508">
          <cell r="B3508">
            <v>292</v>
          </cell>
          <cell r="C3508">
            <v>43417</v>
          </cell>
          <cell r="D3508" t="str">
            <v>536-611VU3</v>
          </cell>
          <cell r="E3508"/>
          <cell r="F3508" t="str">
            <v>OK</v>
          </cell>
          <cell r="G3508"/>
          <cell r="H3508"/>
          <cell r="I3508" t="str">
            <v>OK</v>
          </cell>
          <cell r="J3508">
            <v>43419</v>
          </cell>
        </row>
        <row r="3509">
          <cell r="B3509">
            <v>311</v>
          </cell>
          <cell r="C3509">
            <v>43417</v>
          </cell>
          <cell r="D3509" t="str">
            <v>sauf 543-311</v>
          </cell>
          <cell r="E3509"/>
          <cell r="F3509" t="str">
            <v>OK</v>
          </cell>
          <cell r="G3509"/>
          <cell r="H3509"/>
          <cell r="I3509" t="str">
            <v>OK</v>
          </cell>
          <cell r="J3509">
            <v>43419</v>
          </cell>
        </row>
        <row r="3510">
          <cell r="B3510">
            <v>329</v>
          </cell>
          <cell r="C3510">
            <v>43417</v>
          </cell>
          <cell r="D3510"/>
          <cell r="E3510"/>
          <cell r="F3510" t="str">
            <v>OK</v>
          </cell>
          <cell r="G3510"/>
          <cell r="H3510"/>
          <cell r="I3510" t="str">
            <v>OK</v>
          </cell>
          <cell r="J3510">
            <v>43419</v>
          </cell>
        </row>
        <row r="3511">
          <cell r="B3511">
            <v>331</v>
          </cell>
          <cell r="C3511">
            <v>43417</v>
          </cell>
          <cell r="D3511" t="str">
            <v>5120-5126</v>
          </cell>
          <cell r="E3511"/>
          <cell r="F3511" t="str">
            <v>OK</v>
          </cell>
          <cell r="G3511"/>
          <cell r="H3511"/>
          <cell r="I3511" t="str">
            <v>OK</v>
          </cell>
          <cell r="J3511">
            <v>43419</v>
          </cell>
        </row>
        <row r="3512">
          <cell r="B3512">
            <v>309</v>
          </cell>
          <cell r="C3512">
            <v>43417</v>
          </cell>
          <cell r="D3512"/>
          <cell r="E3512"/>
          <cell r="F3512" t="str">
            <v>OK</v>
          </cell>
          <cell r="G3512"/>
          <cell r="H3512"/>
          <cell r="I3512" t="str">
            <v>OK</v>
          </cell>
          <cell r="J3512">
            <v>43419</v>
          </cell>
        </row>
        <row r="3513">
          <cell r="B3513">
            <v>1562</v>
          </cell>
          <cell r="C3513">
            <v>43417</v>
          </cell>
          <cell r="D3513"/>
          <cell r="E3513"/>
          <cell r="F3513" t="str">
            <v>OK</v>
          </cell>
          <cell r="G3513"/>
          <cell r="H3513"/>
          <cell r="I3513" t="str">
            <v>OK</v>
          </cell>
          <cell r="J3513">
            <v>43419</v>
          </cell>
        </row>
        <row r="3514">
          <cell r="B3514" t="str">
            <v>LCT133297</v>
          </cell>
          <cell r="C3514">
            <v>43417</v>
          </cell>
          <cell r="D3514" t="str">
            <v>22VU</v>
          </cell>
          <cell r="E3514"/>
          <cell r="F3514" t="str">
            <v>OK</v>
          </cell>
          <cell r="G3514"/>
          <cell r="H3514"/>
          <cell r="I3514" t="str">
            <v>KO</v>
          </cell>
          <cell r="J3514"/>
        </row>
        <row r="3515">
          <cell r="B3515">
            <v>8549</v>
          </cell>
          <cell r="C3515">
            <v>43417</v>
          </cell>
          <cell r="D3515" t="str">
            <v>131VU</v>
          </cell>
          <cell r="E3515"/>
          <cell r="F3515" t="str">
            <v>OK</v>
          </cell>
          <cell r="G3515"/>
          <cell r="H3515"/>
          <cell r="I3515" t="str">
            <v>OK</v>
          </cell>
          <cell r="J3515">
            <v>43425</v>
          </cell>
        </row>
        <row r="3516">
          <cell r="B3516">
            <v>8522</v>
          </cell>
          <cell r="C3516">
            <v>43417</v>
          </cell>
          <cell r="D3516" t="str">
            <v>110VU</v>
          </cell>
          <cell r="E3516"/>
          <cell r="F3516" t="str">
            <v>OK</v>
          </cell>
          <cell r="G3516"/>
          <cell r="H3516"/>
          <cell r="I3516" t="str">
            <v>OK</v>
          </cell>
          <cell r="J3516">
            <v>43784</v>
          </cell>
        </row>
        <row r="3517">
          <cell r="B3517">
            <v>8732</v>
          </cell>
          <cell r="C3517">
            <v>43417</v>
          </cell>
          <cell r="D3517" t="str">
            <v>22-30VU</v>
          </cell>
          <cell r="E3517"/>
          <cell r="F3517" t="str">
            <v>OK</v>
          </cell>
          <cell r="G3517"/>
          <cell r="H3517"/>
          <cell r="I3517" t="str">
            <v>OK</v>
          </cell>
          <cell r="J3517">
            <v>43419</v>
          </cell>
        </row>
        <row r="3518">
          <cell r="B3518">
            <v>309</v>
          </cell>
          <cell r="C3518">
            <v>43417</v>
          </cell>
          <cell r="D3518" t="str">
            <v>511VU1</v>
          </cell>
          <cell r="E3518"/>
          <cell r="F3518" t="str">
            <v>OK</v>
          </cell>
          <cell r="G3518"/>
          <cell r="H3518"/>
          <cell r="I3518" t="str">
            <v>OK</v>
          </cell>
          <cell r="J3518">
            <v>43419</v>
          </cell>
        </row>
        <row r="3519">
          <cell r="B3519">
            <v>8817</v>
          </cell>
          <cell r="C3519">
            <v>43417</v>
          </cell>
          <cell r="D3519" t="str">
            <v>8-35VU</v>
          </cell>
          <cell r="E3519"/>
          <cell r="F3519" t="str">
            <v>OK</v>
          </cell>
          <cell r="G3519"/>
          <cell r="H3519"/>
          <cell r="I3519" t="str">
            <v>OK</v>
          </cell>
          <cell r="J3519">
            <v>43419</v>
          </cell>
        </row>
        <row r="3520">
          <cell r="B3520">
            <v>8727</v>
          </cell>
          <cell r="C3520">
            <v>43417</v>
          </cell>
          <cell r="D3520" t="str">
            <v>56VU</v>
          </cell>
          <cell r="E3520"/>
          <cell r="F3520" t="str">
            <v>OK</v>
          </cell>
          <cell r="G3520"/>
          <cell r="H3520"/>
          <cell r="I3520" t="str">
            <v>OK</v>
          </cell>
          <cell r="J3520">
            <v>43419</v>
          </cell>
        </row>
        <row r="3521">
          <cell r="B3521">
            <v>8673</v>
          </cell>
          <cell r="C3521">
            <v>43418</v>
          </cell>
          <cell r="D3521"/>
          <cell r="E3521"/>
          <cell r="F3521" t="str">
            <v>OK</v>
          </cell>
          <cell r="G3521"/>
          <cell r="H3521"/>
          <cell r="I3521" t="str">
            <v>OK</v>
          </cell>
          <cell r="J3521">
            <v>43419</v>
          </cell>
        </row>
        <row r="3522">
          <cell r="B3522">
            <v>8771</v>
          </cell>
          <cell r="C3522">
            <v>43418</v>
          </cell>
          <cell r="D3522"/>
          <cell r="E3522"/>
          <cell r="F3522" t="str">
            <v>OK</v>
          </cell>
          <cell r="G3522"/>
          <cell r="H3522"/>
          <cell r="I3522" t="str">
            <v>OK</v>
          </cell>
          <cell r="J3522">
            <v>43419</v>
          </cell>
        </row>
        <row r="3523">
          <cell r="B3523">
            <v>8740</v>
          </cell>
          <cell r="C3523">
            <v>43418</v>
          </cell>
          <cell r="D3523"/>
          <cell r="E3523"/>
          <cell r="F3523" t="str">
            <v>OK</v>
          </cell>
          <cell r="G3523"/>
          <cell r="H3523"/>
          <cell r="I3523" t="str">
            <v>OK</v>
          </cell>
          <cell r="J3523">
            <v>43419</v>
          </cell>
        </row>
        <row r="3524">
          <cell r="B3524">
            <v>8741</v>
          </cell>
          <cell r="C3524">
            <v>43418</v>
          </cell>
          <cell r="D3524" t="str">
            <v>PARA 21VU</v>
          </cell>
          <cell r="E3524"/>
          <cell r="F3524" t="str">
            <v>OK</v>
          </cell>
          <cell r="G3524"/>
          <cell r="H3524"/>
          <cell r="I3524" t="str">
            <v>OK</v>
          </cell>
          <cell r="J3524">
            <v>43419</v>
          </cell>
        </row>
        <row r="3525">
          <cell r="B3525">
            <v>8762</v>
          </cell>
          <cell r="C3525">
            <v>43418</v>
          </cell>
          <cell r="D3525" t="str">
            <v>para 110VU</v>
          </cell>
          <cell r="E3525"/>
          <cell r="F3525" t="str">
            <v>OK</v>
          </cell>
          <cell r="G3525"/>
          <cell r="H3525"/>
          <cell r="I3525" t="str">
            <v>OK</v>
          </cell>
          <cell r="J3525">
            <v>43419</v>
          </cell>
        </row>
        <row r="3526">
          <cell r="B3526">
            <v>316</v>
          </cell>
          <cell r="C3526">
            <v>43418</v>
          </cell>
          <cell r="D3526" t="str">
            <v>911-917VU</v>
          </cell>
          <cell r="E3526"/>
          <cell r="F3526"/>
          <cell r="G3526"/>
          <cell r="H3526"/>
          <cell r="I3526" t="str">
            <v>ok</v>
          </cell>
          <cell r="J3526">
            <v>43419</v>
          </cell>
        </row>
        <row r="3527">
          <cell r="B3527">
            <v>330</v>
          </cell>
          <cell r="C3527">
            <v>43418</v>
          </cell>
          <cell r="D3527"/>
          <cell r="E3527"/>
          <cell r="F3527" t="str">
            <v>OK</v>
          </cell>
          <cell r="G3527"/>
          <cell r="H3527"/>
          <cell r="I3527" t="str">
            <v>OK</v>
          </cell>
          <cell r="J3527">
            <v>43419</v>
          </cell>
        </row>
        <row r="3528">
          <cell r="B3528">
            <v>1564</v>
          </cell>
          <cell r="C3528">
            <v>43418</v>
          </cell>
          <cell r="D3528"/>
          <cell r="E3528"/>
          <cell r="F3528" t="str">
            <v>OK</v>
          </cell>
          <cell r="G3528"/>
          <cell r="H3528"/>
          <cell r="I3528" t="str">
            <v>OK</v>
          </cell>
          <cell r="J3528">
            <v>43419</v>
          </cell>
        </row>
        <row r="3529">
          <cell r="B3529">
            <v>1563</v>
          </cell>
          <cell r="C3529">
            <v>43418</v>
          </cell>
          <cell r="D3529"/>
          <cell r="E3529"/>
          <cell r="F3529" t="str">
            <v>OK</v>
          </cell>
          <cell r="G3529"/>
          <cell r="H3529"/>
          <cell r="I3529" t="str">
            <v>OK</v>
          </cell>
          <cell r="J3529">
            <v>43419</v>
          </cell>
        </row>
        <row r="3530">
          <cell r="B3530">
            <v>1577</v>
          </cell>
          <cell r="C3530">
            <v>43418</v>
          </cell>
          <cell r="D3530"/>
          <cell r="E3530"/>
          <cell r="F3530" t="str">
            <v>OK</v>
          </cell>
          <cell r="G3530"/>
          <cell r="H3530"/>
          <cell r="I3530" t="str">
            <v>OK</v>
          </cell>
          <cell r="J3530">
            <v>43419</v>
          </cell>
        </row>
        <row r="3531">
          <cell r="B3531" t="str">
            <v>lct133533</v>
          </cell>
          <cell r="C3531">
            <v>43418</v>
          </cell>
          <cell r="D3531" t="str">
            <v>jack</v>
          </cell>
          <cell r="E3531"/>
          <cell r="F3531" t="str">
            <v>OK</v>
          </cell>
          <cell r="G3531"/>
          <cell r="H3531"/>
          <cell r="I3531" t="str">
            <v>KO</v>
          </cell>
          <cell r="J3531"/>
        </row>
        <row r="3532">
          <cell r="B3532" t="str">
            <v>lct133294</v>
          </cell>
          <cell r="C3532">
            <v>43418</v>
          </cell>
          <cell r="D3532" t="str">
            <v>22VU</v>
          </cell>
          <cell r="E3532"/>
          <cell r="F3532" t="str">
            <v>OK</v>
          </cell>
          <cell r="G3532"/>
          <cell r="H3532"/>
          <cell r="I3532" t="str">
            <v>KO</v>
          </cell>
          <cell r="J3532"/>
        </row>
        <row r="3533">
          <cell r="B3533">
            <v>8817</v>
          </cell>
          <cell r="C3533">
            <v>43418</v>
          </cell>
          <cell r="D3533" t="str">
            <v>48VU</v>
          </cell>
          <cell r="E3533"/>
          <cell r="F3533"/>
          <cell r="G3533"/>
          <cell r="H3533"/>
          <cell r="I3533" t="str">
            <v>OK</v>
          </cell>
          <cell r="J3533">
            <v>43419</v>
          </cell>
        </row>
        <row r="3534">
          <cell r="B3534">
            <v>8727</v>
          </cell>
          <cell r="C3534">
            <v>43418</v>
          </cell>
          <cell r="D3534" t="str">
            <v>52VU</v>
          </cell>
          <cell r="E3534"/>
          <cell r="F3534"/>
          <cell r="G3534"/>
          <cell r="H3534"/>
          <cell r="I3534" t="str">
            <v>OK</v>
          </cell>
          <cell r="J3534">
            <v>43419</v>
          </cell>
        </row>
        <row r="3535">
          <cell r="B3535">
            <v>8675</v>
          </cell>
          <cell r="C3535">
            <v>43419</v>
          </cell>
          <cell r="D3535"/>
          <cell r="E3535"/>
          <cell r="F3535" t="str">
            <v>OK</v>
          </cell>
          <cell r="G3535"/>
          <cell r="H3535"/>
          <cell r="I3535" t="str">
            <v>OK</v>
          </cell>
          <cell r="J3535">
            <v>43420</v>
          </cell>
        </row>
        <row r="3536">
          <cell r="B3536">
            <v>8767</v>
          </cell>
          <cell r="C3536">
            <v>43419</v>
          </cell>
          <cell r="D3536"/>
          <cell r="E3536"/>
          <cell r="F3536" t="str">
            <v>OK</v>
          </cell>
          <cell r="G3536"/>
          <cell r="H3536"/>
          <cell r="I3536" t="str">
            <v>OK</v>
          </cell>
          <cell r="J3536">
            <v>43420</v>
          </cell>
        </row>
        <row r="3537">
          <cell r="B3537">
            <v>310</v>
          </cell>
          <cell r="C3537">
            <v>43419</v>
          </cell>
          <cell r="D3537"/>
          <cell r="E3537"/>
          <cell r="F3537" t="str">
            <v>OK</v>
          </cell>
          <cell r="G3537"/>
          <cell r="H3537"/>
          <cell r="I3537" t="str">
            <v>OK</v>
          </cell>
          <cell r="J3537">
            <v>43420</v>
          </cell>
        </row>
        <row r="3538">
          <cell r="B3538" t="str">
            <v>LCT114431</v>
          </cell>
          <cell r="C3538">
            <v>43419</v>
          </cell>
          <cell r="D3538" t="str">
            <v>10PA</v>
          </cell>
          <cell r="E3538"/>
          <cell r="F3538" t="str">
            <v>OK</v>
          </cell>
          <cell r="G3538"/>
          <cell r="H3538"/>
          <cell r="I3538" t="str">
            <v>OK</v>
          </cell>
          <cell r="J3538">
            <v>43420</v>
          </cell>
        </row>
        <row r="3539">
          <cell r="B3539">
            <v>8538</v>
          </cell>
          <cell r="C3539">
            <v>43419</v>
          </cell>
          <cell r="D3539" t="str">
            <v>108VU</v>
          </cell>
          <cell r="E3539"/>
          <cell r="F3539" t="str">
            <v>OK</v>
          </cell>
          <cell r="G3539"/>
          <cell r="H3539"/>
          <cell r="I3539" t="str">
            <v>OK</v>
          </cell>
          <cell r="J3539">
            <v>43425</v>
          </cell>
        </row>
        <row r="3540">
          <cell r="B3540">
            <v>311</v>
          </cell>
          <cell r="C3540">
            <v>43419</v>
          </cell>
          <cell r="D3540" t="str">
            <v>543-311VU</v>
          </cell>
          <cell r="E3540"/>
          <cell r="F3540" t="str">
            <v>OK</v>
          </cell>
          <cell r="G3540"/>
          <cell r="H3540"/>
          <cell r="I3540" t="str">
            <v>OK</v>
          </cell>
          <cell r="J3540">
            <v>43420</v>
          </cell>
        </row>
        <row r="3541">
          <cell r="B3541">
            <v>8722</v>
          </cell>
          <cell r="C3541">
            <v>43420</v>
          </cell>
          <cell r="D3541"/>
          <cell r="E3541"/>
          <cell r="F3541" t="str">
            <v>OK</v>
          </cell>
          <cell r="G3541"/>
          <cell r="H3541"/>
          <cell r="I3541" t="str">
            <v>OK</v>
          </cell>
          <cell r="J3541">
            <v>43423</v>
          </cell>
        </row>
        <row r="3542">
          <cell r="B3542">
            <v>8734</v>
          </cell>
          <cell r="C3542">
            <v>43420</v>
          </cell>
          <cell r="D3542"/>
          <cell r="E3542"/>
          <cell r="F3542" t="str">
            <v>OK</v>
          </cell>
          <cell r="G3542"/>
          <cell r="H3542"/>
          <cell r="I3542" t="str">
            <v>OK</v>
          </cell>
          <cell r="J3542">
            <v>43423</v>
          </cell>
        </row>
        <row r="3543">
          <cell r="B3543">
            <v>8662</v>
          </cell>
          <cell r="C3543">
            <v>43420</v>
          </cell>
          <cell r="D3543"/>
          <cell r="E3543"/>
          <cell r="F3543" t="str">
            <v>OK</v>
          </cell>
          <cell r="G3543"/>
          <cell r="H3543"/>
          <cell r="I3543" t="str">
            <v>OK</v>
          </cell>
          <cell r="J3543">
            <v>43423</v>
          </cell>
        </row>
        <row r="3544">
          <cell r="B3544">
            <v>8665</v>
          </cell>
          <cell r="C3544">
            <v>43420</v>
          </cell>
          <cell r="D3544"/>
          <cell r="E3544"/>
          <cell r="F3544" t="str">
            <v>OK</v>
          </cell>
          <cell r="G3544"/>
          <cell r="H3544"/>
          <cell r="I3544" t="str">
            <v>OK</v>
          </cell>
          <cell r="J3544">
            <v>43423</v>
          </cell>
        </row>
        <row r="3545">
          <cell r="B3545">
            <v>8841</v>
          </cell>
          <cell r="C3545">
            <v>43420</v>
          </cell>
          <cell r="D3545"/>
          <cell r="E3545"/>
          <cell r="F3545" t="str">
            <v>OK</v>
          </cell>
          <cell r="G3545"/>
          <cell r="H3545"/>
          <cell r="I3545" t="str">
            <v>OK</v>
          </cell>
          <cell r="J3545">
            <v>43423</v>
          </cell>
        </row>
        <row r="3546">
          <cell r="B3546">
            <v>8668</v>
          </cell>
          <cell r="C3546">
            <v>43420</v>
          </cell>
          <cell r="D3546"/>
          <cell r="E3546"/>
          <cell r="F3546" t="str">
            <v>OK</v>
          </cell>
          <cell r="G3546"/>
          <cell r="H3546"/>
          <cell r="I3546" t="str">
            <v>OK</v>
          </cell>
          <cell r="J3546">
            <v>43423</v>
          </cell>
        </row>
        <row r="3547">
          <cell r="B3547">
            <v>8747</v>
          </cell>
          <cell r="C3547">
            <v>43420</v>
          </cell>
          <cell r="D3547"/>
          <cell r="E3547"/>
          <cell r="F3547" t="str">
            <v>OK</v>
          </cell>
          <cell r="G3547"/>
          <cell r="H3547"/>
          <cell r="I3547" t="str">
            <v>OK</v>
          </cell>
          <cell r="J3547">
            <v>43423</v>
          </cell>
        </row>
        <row r="3548">
          <cell r="B3548">
            <v>8856</v>
          </cell>
          <cell r="C3548">
            <v>43420</v>
          </cell>
          <cell r="D3548"/>
          <cell r="E3548"/>
          <cell r="F3548" t="str">
            <v>OK</v>
          </cell>
          <cell r="G3548"/>
          <cell r="H3548"/>
          <cell r="I3548" t="str">
            <v>OK</v>
          </cell>
          <cell r="J3548">
            <v>43423</v>
          </cell>
        </row>
        <row r="3549">
          <cell r="B3549">
            <v>8761</v>
          </cell>
          <cell r="C3549">
            <v>43420</v>
          </cell>
          <cell r="D3549"/>
          <cell r="E3549"/>
          <cell r="F3549" t="str">
            <v>OK</v>
          </cell>
          <cell r="G3549"/>
          <cell r="H3549"/>
          <cell r="I3549" t="str">
            <v>OK</v>
          </cell>
          <cell r="J3549">
            <v>43423</v>
          </cell>
        </row>
        <row r="3550">
          <cell r="B3550">
            <v>8741</v>
          </cell>
          <cell r="C3550">
            <v>43420</v>
          </cell>
          <cell r="D3550"/>
          <cell r="E3550"/>
          <cell r="F3550" t="str">
            <v>OK</v>
          </cell>
          <cell r="G3550"/>
          <cell r="H3550"/>
          <cell r="I3550" t="str">
            <v>OK</v>
          </cell>
          <cell r="J3550">
            <v>43423</v>
          </cell>
        </row>
        <row r="3551">
          <cell r="B3551">
            <v>8761</v>
          </cell>
          <cell r="C3551">
            <v>43420</v>
          </cell>
          <cell r="D3551" t="str">
            <v>para 21-22-40-54-108VU</v>
          </cell>
          <cell r="E3551"/>
          <cell r="F3551" t="str">
            <v>OK</v>
          </cell>
          <cell r="G3551"/>
          <cell r="H3551"/>
          <cell r="I3551" t="str">
            <v>OK</v>
          </cell>
          <cell r="J3551">
            <v>43423</v>
          </cell>
        </row>
        <row r="3552">
          <cell r="B3552">
            <v>8772</v>
          </cell>
          <cell r="C3552">
            <v>43420</v>
          </cell>
          <cell r="D3552" t="str">
            <v>para 21-22-40-108</v>
          </cell>
          <cell r="E3552"/>
          <cell r="F3552" t="str">
            <v>OK</v>
          </cell>
          <cell r="G3552"/>
          <cell r="H3552"/>
          <cell r="I3552" t="str">
            <v>OK</v>
          </cell>
          <cell r="J3552">
            <v>43423</v>
          </cell>
        </row>
        <row r="3553">
          <cell r="B3553">
            <v>8758</v>
          </cell>
          <cell r="C3553">
            <v>43420</v>
          </cell>
          <cell r="D3553" t="str">
            <v>para 102VU</v>
          </cell>
          <cell r="E3553"/>
          <cell r="F3553" t="str">
            <v>OK</v>
          </cell>
          <cell r="G3553"/>
          <cell r="H3553"/>
          <cell r="I3553" t="str">
            <v>OK</v>
          </cell>
          <cell r="J3553">
            <v>43423</v>
          </cell>
        </row>
        <row r="3554">
          <cell r="B3554">
            <v>8750</v>
          </cell>
          <cell r="C3554">
            <v>43420</v>
          </cell>
          <cell r="D3554"/>
          <cell r="E3554"/>
          <cell r="F3554" t="str">
            <v>OK</v>
          </cell>
          <cell r="G3554"/>
          <cell r="H3554"/>
          <cell r="I3554" t="str">
            <v>OK</v>
          </cell>
          <cell r="J3554">
            <v>43423</v>
          </cell>
        </row>
        <row r="3555">
          <cell r="B3555">
            <v>8770</v>
          </cell>
          <cell r="C3555">
            <v>43420</v>
          </cell>
          <cell r="D3555"/>
          <cell r="E3555"/>
          <cell r="F3555" t="str">
            <v>OK</v>
          </cell>
          <cell r="G3555"/>
          <cell r="H3555"/>
          <cell r="I3555" t="str">
            <v>OK</v>
          </cell>
          <cell r="J3555">
            <v>43423</v>
          </cell>
        </row>
        <row r="3556">
          <cell r="B3556">
            <v>8827</v>
          </cell>
          <cell r="C3556">
            <v>43420</v>
          </cell>
          <cell r="D3556" t="str">
            <v>para 54VU</v>
          </cell>
          <cell r="E3556"/>
          <cell r="F3556" t="str">
            <v>OK</v>
          </cell>
          <cell r="G3556"/>
          <cell r="H3556"/>
          <cell r="I3556" t="str">
            <v>OK</v>
          </cell>
          <cell r="J3556">
            <v>43424</v>
          </cell>
        </row>
        <row r="3557">
          <cell r="B3557">
            <v>8841</v>
          </cell>
          <cell r="C3557">
            <v>43420</v>
          </cell>
          <cell r="D3557"/>
          <cell r="E3557"/>
          <cell r="F3557" t="str">
            <v>OK</v>
          </cell>
          <cell r="G3557"/>
          <cell r="H3557"/>
          <cell r="I3557" t="str">
            <v>OK</v>
          </cell>
          <cell r="J3557">
            <v>43432</v>
          </cell>
        </row>
        <row r="3558">
          <cell r="B3558">
            <v>303</v>
          </cell>
          <cell r="C3558">
            <v>43420</v>
          </cell>
          <cell r="D3558" t="str">
            <v>612VU</v>
          </cell>
          <cell r="E3558"/>
          <cell r="F3558" t="str">
            <v>OK</v>
          </cell>
          <cell r="G3558"/>
          <cell r="H3558"/>
          <cell r="I3558" t="str">
            <v>OK</v>
          </cell>
          <cell r="J3558">
            <v>43424</v>
          </cell>
        </row>
        <row r="3559">
          <cell r="B3559">
            <v>249</v>
          </cell>
          <cell r="C3559">
            <v>43420</v>
          </cell>
          <cell r="D3559" t="str">
            <v>sauf 518</v>
          </cell>
          <cell r="E3559"/>
          <cell r="F3559" t="str">
            <v>OK</v>
          </cell>
          <cell r="G3559"/>
          <cell r="H3559"/>
          <cell r="I3559" t="str">
            <v>OK</v>
          </cell>
          <cell r="J3559">
            <v>43423</v>
          </cell>
        </row>
        <row r="3560">
          <cell r="B3560">
            <v>312</v>
          </cell>
          <cell r="C3560">
            <v>43420</v>
          </cell>
          <cell r="D3560" t="str">
            <v>sauf 311</v>
          </cell>
          <cell r="E3560"/>
          <cell r="F3560" t="str">
            <v>OK</v>
          </cell>
          <cell r="G3560"/>
          <cell r="H3560"/>
          <cell r="I3560" t="str">
            <v>OK</v>
          </cell>
          <cell r="J3560">
            <v>43423</v>
          </cell>
        </row>
        <row r="3561">
          <cell r="B3561">
            <v>313</v>
          </cell>
          <cell r="C3561">
            <v>43420</v>
          </cell>
          <cell r="D3561" t="str">
            <v>917VU</v>
          </cell>
          <cell r="E3561"/>
          <cell r="F3561" t="str">
            <v>OK</v>
          </cell>
          <cell r="G3561"/>
          <cell r="H3561"/>
          <cell r="I3561" t="str">
            <v>OK</v>
          </cell>
          <cell r="J3561">
            <v>43424</v>
          </cell>
        </row>
        <row r="3562">
          <cell r="B3562">
            <v>327</v>
          </cell>
          <cell r="C3562">
            <v>43420</v>
          </cell>
          <cell r="D3562"/>
          <cell r="E3562"/>
          <cell r="F3562" t="str">
            <v>OK</v>
          </cell>
          <cell r="G3562"/>
          <cell r="H3562"/>
          <cell r="I3562" t="str">
            <v>OK</v>
          </cell>
          <cell r="J3562">
            <v>43423</v>
          </cell>
        </row>
        <row r="3563">
          <cell r="B3563" t="str">
            <v>LCT021755</v>
          </cell>
          <cell r="C3563">
            <v>43420</v>
          </cell>
          <cell r="D3563" t="str">
            <v>117VU  LTE990044</v>
          </cell>
          <cell r="E3563"/>
          <cell r="F3563" t="str">
            <v>OK</v>
          </cell>
          <cell r="G3563"/>
          <cell r="H3563"/>
          <cell r="I3563" t="str">
            <v>OK</v>
          </cell>
          <cell r="J3563">
            <v>43423</v>
          </cell>
        </row>
        <row r="3564">
          <cell r="B3564" t="str">
            <v>LCT021767</v>
          </cell>
          <cell r="C3564">
            <v>43420</v>
          </cell>
          <cell r="D3564" t="str">
            <v>117VU  LTE990048</v>
          </cell>
          <cell r="E3564"/>
          <cell r="F3564" t="str">
            <v>OK</v>
          </cell>
          <cell r="G3564"/>
          <cell r="H3564"/>
          <cell r="I3564" t="str">
            <v>OK</v>
          </cell>
          <cell r="J3564">
            <v>43423</v>
          </cell>
        </row>
        <row r="3565">
          <cell r="B3565" t="str">
            <v>LCT021770</v>
          </cell>
          <cell r="C3565">
            <v>43420</v>
          </cell>
          <cell r="D3565" t="str">
            <v>117VU LTE990049</v>
          </cell>
          <cell r="E3565"/>
          <cell r="F3565" t="str">
            <v>OK</v>
          </cell>
          <cell r="G3565"/>
          <cell r="H3565"/>
          <cell r="I3565" t="str">
            <v>OK</v>
          </cell>
          <cell r="J3565">
            <v>43423</v>
          </cell>
        </row>
        <row r="3566">
          <cell r="B3566" t="str">
            <v>LCTV03439</v>
          </cell>
          <cell r="C3566">
            <v>43420</v>
          </cell>
          <cell r="D3566" t="str">
            <v>117VU EFD990244</v>
          </cell>
          <cell r="E3566"/>
          <cell r="F3566" t="str">
            <v>OK</v>
          </cell>
          <cell r="G3566"/>
          <cell r="H3566"/>
          <cell r="I3566" t="str">
            <v>OK</v>
          </cell>
          <cell r="J3566">
            <v>43423</v>
          </cell>
        </row>
        <row r="3567">
          <cell r="B3567" t="str">
            <v>LCTR61162</v>
          </cell>
          <cell r="C3567">
            <v>43420</v>
          </cell>
          <cell r="D3567" t="str">
            <v>117VU EFD990243</v>
          </cell>
          <cell r="E3567"/>
          <cell r="F3567" t="str">
            <v>OK</v>
          </cell>
          <cell r="G3567"/>
          <cell r="H3567"/>
          <cell r="I3567" t="str">
            <v>OK</v>
          </cell>
          <cell r="J3567">
            <v>43423</v>
          </cell>
        </row>
        <row r="3568">
          <cell r="B3568" t="str">
            <v>LCTR45100</v>
          </cell>
          <cell r="C3568">
            <v>43420</v>
          </cell>
          <cell r="D3568" t="str">
            <v>117VU  EFD990205</v>
          </cell>
          <cell r="E3568"/>
          <cell r="F3568" t="str">
            <v>OK</v>
          </cell>
          <cell r="G3568"/>
          <cell r="H3568"/>
          <cell r="I3568" t="str">
            <v>OK</v>
          </cell>
          <cell r="J3568">
            <v>43423</v>
          </cell>
        </row>
        <row r="3569">
          <cell r="B3569">
            <v>8405</v>
          </cell>
          <cell r="C3569">
            <v>43420</v>
          </cell>
          <cell r="D3569" t="str">
            <v>110VU</v>
          </cell>
          <cell r="E3569"/>
          <cell r="F3569" t="str">
            <v>OK</v>
          </cell>
          <cell r="G3569"/>
          <cell r="H3569"/>
          <cell r="I3569" t="str">
            <v>OK</v>
          </cell>
          <cell r="J3569">
            <v>43423</v>
          </cell>
        </row>
        <row r="3570">
          <cell r="B3570">
            <v>331</v>
          </cell>
          <cell r="C3570">
            <v>43420</v>
          </cell>
          <cell r="D3570" t="str">
            <v>5130VE</v>
          </cell>
          <cell r="E3570"/>
          <cell r="F3570" t="str">
            <v>OK</v>
          </cell>
          <cell r="G3570"/>
          <cell r="H3570"/>
          <cell r="I3570" t="str">
            <v>OK</v>
          </cell>
          <cell r="J3570">
            <v>43423</v>
          </cell>
        </row>
        <row r="3571">
          <cell r="B3571">
            <v>8727</v>
          </cell>
          <cell r="C3571">
            <v>43420</v>
          </cell>
          <cell r="D3571" t="str">
            <v>30VU</v>
          </cell>
          <cell r="E3571"/>
          <cell r="F3571" t="str">
            <v>OK</v>
          </cell>
          <cell r="G3571"/>
          <cell r="H3571"/>
          <cell r="I3571" t="str">
            <v>OK</v>
          </cell>
          <cell r="J3571">
            <v>43423</v>
          </cell>
        </row>
        <row r="3572">
          <cell r="B3572">
            <v>8762</v>
          </cell>
          <cell r="C3572">
            <v>43420</v>
          </cell>
          <cell r="D3572" t="str">
            <v>110VU</v>
          </cell>
          <cell r="E3572"/>
          <cell r="F3572" t="str">
            <v>OK</v>
          </cell>
          <cell r="G3572"/>
          <cell r="H3572"/>
          <cell r="I3572" t="str">
            <v>OK</v>
          </cell>
          <cell r="J3572">
            <v>43423</v>
          </cell>
        </row>
        <row r="3573">
          <cell r="B3573">
            <v>8855</v>
          </cell>
          <cell r="C3573">
            <v>43423</v>
          </cell>
          <cell r="D3573"/>
          <cell r="E3573"/>
          <cell r="F3573" t="str">
            <v>OK</v>
          </cell>
          <cell r="G3573"/>
          <cell r="H3573"/>
          <cell r="I3573" t="str">
            <v>OK</v>
          </cell>
          <cell r="J3573">
            <v>43424</v>
          </cell>
        </row>
        <row r="3574">
          <cell r="B3574">
            <v>8751</v>
          </cell>
          <cell r="C3574">
            <v>43423</v>
          </cell>
          <cell r="D3574"/>
          <cell r="E3574"/>
          <cell r="F3574" t="str">
            <v>OK</v>
          </cell>
          <cell r="G3574"/>
          <cell r="H3574"/>
          <cell r="I3574" t="str">
            <v>OK</v>
          </cell>
          <cell r="J3574">
            <v>43424</v>
          </cell>
        </row>
        <row r="3575">
          <cell r="B3575">
            <v>8679</v>
          </cell>
          <cell r="C3575">
            <v>43423</v>
          </cell>
          <cell r="D3575"/>
          <cell r="E3575"/>
          <cell r="F3575" t="str">
            <v>OK</v>
          </cell>
          <cell r="G3575"/>
          <cell r="H3575"/>
          <cell r="I3575" t="str">
            <v>OK</v>
          </cell>
          <cell r="J3575">
            <v>43424</v>
          </cell>
        </row>
        <row r="3576">
          <cell r="B3576">
            <v>8779</v>
          </cell>
          <cell r="C3576">
            <v>43423</v>
          </cell>
          <cell r="D3576" t="str">
            <v>para 54VU  +  express à 16h00</v>
          </cell>
          <cell r="E3576"/>
          <cell r="F3576" t="str">
            <v>OK</v>
          </cell>
          <cell r="G3576"/>
          <cell r="H3576"/>
          <cell r="I3576" t="str">
            <v>OK</v>
          </cell>
          <cell r="J3576">
            <v>43424</v>
          </cell>
        </row>
        <row r="3577">
          <cell r="B3577">
            <v>293</v>
          </cell>
          <cell r="C3577">
            <v>43423</v>
          </cell>
          <cell r="D3577" t="str">
            <v>536-611VU3</v>
          </cell>
          <cell r="E3577"/>
          <cell r="F3577" t="str">
            <v>OK</v>
          </cell>
          <cell r="G3577"/>
          <cell r="H3577"/>
          <cell r="I3577" t="str">
            <v>OK</v>
          </cell>
          <cell r="J3577">
            <v>43424</v>
          </cell>
        </row>
        <row r="3578">
          <cell r="B3578">
            <v>1565</v>
          </cell>
          <cell r="C3578">
            <v>43423</v>
          </cell>
          <cell r="D3578"/>
          <cell r="E3578"/>
          <cell r="F3578" t="str">
            <v>OK</v>
          </cell>
          <cell r="G3578"/>
          <cell r="H3578"/>
          <cell r="I3578" t="str">
            <v>OK</v>
          </cell>
          <cell r="J3578">
            <v>43424</v>
          </cell>
        </row>
        <row r="3579">
          <cell r="B3579">
            <v>8222</v>
          </cell>
          <cell r="C3579">
            <v>43423</v>
          </cell>
          <cell r="D3579" t="str">
            <v>41VU</v>
          </cell>
          <cell r="E3579"/>
          <cell r="F3579" t="str">
            <v>OK</v>
          </cell>
          <cell r="G3579"/>
          <cell r="H3579"/>
          <cell r="I3579" t="str">
            <v>OK</v>
          </cell>
          <cell r="J3579">
            <v>43424</v>
          </cell>
        </row>
        <row r="3580">
          <cell r="B3580">
            <v>8568</v>
          </cell>
          <cell r="C3580">
            <v>43423</v>
          </cell>
          <cell r="D3580" t="str">
            <v>48VU</v>
          </cell>
          <cell r="E3580"/>
          <cell r="F3580" t="str">
            <v>OK</v>
          </cell>
          <cell r="G3580"/>
          <cell r="H3580"/>
          <cell r="I3580" t="str">
            <v>OK</v>
          </cell>
          <cell r="J3580">
            <v>43424</v>
          </cell>
        </row>
        <row r="3581">
          <cell r="B3581">
            <v>325</v>
          </cell>
          <cell r="C3581">
            <v>43423</v>
          </cell>
          <cell r="D3581" t="str">
            <v>5130VE</v>
          </cell>
          <cell r="E3581"/>
          <cell r="F3581" t="str">
            <v>OK</v>
          </cell>
          <cell r="G3581"/>
          <cell r="H3581"/>
          <cell r="I3581" t="str">
            <v>OK</v>
          </cell>
          <cell r="J3581">
            <v>43424</v>
          </cell>
        </row>
        <row r="3582">
          <cell r="B3582">
            <v>8753</v>
          </cell>
          <cell r="C3582">
            <v>43424</v>
          </cell>
          <cell r="D3582"/>
          <cell r="E3582"/>
          <cell r="F3582" t="str">
            <v>OK</v>
          </cell>
          <cell r="G3582"/>
          <cell r="H3582"/>
          <cell r="I3582" t="str">
            <v>OK</v>
          </cell>
          <cell r="J3582">
            <v>43426</v>
          </cell>
        </row>
        <row r="3583">
          <cell r="B3583">
            <v>8754</v>
          </cell>
          <cell r="C3583">
            <v>43424</v>
          </cell>
          <cell r="D3583" t="str">
            <v>para 27-56</v>
          </cell>
          <cell r="E3583"/>
          <cell r="F3583" t="str">
            <v>OK</v>
          </cell>
          <cell r="G3583"/>
          <cell r="H3583"/>
          <cell r="I3583" t="str">
            <v>OK</v>
          </cell>
          <cell r="J3583">
            <v>43425</v>
          </cell>
        </row>
        <row r="3584">
          <cell r="B3584">
            <v>8777</v>
          </cell>
          <cell r="C3584">
            <v>43424</v>
          </cell>
          <cell r="D3584" t="str">
            <v>para 48-110-108-21-40-402-30-21-51</v>
          </cell>
          <cell r="E3584"/>
          <cell r="F3584" t="str">
            <v>OK</v>
          </cell>
          <cell r="G3584"/>
          <cell r="H3584"/>
          <cell r="I3584" t="str">
            <v>OK</v>
          </cell>
          <cell r="J3584">
            <v>43425</v>
          </cell>
        </row>
        <row r="3585">
          <cell r="B3585">
            <v>8782</v>
          </cell>
          <cell r="C3585">
            <v>43424</v>
          </cell>
          <cell r="D3585" t="str">
            <v>para 110-108-21-22-40-402</v>
          </cell>
          <cell r="E3585"/>
          <cell r="F3585" t="str">
            <v>OK</v>
          </cell>
          <cell r="G3585"/>
          <cell r="H3585"/>
          <cell r="I3585" t="str">
            <v>OK</v>
          </cell>
          <cell r="J3585">
            <v>43425</v>
          </cell>
        </row>
        <row r="3586">
          <cell r="B3586">
            <v>8776</v>
          </cell>
          <cell r="C3586">
            <v>43424</v>
          </cell>
          <cell r="D3586" t="str">
            <v>para 48-110-108-21-40-402-30</v>
          </cell>
          <cell r="E3586"/>
          <cell r="F3586" t="str">
            <v>OK</v>
          </cell>
          <cell r="G3586"/>
          <cell r="H3586"/>
          <cell r="I3586" t="str">
            <v>OK</v>
          </cell>
          <cell r="J3586">
            <v>43425</v>
          </cell>
        </row>
        <row r="3587">
          <cell r="B3587">
            <v>305</v>
          </cell>
          <cell r="C3587">
            <v>43424</v>
          </cell>
          <cell r="D3587"/>
          <cell r="E3587"/>
          <cell r="F3587" t="str">
            <v>OK</v>
          </cell>
          <cell r="G3587"/>
          <cell r="H3587"/>
          <cell r="I3587" t="str">
            <v>OK</v>
          </cell>
          <cell r="J3587">
            <v>43426</v>
          </cell>
        </row>
        <row r="3588">
          <cell r="B3588">
            <v>316</v>
          </cell>
          <cell r="C3588">
            <v>43424</v>
          </cell>
          <cell r="D3588"/>
          <cell r="E3588"/>
          <cell r="F3588" t="str">
            <v>OK</v>
          </cell>
          <cell r="G3588"/>
          <cell r="H3588"/>
          <cell r="I3588" t="str">
            <v>OK</v>
          </cell>
          <cell r="J3588">
            <v>43426</v>
          </cell>
        </row>
        <row r="3589">
          <cell r="B3589">
            <v>334</v>
          </cell>
          <cell r="C3589">
            <v>43424</v>
          </cell>
          <cell r="D3589" t="str">
            <v>5120-5126</v>
          </cell>
          <cell r="E3589"/>
          <cell r="F3589" t="str">
            <v>OK</v>
          </cell>
          <cell r="G3589"/>
          <cell r="H3589"/>
          <cell r="I3589" t="str">
            <v>OK</v>
          </cell>
          <cell r="J3589">
            <v>43426</v>
          </cell>
        </row>
        <row r="3590">
          <cell r="B3590">
            <v>101</v>
          </cell>
          <cell r="C3590">
            <v>43424</v>
          </cell>
          <cell r="D3590"/>
          <cell r="E3590"/>
          <cell r="F3590" t="str">
            <v>OK</v>
          </cell>
          <cell r="G3590"/>
          <cell r="H3590"/>
          <cell r="I3590" t="str">
            <v>OK</v>
          </cell>
          <cell r="J3590">
            <v>43426</v>
          </cell>
        </row>
        <row r="3591">
          <cell r="B3591" t="str">
            <v>LCT114434</v>
          </cell>
          <cell r="C3591">
            <v>43424</v>
          </cell>
          <cell r="D3591" t="str">
            <v>10QW</v>
          </cell>
          <cell r="E3591"/>
          <cell r="F3591" t="str">
            <v>OK</v>
          </cell>
          <cell r="G3591"/>
          <cell r="H3591"/>
          <cell r="I3591" t="str">
            <v>OK</v>
          </cell>
          <cell r="J3591">
            <v>43426</v>
          </cell>
        </row>
        <row r="3592">
          <cell r="B3592">
            <v>8273</v>
          </cell>
          <cell r="C3592">
            <v>43424</v>
          </cell>
          <cell r="D3592" t="str">
            <v>110VU</v>
          </cell>
          <cell r="E3592"/>
          <cell r="F3592" t="str">
            <v>OK</v>
          </cell>
          <cell r="G3592"/>
          <cell r="H3592"/>
          <cell r="I3592" t="str">
            <v>OK</v>
          </cell>
          <cell r="J3592">
            <v>43431</v>
          </cell>
        </row>
        <row r="3593">
          <cell r="B3593">
            <v>331</v>
          </cell>
          <cell r="C3593">
            <v>43424</v>
          </cell>
          <cell r="D3593" t="str">
            <v>5130VE</v>
          </cell>
          <cell r="E3593"/>
          <cell r="F3593" t="str">
            <v>OK</v>
          </cell>
          <cell r="G3593"/>
          <cell r="H3593"/>
          <cell r="I3593" t="str">
            <v>OK</v>
          </cell>
          <cell r="J3593">
            <v>43426</v>
          </cell>
        </row>
        <row r="3594">
          <cell r="B3594">
            <v>8612</v>
          </cell>
          <cell r="C3594">
            <v>43424</v>
          </cell>
          <cell r="D3594" t="str">
            <v>28VU</v>
          </cell>
          <cell r="E3594"/>
          <cell r="F3594" t="str">
            <v>OK</v>
          </cell>
          <cell r="G3594"/>
          <cell r="H3594"/>
          <cell r="I3594" t="str">
            <v>OK</v>
          </cell>
          <cell r="J3594">
            <v>43448</v>
          </cell>
        </row>
        <row r="3595">
          <cell r="B3595">
            <v>312</v>
          </cell>
          <cell r="C3595">
            <v>43424</v>
          </cell>
          <cell r="D3595" t="str">
            <v>311VU</v>
          </cell>
          <cell r="E3595"/>
          <cell r="F3595" t="str">
            <v>OK</v>
          </cell>
          <cell r="G3595"/>
          <cell r="H3595"/>
          <cell r="I3595" t="str">
            <v>KO</v>
          </cell>
          <cell r="J3595"/>
        </row>
        <row r="3596">
          <cell r="B3596">
            <v>8685</v>
          </cell>
          <cell r="C3596">
            <v>43425</v>
          </cell>
          <cell r="D3596"/>
          <cell r="E3596"/>
          <cell r="F3596" t="str">
            <v>OK</v>
          </cell>
          <cell r="G3596"/>
          <cell r="H3596"/>
          <cell r="I3596" t="str">
            <v>OK</v>
          </cell>
          <cell r="J3596">
            <v>43426</v>
          </cell>
        </row>
        <row r="3597">
          <cell r="B3597">
            <v>8857</v>
          </cell>
          <cell r="C3597">
            <v>43425</v>
          </cell>
          <cell r="D3597"/>
          <cell r="E3597"/>
          <cell r="F3597" t="str">
            <v>OK</v>
          </cell>
          <cell r="G3597"/>
          <cell r="H3597"/>
          <cell r="I3597" t="str">
            <v>OK</v>
          </cell>
          <cell r="J3597">
            <v>43426</v>
          </cell>
        </row>
        <row r="3598">
          <cell r="B3598">
            <v>8757</v>
          </cell>
          <cell r="C3598">
            <v>43425</v>
          </cell>
          <cell r="D3598"/>
          <cell r="E3598"/>
          <cell r="F3598" t="str">
            <v>OK</v>
          </cell>
          <cell r="G3598"/>
          <cell r="H3598"/>
          <cell r="I3598" t="str">
            <v>OK</v>
          </cell>
          <cell r="J3598">
            <v>43426</v>
          </cell>
        </row>
        <row r="3599">
          <cell r="B3599">
            <v>8775</v>
          </cell>
          <cell r="C3599">
            <v>43425</v>
          </cell>
          <cell r="D3599" t="str">
            <v>PARA 48-110</v>
          </cell>
          <cell r="E3599"/>
          <cell r="F3599" t="str">
            <v>OK</v>
          </cell>
          <cell r="G3599"/>
          <cell r="H3599"/>
          <cell r="I3599" t="str">
            <v>OK</v>
          </cell>
          <cell r="J3599">
            <v>43426</v>
          </cell>
        </row>
        <row r="3600">
          <cell r="B3600">
            <v>311</v>
          </cell>
          <cell r="C3600">
            <v>43425</v>
          </cell>
          <cell r="D3600" t="str">
            <v>sauf 5128</v>
          </cell>
          <cell r="E3600"/>
          <cell r="F3600" t="str">
            <v>OK</v>
          </cell>
          <cell r="G3600"/>
          <cell r="H3600"/>
          <cell r="I3600" t="str">
            <v>OK</v>
          </cell>
          <cell r="J3600">
            <v>43426</v>
          </cell>
        </row>
        <row r="3601">
          <cell r="B3601">
            <v>312</v>
          </cell>
          <cell r="C3601">
            <v>43425</v>
          </cell>
          <cell r="D3601" t="str">
            <v>sauf 5128</v>
          </cell>
          <cell r="E3601"/>
          <cell r="F3601" t="str">
            <v>OK</v>
          </cell>
          <cell r="G3601"/>
          <cell r="H3601"/>
          <cell r="I3601" t="str">
            <v>OK</v>
          </cell>
          <cell r="J3601">
            <v>43426</v>
          </cell>
        </row>
        <row r="3602">
          <cell r="B3602" t="str">
            <v>LCT114449</v>
          </cell>
          <cell r="C3602">
            <v>43425</v>
          </cell>
          <cell r="D3602" t="str">
            <v>2UB</v>
          </cell>
          <cell r="E3602"/>
          <cell r="F3602" t="str">
            <v>OK</v>
          </cell>
          <cell r="G3602"/>
          <cell r="H3602"/>
          <cell r="I3602" t="str">
            <v>OK</v>
          </cell>
          <cell r="J3602">
            <v>43426</v>
          </cell>
        </row>
        <row r="3603">
          <cell r="B3603">
            <v>8873</v>
          </cell>
          <cell r="C3603">
            <v>43426</v>
          </cell>
          <cell r="D3603"/>
          <cell r="E3603"/>
          <cell r="F3603" t="str">
            <v>OK</v>
          </cell>
          <cell r="G3603"/>
          <cell r="H3603"/>
          <cell r="I3603" t="str">
            <v>OK</v>
          </cell>
          <cell r="J3603">
            <v>43427</v>
          </cell>
        </row>
        <row r="3604">
          <cell r="B3604">
            <v>8687</v>
          </cell>
          <cell r="C3604">
            <v>43426</v>
          </cell>
          <cell r="D3604"/>
          <cell r="E3604"/>
          <cell r="F3604" t="str">
            <v>OK</v>
          </cell>
          <cell r="G3604"/>
          <cell r="H3604"/>
          <cell r="I3604" t="str">
            <v>OK</v>
          </cell>
          <cell r="J3604">
            <v>43427</v>
          </cell>
        </row>
        <row r="3605">
          <cell r="B3605">
            <v>8748</v>
          </cell>
          <cell r="C3605">
            <v>43426</v>
          </cell>
          <cell r="D3605"/>
          <cell r="E3605"/>
          <cell r="F3605" t="str">
            <v>OK</v>
          </cell>
          <cell r="G3605"/>
          <cell r="H3605"/>
          <cell r="I3605" t="str">
            <v>OK</v>
          </cell>
          <cell r="J3605">
            <v>43427</v>
          </cell>
        </row>
        <row r="3606">
          <cell r="B3606">
            <v>8815</v>
          </cell>
          <cell r="C3606">
            <v>43426</v>
          </cell>
          <cell r="D3606" t="str">
            <v>para 40-54VU2-110</v>
          </cell>
          <cell r="E3606"/>
          <cell r="F3606" t="str">
            <v>OK</v>
          </cell>
          <cell r="G3606"/>
          <cell r="H3606"/>
          <cell r="I3606" t="str">
            <v>OK</v>
          </cell>
          <cell r="J3606">
            <v>43427</v>
          </cell>
        </row>
        <row r="3607">
          <cell r="B3607">
            <v>8784</v>
          </cell>
          <cell r="C3607">
            <v>43426</v>
          </cell>
          <cell r="D3607" t="str">
            <v>PARA 40-110</v>
          </cell>
          <cell r="E3607"/>
          <cell r="F3607" t="str">
            <v>OK</v>
          </cell>
          <cell r="G3607"/>
          <cell r="H3607"/>
          <cell r="I3607" t="str">
            <v>OK</v>
          </cell>
          <cell r="J3607">
            <v>43427</v>
          </cell>
        </row>
        <row r="3608">
          <cell r="B3608">
            <v>8769</v>
          </cell>
          <cell r="C3608">
            <v>43426</v>
          </cell>
          <cell r="D3608" t="str">
            <v>PARA 54VU1-54VU2</v>
          </cell>
          <cell r="E3608"/>
          <cell r="F3608" t="str">
            <v>OK</v>
          </cell>
          <cell r="G3608"/>
          <cell r="H3608"/>
          <cell r="I3608" t="str">
            <v>OK</v>
          </cell>
          <cell r="J3608">
            <v>43427</v>
          </cell>
        </row>
        <row r="3609">
          <cell r="B3609">
            <v>8855</v>
          </cell>
          <cell r="C3609">
            <v>43426</v>
          </cell>
          <cell r="D3609" t="str">
            <v>PARA 54VU1-54VU2</v>
          </cell>
          <cell r="E3609"/>
          <cell r="F3609" t="str">
            <v>OK</v>
          </cell>
          <cell r="G3609"/>
          <cell r="H3609"/>
          <cell r="I3609" t="str">
            <v>OK</v>
          </cell>
          <cell r="J3609">
            <v>43427</v>
          </cell>
        </row>
        <row r="3610">
          <cell r="B3610">
            <v>8768</v>
          </cell>
          <cell r="C3610">
            <v>43426</v>
          </cell>
          <cell r="D3610" t="str">
            <v>PARA 102-130-131</v>
          </cell>
          <cell r="E3610"/>
          <cell r="F3610" t="str">
            <v>OK</v>
          </cell>
          <cell r="G3610"/>
          <cell r="H3610"/>
          <cell r="I3610" t="str">
            <v>OK</v>
          </cell>
          <cell r="J3610">
            <v>43427</v>
          </cell>
        </row>
        <row r="3611">
          <cell r="B3611">
            <v>306</v>
          </cell>
          <cell r="C3611">
            <v>43426</v>
          </cell>
          <cell r="D3611"/>
          <cell r="E3611"/>
          <cell r="F3611" t="str">
            <v>OK</v>
          </cell>
          <cell r="G3611"/>
          <cell r="H3611"/>
          <cell r="I3611" t="str">
            <v>OK</v>
          </cell>
          <cell r="J3611">
            <v>43431</v>
          </cell>
        </row>
        <row r="3612">
          <cell r="B3612">
            <v>307</v>
          </cell>
          <cell r="C3612">
            <v>43426</v>
          </cell>
          <cell r="D3612"/>
          <cell r="E3612"/>
          <cell r="F3612" t="str">
            <v>OK</v>
          </cell>
          <cell r="G3612"/>
          <cell r="H3612"/>
          <cell r="I3612" t="str">
            <v>OK</v>
          </cell>
          <cell r="J3612">
            <v>43431</v>
          </cell>
        </row>
        <row r="3613">
          <cell r="B3613">
            <v>296</v>
          </cell>
          <cell r="C3613">
            <v>43426</v>
          </cell>
          <cell r="D3613" t="str">
            <v>536-611VU3</v>
          </cell>
          <cell r="E3613"/>
          <cell r="F3613" t="str">
            <v>OK</v>
          </cell>
          <cell r="G3613"/>
          <cell r="H3613"/>
          <cell r="I3613" t="str">
            <v>OK</v>
          </cell>
          <cell r="J3613">
            <v>43431</v>
          </cell>
        </row>
        <row r="3614">
          <cell r="B3614">
            <v>319</v>
          </cell>
          <cell r="C3614">
            <v>43426</v>
          </cell>
          <cell r="D3614" t="str">
            <v>911-917</v>
          </cell>
          <cell r="E3614"/>
          <cell r="F3614" t="str">
            <v>OK</v>
          </cell>
          <cell r="G3614"/>
          <cell r="H3614"/>
          <cell r="I3614" t="str">
            <v>OK</v>
          </cell>
          <cell r="J3614">
            <v>43430</v>
          </cell>
        </row>
        <row r="3615">
          <cell r="B3615">
            <v>313</v>
          </cell>
          <cell r="C3615">
            <v>43426</v>
          </cell>
          <cell r="D3615" t="str">
            <v>SAUF 314</v>
          </cell>
          <cell r="E3615"/>
          <cell r="F3615" t="str">
            <v>OK</v>
          </cell>
          <cell r="G3615"/>
          <cell r="H3615"/>
          <cell r="I3615" t="str">
            <v>OK</v>
          </cell>
          <cell r="J3615">
            <v>43430</v>
          </cell>
        </row>
        <row r="3616">
          <cell r="B3616">
            <v>313</v>
          </cell>
          <cell r="C3616">
            <v>43426</v>
          </cell>
          <cell r="D3616" t="str">
            <v>911VU</v>
          </cell>
          <cell r="E3616"/>
          <cell r="F3616" t="str">
            <v>OK</v>
          </cell>
          <cell r="G3616"/>
          <cell r="H3616"/>
          <cell r="I3616" t="str">
            <v>OK</v>
          </cell>
          <cell r="J3616">
            <v>43430</v>
          </cell>
        </row>
        <row r="3617">
          <cell r="B3617">
            <v>311</v>
          </cell>
          <cell r="C3617">
            <v>43426</v>
          </cell>
          <cell r="D3617" t="str">
            <v>5128VE</v>
          </cell>
          <cell r="E3617"/>
          <cell r="F3617" t="str">
            <v>OK</v>
          </cell>
          <cell r="G3617"/>
          <cell r="H3617"/>
          <cell r="I3617" t="str">
            <v>OK</v>
          </cell>
          <cell r="J3617">
            <v>43430</v>
          </cell>
        </row>
        <row r="3618">
          <cell r="B3618">
            <v>312</v>
          </cell>
          <cell r="C3618">
            <v>43426</v>
          </cell>
          <cell r="D3618" t="str">
            <v>5128VE</v>
          </cell>
          <cell r="E3618"/>
          <cell r="F3618" t="str">
            <v>OK</v>
          </cell>
          <cell r="G3618"/>
          <cell r="H3618"/>
          <cell r="I3618" t="str">
            <v>OK</v>
          </cell>
          <cell r="J3618">
            <v>43430</v>
          </cell>
        </row>
        <row r="3619">
          <cell r="B3619">
            <v>103</v>
          </cell>
          <cell r="C3619">
            <v>43426</v>
          </cell>
          <cell r="D3619" t="str">
            <v>PARA 51VU</v>
          </cell>
          <cell r="E3619"/>
          <cell r="F3619" t="str">
            <v>OK</v>
          </cell>
          <cell r="G3619"/>
          <cell r="H3619"/>
          <cell r="I3619" t="str">
            <v>OK</v>
          </cell>
          <cell r="J3619">
            <v>43430</v>
          </cell>
        </row>
        <row r="3620">
          <cell r="B3620">
            <v>102</v>
          </cell>
          <cell r="C3620">
            <v>43426</v>
          </cell>
          <cell r="D3620"/>
          <cell r="E3620"/>
          <cell r="F3620" t="str">
            <v>OK</v>
          </cell>
          <cell r="G3620"/>
          <cell r="H3620"/>
          <cell r="I3620" t="str">
            <v>OK</v>
          </cell>
          <cell r="J3620">
            <v>43427</v>
          </cell>
        </row>
        <row r="3621">
          <cell r="B3621" t="str">
            <v>LCT036587</v>
          </cell>
          <cell r="C3621">
            <v>43426</v>
          </cell>
          <cell r="D3621" t="str">
            <v>510VU1 LTE990007</v>
          </cell>
          <cell r="E3621"/>
          <cell r="F3621" t="str">
            <v>OK</v>
          </cell>
          <cell r="G3621"/>
          <cell r="H3621"/>
          <cell r="I3621" t="str">
            <v>OK</v>
          </cell>
          <cell r="J3621">
            <v>43427</v>
          </cell>
        </row>
        <row r="3622">
          <cell r="B3622" t="str">
            <v>LCT087488</v>
          </cell>
          <cell r="C3622">
            <v>43426</v>
          </cell>
          <cell r="D3622" t="str">
            <v>119VU   LTE990002</v>
          </cell>
          <cell r="E3622"/>
          <cell r="F3622" t="str">
            <v>OK</v>
          </cell>
          <cell r="G3622"/>
          <cell r="H3622"/>
          <cell r="I3622" t="str">
            <v>OK</v>
          </cell>
          <cell r="J3622">
            <v>43427</v>
          </cell>
        </row>
        <row r="3623">
          <cell r="B3623" t="str">
            <v>LCT105657</v>
          </cell>
          <cell r="C3623">
            <v>43426</v>
          </cell>
          <cell r="D3623" t="str">
            <v>119VU   LTE990003</v>
          </cell>
          <cell r="E3623"/>
          <cell r="F3623" t="str">
            <v>OK</v>
          </cell>
          <cell r="G3623"/>
          <cell r="H3623"/>
          <cell r="I3623" t="str">
            <v>OK</v>
          </cell>
          <cell r="J3623">
            <v>43427</v>
          </cell>
        </row>
        <row r="3624">
          <cell r="B3624" t="str">
            <v>LCT120309</v>
          </cell>
          <cell r="C3624">
            <v>43426</v>
          </cell>
          <cell r="D3624" t="str">
            <v>119VU   LTE990004</v>
          </cell>
          <cell r="E3624"/>
          <cell r="F3624" t="str">
            <v>OK</v>
          </cell>
          <cell r="G3624"/>
          <cell r="H3624"/>
          <cell r="I3624" t="str">
            <v>OK</v>
          </cell>
          <cell r="J3624">
            <v>43427</v>
          </cell>
        </row>
        <row r="3625">
          <cell r="B3625" t="str">
            <v>LCT131571</v>
          </cell>
          <cell r="C3625">
            <v>43426</v>
          </cell>
          <cell r="D3625" t="str">
            <v>119VU   LTE990005</v>
          </cell>
          <cell r="E3625"/>
          <cell r="F3625" t="str">
            <v>OK</v>
          </cell>
          <cell r="G3625"/>
          <cell r="H3625"/>
          <cell r="I3625" t="str">
            <v>OK</v>
          </cell>
          <cell r="J3625">
            <v>43427</v>
          </cell>
        </row>
        <row r="3626">
          <cell r="B3626" t="str">
            <v>LCT131573</v>
          </cell>
          <cell r="C3626">
            <v>43426</v>
          </cell>
          <cell r="D3626" t="str">
            <v>119VU   LTE990006</v>
          </cell>
          <cell r="E3626"/>
          <cell r="F3626" t="str">
            <v>OK</v>
          </cell>
          <cell r="G3626"/>
          <cell r="H3626"/>
          <cell r="I3626" t="str">
            <v>OK</v>
          </cell>
          <cell r="J3626">
            <v>43427</v>
          </cell>
        </row>
        <row r="3627">
          <cell r="B3627">
            <v>8613</v>
          </cell>
          <cell r="C3627">
            <v>43426</v>
          </cell>
          <cell r="D3627" t="str">
            <v>119VU</v>
          </cell>
          <cell r="E3627"/>
          <cell r="F3627" t="str">
            <v>OK</v>
          </cell>
          <cell r="G3627"/>
          <cell r="H3627"/>
          <cell r="I3627" t="str">
            <v>OK</v>
          </cell>
          <cell r="J3627">
            <v>43438</v>
          </cell>
        </row>
        <row r="3628">
          <cell r="B3628">
            <v>8782</v>
          </cell>
          <cell r="C3628">
            <v>43426</v>
          </cell>
          <cell r="D3628" t="str">
            <v>21-108-40-22-402</v>
          </cell>
          <cell r="E3628"/>
          <cell r="F3628" t="str">
            <v>OK</v>
          </cell>
          <cell r="G3628"/>
          <cell r="H3628"/>
          <cell r="I3628" t="str">
            <v>OK</v>
          </cell>
          <cell r="J3628">
            <v>43427</v>
          </cell>
        </row>
        <row r="3629">
          <cell r="B3629">
            <v>8777</v>
          </cell>
          <cell r="C3629">
            <v>43426</v>
          </cell>
          <cell r="D3629" t="str">
            <v>40-108</v>
          </cell>
          <cell r="E3629"/>
          <cell r="F3629" t="str">
            <v>OK</v>
          </cell>
          <cell r="G3629"/>
          <cell r="H3629"/>
          <cell r="I3629" t="str">
            <v>OK</v>
          </cell>
          <cell r="J3629">
            <v>43427</v>
          </cell>
        </row>
        <row r="3630">
          <cell r="B3630">
            <v>8772</v>
          </cell>
          <cell r="C3630">
            <v>43426</v>
          </cell>
          <cell r="D3630" t="str">
            <v>40-21-22-108</v>
          </cell>
          <cell r="E3630"/>
          <cell r="F3630" t="str">
            <v>OK</v>
          </cell>
          <cell r="G3630"/>
          <cell r="H3630"/>
          <cell r="I3630" t="str">
            <v>OK</v>
          </cell>
          <cell r="J3630">
            <v>43430</v>
          </cell>
        </row>
        <row r="3631">
          <cell r="B3631">
            <v>8754</v>
          </cell>
          <cell r="C3631">
            <v>43426</v>
          </cell>
          <cell r="D3631" t="str">
            <v>56-27</v>
          </cell>
          <cell r="E3631"/>
          <cell r="F3631" t="str">
            <v>OK</v>
          </cell>
          <cell r="G3631"/>
          <cell r="H3631"/>
          <cell r="I3631" t="str">
            <v>OK</v>
          </cell>
          <cell r="J3631">
            <v>43430</v>
          </cell>
        </row>
        <row r="3632">
          <cell r="B3632">
            <v>8761</v>
          </cell>
          <cell r="C3632">
            <v>43426</v>
          </cell>
          <cell r="D3632" t="str">
            <v>21-108-22-40</v>
          </cell>
          <cell r="E3632"/>
          <cell r="F3632" t="str">
            <v>OK</v>
          </cell>
          <cell r="G3632"/>
          <cell r="H3632"/>
          <cell r="I3632" t="str">
            <v>OK</v>
          </cell>
          <cell r="J3632">
            <v>43430</v>
          </cell>
        </row>
        <row r="3633">
          <cell r="B3633">
            <v>8776</v>
          </cell>
          <cell r="C3633">
            <v>43426</v>
          </cell>
          <cell r="D3633" t="str">
            <v>40-21-108</v>
          </cell>
          <cell r="E3633"/>
          <cell r="F3633" t="str">
            <v>OK</v>
          </cell>
          <cell r="G3633"/>
          <cell r="H3633"/>
          <cell r="I3633" t="str">
            <v>OK</v>
          </cell>
          <cell r="J3633">
            <v>43430</v>
          </cell>
        </row>
        <row r="3634">
          <cell r="B3634">
            <v>8741</v>
          </cell>
          <cell r="C3634">
            <v>43426</v>
          </cell>
          <cell r="D3634">
            <v>21</v>
          </cell>
          <cell r="E3634"/>
          <cell r="F3634" t="str">
            <v>OK</v>
          </cell>
          <cell r="G3634"/>
          <cell r="H3634"/>
          <cell r="I3634" t="str">
            <v>OK</v>
          </cell>
          <cell r="J3634">
            <v>43430</v>
          </cell>
        </row>
        <row r="3635">
          <cell r="B3635">
            <v>8744</v>
          </cell>
          <cell r="C3635">
            <v>43427</v>
          </cell>
          <cell r="D3635"/>
          <cell r="E3635"/>
          <cell r="F3635" t="str">
            <v>OK</v>
          </cell>
          <cell r="G3635"/>
          <cell r="H3635"/>
          <cell r="I3635" t="str">
            <v>OK</v>
          </cell>
          <cell r="J3635">
            <v>43431</v>
          </cell>
        </row>
        <row r="3636">
          <cell r="B3636">
            <v>8812</v>
          </cell>
          <cell r="C3636">
            <v>43427</v>
          </cell>
          <cell r="D3636" t="str">
            <v>para 40-45-54VU2-110</v>
          </cell>
          <cell r="E3636"/>
          <cell r="F3636" t="str">
            <v>OK</v>
          </cell>
          <cell r="G3636"/>
          <cell r="H3636"/>
          <cell r="I3636" t="str">
            <v>OK</v>
          </cell>
          <cell r="J3636">
            <v>43430</v>
          </cell>
        </row>
        <row r="3637">
          <cell r="B3637">
            <v>8792</v>
          </cell>
          <cell r="C3637">
            <v>43427</v>
          </cell>
          <cell r="D3637"/>
          <cell r="E3637"/>
          <cell r="F3637" t="str">
            <v>OK</v>
          </cell>
          <cell r="G3637"/>
          <cell r="H3637"/>
          <cell r="I3637" t="str">
            <v>OK</v>
          </cell>
          <cell r="J3637">
            <v>43430</v>
          </cell>
        </row>
        <row r="3638">
          <cell r="B3638">
            <v>8789</v>
          </cell>
          <cell r="C3638">
            <v>43427</v>
          </cell>
          <cell r="D3638"/>
          <cell r="E3638"/>
          <cell r="F3638" t="str">
            <v>OK</v>
          </cell>
          <cell r="G3638"/>
          <cell r="H3638"/>
          <cell r="I3638" t="str">
            <v>OK</v>
          </cell>
          <cell r="J3638">
            <v>43430</v>
          </cell>
        </row>
        <row r="3639">
          <cell r="B3639">
            <v>294</v>
          </cell>
          <cell r="C3639">
            <v>43427</v>
          </cell>
          <cell r="D3639" t="str">
            <v>536-611VU3</v>
          </cell>
          <cell r="E3639"/>
          <cell r="F3639" t="str">
            <v>OK</v>
          </cell>
          <cell r="G3639"/>
          <cell r="H3639"/>
          <cell r="I3639" t="str">
            <v>OK</v>
          </cell>
          <cell r="J3639">
            <v>43431</v>
          </cell>
        </row>
        <row r="3640">
          <cell r="B3640">
            <v>336</v>
          </cell>
          <cell r="C3640">
            <v>43427</v>
          </cell>
          <cell r="D3640" t="str">
            <v>5120-5126</v>
          </cell>
          <cell r="E3640"/>
          <cell r="F3640" t="str">
            <v>OK</v>
          </cell>
          <cell r="G3640"/>
          <cell r="H3640"/>
          <cell r="I3640" t="str">
            <v>OK</v>
          </cell>
          <cell r="J3640">
            <v>43430</v>
          </cell>
        </row>
        <row r="3641">
          <cell r="B3641">
            <v>319</v>
          </cell>
          <cell r="C3641">
            <v>43427</v>
          </cell>
          <cell r="D3641"/>
          <cell r="E3641"/>
          <cell r="F3641" t="str">
            <v>OK</v>
          </cell>
          <cell r="G3641"/>
          <cell r="H3641"/>
          <cell r="I3641" t="str">
            <v>OK</v>
          </cell>
          <cell r="J3641">
            <v>43430</v>
          </cell>
        </row>
        <row r="3642">
          <cell r="B3642">
            <v>1410</v>
          </cell>
          <cell r="C3642">
            <v>43427</v>
          </cell>
          <cell r="D3642"/>
          <cell r="E3642"/>
          <cell r="F3642" t="str">
            <v>OK</v>
          </cell>
          <cell r="G3642"/>
          <cell r="H3642"/>
          <cell r="I3642" t="str">
            <v>OK</v>
          </cell>
          <cell r="J3642">
            <v>43432</v>
          </cell>
        </row>
        <row r="3643">
          <cell r="B3643">
            <v>8596</v>
          </cell>
          <cell r="C3643">
            <v>43427</v>
          </cell>
          <cell r="D3643" t="str">
            <v>6VU</v>
          </cell>
          <cell r="E3643"/>
          <cell r="F3643" t="str">
            <v>OK</v>
          </cell>
          <cell r="G3643"/>
          <cell r="H3643"/>
          <cell r="I3643" t="str">
            <v>OK</v>
          </cell>
          <cell r="J3643">
            <v>43431</v>
          </cell>
        </row>
        <row r="3644">
          <cell r="B3644">
            <v>8776</v>
          </cell>
          <cell r="C3644">
            <v>43427</v>
          </cell>
          <cell r="D3644" t="str">
            <v>48-402VU</v>
          </cell>
          <cell r="E3644"/>
          <cell r="F3644" t="str">
            <v>OK</v>
          </cell>
          <cell r="G3644"/>
          <cell r="H3644"/>
          <cell r="I3644" t="str">
            <v>OK</v>
          </cell>
          <cell r="J3644">
            <v>43431</v>
          </cell>
        </row>
        <row r="3645">
          <cell r="B3645">
            <v>8777</v>
          </cell>
          <cell r="C3645">
            <v>43427</v>
          </cell>
          <cell r="D3645" t="str">
            <v>21-30-48-51-402</v>
          </cell>
          <cell r="E3645"/>
          <cell r="F3645" t="str">
            <v>OK</v>
          </cell>
          <cell r="G3645"/>
          <cell r="H3645"/>
          <cell r="I3645" t="str">
            <v>OK</v>
          </cell>
          <cell r="J3645">
            <v>43431</v>
          </cell>
        </row>
        <row r="3646">
          <cell r="B3646">
            <v>8775</v>
          </cell>
          <cell r="C3646">
            <v>43427</v>
          </cell>
          <cell r="D3646" t="str">
            <v>48-110VU</v>
          </cell>
          <cell r="E3646"/>
          <cell r="F3646" t="str">
            <v>OK</v>
          </cell>
          <cell r="G3646"/>
          <cell r="H3646"/>
          <cell r="I3646" t="str">
            <v>OK</v>
          </cell>
          <cell r="J3646">
            <v>43431</v>
          </cell>
        </row>
        <row r="3647">
          <cell r="B3647">
            <v>8815</v>
          </cell>
          <cell r="C3647">
            <v>43427</v>
          </cell>
          <cell r="D3647" t="str">
            <v>40VU</v>
          </cell>
          <cell r="E3647"/>
          <cell r="F3647" t="str">
            <v>OK</v>
          </cell>
          <cell r="G3647"/>
          <cell r="H3647"/>
          <cell r="I3647" t="str">
            <v>OK</v>
          </cell>
          <cell r="J3647">
            <v>43431</v>
          </cell>
        </row>
        <row r="3648">
          <cell r="B3648">
            <v>8858</v>
          </cell>
          <cell r="C3648">
            <v>43430</v>
          </cell>
          <cell r="D3648"/>
          <cell r="E3648"/>
          <cell r="F3648" t="str">
            <v>OK</v>
          </cell>
          <cell r="G3648"/>
          <cell r="H3648"/>
          <cell r="I3648" t="str">
            <v>OK</v>
          </cell>
          <cell r="J3648">
            <v>43432</v>
          </cell>
        </row>
        <row r="3649">
          <cell r="B3649">
            <v>8755</v>
          </cell>
          <cell r="C3649">
            <v>43430</v>
          </cell>
          <cell r="D3649" t="str">
            <v>para 28VU</v>
          </cell>
          <cell r="E3649"/>
          <cell r="F3649" t="str">
            <v>OK</v>
          </cell>
          <cell r="G3649"/>
          <cell r="H3649"/>
          <cell r="I3649" t="str">
            <v>OK</v>
          </cell>
          <cell r="J3649">
            <v>43431</v>
          </cell>
        </row>
        <row r="3650">
          <cell r="B3650">
            <v>8811</v>
          </cell>
          <cell r="C3650">
            <v>43430</v>
          </cell>
          <cell r="D3650" t="str">
            <v>para 40-54VU2</v>
          </cell>
          <cell r="E3650"/>
          <cell r="F3650" t="str">
            <v>OK</v>
          </cell>
          <cell r="G3650"/>
          <cell r="H3650"/>
          <cell r="I3650" t="str">
            <v>OK</v>
          </cell>
          <cell r="J3650">
            <v>43431</v>
          </cell>
        </row>
        <row r="3651">
          <cell r="B3651">
            <v>8856</v>
          </cell>
          <cell r="C3651">
            <v>43430</v>
          </cell>
          <cell r="D3651" t="str">
            <v>para 45-54VU2</v>
          </cell>
          <cell r="E3651"/>
          <cell r="F3651" t="str">
            <v>OK</v>
          </cell>
          <cell r="G3651"/>
          <cell r="H3651"/>
          <cell r="I3651" t="str">
            <v>OK</v>
          </cell>
          <cell r="J3651">
            <v>43431</v>
          </cell>
        </row>
        <row r="3652">
          <cell r="B3652">
            <v>314</v>
          </cell>
          <cell r="C3652">
            <v>43430</v>
          </cell>
          <cell r="D3652" t="str">
            <v>911-917VU</v>
          </cell>
          <cell r="E3652"/>
          <cell r="F3652" t="str">
            <v>OK</v>
          </cell>
          <cell r="G3652"/>
          <cell r="H3652"/>
          <cell r="I3652" t="str">
            <v>OK</v>
          </cell>
          <cell r="J3652">
            <v>43431</v>
          </cell>
        </row>
        <row r="3653">
          <cell r="B3653" t="str">
            <v>LCT133235</v>
          </cell>
          <cell r="C3653">
            <v>43430</v>
          </cell>
          <cell r="D3653" t="str">
            <v>22VU   LTE990003</v>
          </cell>
          <cell r="E3653"/>
          <cell r="F3653" t="str">
            <v>OK</v>
          </cell>
          <cell r="G3653"/>
          <cell r="H3653"/>
          <cell r="I3653" t="str">
            <v>OK</v>
          </cell>
          <cell r="J3653">
            <v>43431</v>
          </cell>
        </row>
        <row r="3654">
          <cell r="B3654" t="str">
            <v>LCT021776</v>
          </cell>
          <cell r="C3654">
            <v>43430</v>
          </cell>
          <cell r="D3654" t="str">
            <v>117VU   LTE990051</v>
          </cell>
          <cell r="E3654"/>
          <cell r="F3654" t="str">
            <v>OK</v>
          </cell>
          <cell r="G3654"/>
          <cell r="H3654"/>
          <cell r="I3654" t="str">
            <v>OK</v>
          </cell>
          <cell r="J3654">
            <v>43431</v>
          </cell>
        </row>
        <row r="3655">
          <cell r="B3655" t="str">
            <v>LCT021785</v>
          </cell>
          <cell r="C3655">
            <v>43430</v>
          </cell>
          <cell r="D3655" t="str">
            <v>117VU   LTE990054</v>
          </cell>
          <cell r="E3655"/>
          <cell r="F3655" t="str">
            <v>OK</v>
          </cell>
          <cell r="G3655"/>
          <cell r="H3655"/>
          <cell r="I3655" t="str">
            <v>OK</v>
          </cell>
          <cell r="J3655">
            <v>43431</v>
          </cell>
        </row>
        <row r="3656">
          <cell r="B3656" t="str">
            <v>LCT021791</v>
          </cell>
          <cell r="C3656">
            <v>43430</v>
          </cell>
          <cell r="D3656" t="str">
            <v>117VU   LTE990056</v>
          </cell>
          <cell r="E3656"/>
          <cell r="F3656" t="str">
            <v>OK</v>
          </cell>
          <cell r="G3656"/>
          <cell r="H3656"/>
          <cell r="I3656" t="str">
            <v>OK</v>
          </cell>
          <cell r="J3656">
            <v>43431</v>
          </cell>
        </row>
        <row r="3657">
          <cell r="B3657" t="str">
            <v>LCT021800</v>
          </cell>
          <cell r="C3657">
            <v>43430</v>
          </cell>
          <cell r="D3657" t="str">
            <v>117VU   LTE990059</v>
          </cell>
          <cell r="E3657"/>
          <cell r="F3657" t="str">
            <v>OK</v>
          </cell>
          <cell r="G3657"/>
          <cell r="H3657"/>
          <cell r="I3657" t="str">
            <v>OK</v>
          </cell>
          <cell r="J3657">
            <v>43431</v>
          </cell>
        </row>
        <row r="3658">
          <cell r="B3658" t="str">
            <v>LCT021807</v>
          </cell>
          <cell r="C3658">
            <v>43430</v>
          </cell>
          <cell r="D3658" t="str">
            <v>117VU   LTE990061</v>
          </cell>
          <cell r="E3658"/>
          <cell r="F3658" t="str">
            <v>OK</v>
          </cell>
          <cell r="G3658"/>
          <cell r="H3658"/>
          <cell r="I3658" t="str">
            <v>OK</v>
          </cell>
          <cell r="J3658">
            <v>43431</v>
          </cell>
        </row>
        <row r="3659">
          <cell r="B3659" t="str">
            <v>LCT021810</v>
          </cell>
          <cell r="C3659">
            <v>43430</v>
          </cell>
          <cell r="D3659" t="str">
            <v>117VU   LTE990062</v>
          </cell>
          <cell r="E3659"/>
          <cell r="F3659" t="str">
            <v>OK</v>
          </cell>
          <cell r="G3659"/>
          <cell r="H3659"/>
          <cell r="I3659" t="str">
            <v>OK</v>
          </cell>
          <cell r="J3659">
            <v>43431</v>
          </cell>
        </row>
        <row r="3660">
          <cell r="B3660">
            <v>8629</v>
          </cell>
          <cell r="C3660">
            <v>43430</v>
          </cell>
          <cell r="D3660" t="str">
            <v>72VU</v>
          </cell>
          <cell r="E3660"/>
          <cell r="F3660" t="str">
            <v>OK</v>
          </cell>
          <cell r="G3660"/>
          <cell r="H3660"/>
          <cell r="I3660" t="str">
            <v>OK</v>
          </cell>
          <cell r="J3660">
            <v>43805</v>
          </cell>
        </row>
        <row r="3661">
          <cell r="B3661">
            <v>8612</v>
          </cell>
          <cell r="C3661">
            <v>43430</v>
          </cell>
          <cell r="D3661" t="str">
            <v>102VU</v>
          </cell>
          <cell r="E3661"/>
          <cell r="F3661" t="str">
            <v>OK</v>
          </cell>
          <cell r="G3661"/>
          <cell r="H3661"/>
          <cell r="I3661" t="str">
            <v>OK</v>
          </cell>
          <cell r="J3661">
            <v>43431</v>
          </cell>
        </row>
        <row r="3662">
          <cell r="B3662">
            <v>8768</v>
          </cell>
          <cell r="C3662">
            <v>43430</v>
          </cell>
          <cell r="D3662" t="str">
            <v>131VU</v>
          </cell>
          <cell r="E3662"/>
          <cell r="F3662" t="str">
            <v>OK</v>
          </cell>
          <cell r="G3662"/>
          <cell r="H3662"/>
          <cell r="I3662" t="str">
            <v>OK</v>
          </cell>
          <cell r="J3662">
            <v>43431</v>
          </cell>
        </row>
        <row r="3663">
          <cell r="B3663">
            <v>8812</v>
          </cell>
          <cell r="C3663">
            <v>43430</v>
          </cell>
          <cell r="D3663" t="str">
            <v>110VU</v>
          </cell>
          <cell r="E3663"/>
          <cell r="F3663" t="str">
            <v>OK</v>
          </cell>
          <cell r="G3663"/>
          <cell r="H3663"/>
          <cell r="I3663" t="str">
            <v>OK</v>
          </cell>
          <cell r="J3663">
            <v>43431</v>
          </cell>
        </row>
        <row r="3664">
          <cell r="B3664">
            <v>8777</v>
          </cell>
          <cell r="C3664">
            <v>43430</v>
          </cell>
          <cell r="D3664" t="str">
            <v>110VU</v>
          </cell>
          <cell r="E3664"/>
          <cell r="F3664" t="str">
            <v>OK</v>
          </cell>
          <cell r="G3664"/>
          <cell r="H3664"/>
          <cell r="I3664" t="str">
            <v>OK</v>
          </cell>
          <cell r="J3664">
            <v>43431</v>
          </cell>
        </row>
        <row r="3665">
          <cell r="B3665">
            <v>8784</v>
          </cell>
          <cell r="C3665">
            <v>43430</v>
          </cell>
          <cell r="D3665" t="str">
            <v>40-110VU</v>
          </cell>
          <cell r="E3665"/>
          <cell r="F3665" t="str">
            <v>OK</v>
          </cell>
          <cell r="G3665"/>
          <cell r="H3665"/>
          <cell r="I3665" t="str">
            <v>OK</v>
          </cell>
          <cell r="J3665">
            <v>43431</v>
          </cell>
        </row>
        <row r="3666">
          <cell r="B3666">
            <v>8782</v>
          </cell>
          <cell r="C3666">
            <v>43430</v>
          </cell>
          <cell r="D3666" t="str">
            <v>110VU</v>
          </cell>
          <cell r="E3666"/>
          <cell r="F3666" t="str">
            <v>OK</v>
          </cell>
          <cell r="G3666"/>
          <cell r="H3666"/>
          <cell r="I3666" t="str">
            <v>OK</v>
          </cell>
          <cell r="J3666">
            <v>43431</v>
          </cell>
        </row>
        <row r="3667">
          <cell r="B3667">
            <v>8815</v>
          </cell>
          <cell r="C3667">
            <v>43430</v>
          </cell>
          <cell r="D3667" t="str">
            <v>110VU</v>
          </cell>
          <cell r="E3667"/>
          <cell r="F3667" t="str">
            <v>OK</v>
          </cell>
          <cell r="G3667"/>
          <cell r="H3667"/>
          <cell r="I3667" t="str">
            <v>OK</v>
          </cell>
          <cell r="J3667">
            <v>43431</v>
          </cell>
        </row>
        <row r="3668">
          <cell r="B3668">
            <v>8776</v>
          </cell>
          <cell r="C3668">
            <v>43430</v>
          </cell>
          <cell r="D3668" t="str">
            <v>110VU</v>
          </cell>
          <cell r="E3668"/>
          <cell r="F3668" t="str">
            <v>OK</v>
          </cell>
          <cell r="G3668"/>
          <cell r="H3668"/>
          <cell r="I3668" t="str">
            <v>OK</v>
          </cell>
          <cell r="J3668">
            <v>43431</v>
          </cell>
        </row>
        <row r="3669">
          <cell r="B3669">
            <v>8761</v>
          </cell>
          <cell r="C3669">
            <v>43430</v>
          </cell>
          <cell r="D3669" t="str">
            <v>54VU</v>
          </cell>
          <cell r="E3669"/>
          <cell r="F3669" t="str">
            <v>OK</v>
          </cell>
          <cell r="G3669"/>
          <cell r="H3669"/>
          <cell r="I3669" t="str">
            <v>OK</v>
          </cell>
          <cell r="J3669">
            <v>43431</v>
          </cell>
        </row>
        <row r="3670">
          <cell r="B3670">
            <v>8795</v>
          </cell>
          <cell r="C3670">
            <v>43431</v>
          </cell>
          <cell r="D3670"/>
          <cell r="E3670"/>
          <cell r="F3670" t="str">
            <v>OK</v>
          </cell>
          <cell r="G3670"/>
          <cell r="H3670"/>
          <cell r="I3670" t="str">
            <v>OK</v>
          </cell>
          <cell r="J3670">
            <v>43431</v>
          </cell>
        </row>
        <row r="3671">
          <cell r="B3671">
            <v>8781</v>
          </cell>
          <cell r="C3671">
            <v>43431</v>
          </cell>
          <cell r="D3671"/>
          <cell r="E3671"/>
          <cell r="F3671" t="str">
            <v>OK</v>
          </cell>
          <cell r="G3671"/>
          <cell r="H3671"/>
          <cell r="I3671" t="str">
            <v>OK</v>
          </cell>
          <cell r="J3671">
            <v>43432</v>
          </cell>
        </row>
        <row r="3672">
          <cell r="B3672">
            <v>8794</v>
          </cell>
          <cell r="C3672">
            <v>43431</v>
          </cell>
          <cell r="D3672"/>
          <cell r="E3672"/>
          <cell r="F3672" t="str">
            <v>OK</v>
          </cell>
          <cell r="G3672"/>
          <cell r="H3672"/>
          <cell r="I3672" t="str">
            <v>OK</v>
          </cell>
          <cell r="J3672">
            <v>43432</v>
          </cell>
        </row>
        <row r="3673">
          <cell r="B3673">
            <v>8857</v>
          </cell>
          <cell r="C3673">
            <v>43431</v>
          </cell>
          <cell r="D3673" t="str">
            <v>para 54vu2</v>
          </cell>
          <cell r="E3673"/>
          <cell r="F3673" t="str">
            <v>OK</v>
          </cell>
          <cell r="G3673"/>
          <cell r="H3673"/>
          <cell r="I3673" t="str">
            <v>OK</v>
          </cell>
          <cell r="J3673">
            <v>43432</v>
          </cell>
        </row>
        <row r="3674">
          <cell r="B3674">
            <v>8773</v>
          </cell>
          <cell r="C3674">
            <v>43431</v>
          </cell>
          <cell r="D3674" t="str">
            <v>para 51,54vu</v>
          </cell>
          <cell r="E3674"/>
          <cell r="F3674" t="str">
            <v>OK</v>
          </cell>
          <cell r="G3674"/>
          <cell r="H3674"/>
          <cell r="I3674" t="str">
            <v>OK</v>
          </cell>
          <cell r="J3674">
            <v>43432</v>
          </cell>
        </row>
        <row r="3675">
          <cell r="B3675">
            <v>310</v>
          </cell>
          <cell r="C3675">
            <v>43431</v>
          </cell>
          <cell r="D3675" t="str">
            <v>311VU</v>
          </cell>
          <cell r="E3675"/>
          <cell r="F3675" t="str">
            <v>OK</v>
          </cell>
          <cell r="G3675"/>
          <cell r="H3675"/>
          <cell r="I3675" t="str">
            <v>OK</v>
          </cell>
          <cell r="J3675">
            <v>43432</v>
          </cell>
        </row>
        <row r="3676">
          <cell r="B3676">
            <v>319</v>
          </cell>
          <cell r="C3676">
            <v>43431</v>
          </cell>
          <cell r="D3676"/>
          <cell r="E3676"/>
          <cell r="F3676" t="str">
            <v>OK</v>
          </cell>
          <cell r="G3676"/>
          <cell r="H3676"/>
          <cell r="I3676" t="str">
            <v>ok</v>
          </cell>
          <cell r="J3676">
            <v>43434</v>
          </cell>
        </row>
        <row r="3677">
          <cell r="B3677">
            <v>335</v>
          </cell>
          <cell r="C3677">
            <v>43431</v>
          </cell>
          <cell r="D3677"/>
          <cell r="E3677"/>
          <cell r="F3677" t="str">
            <v>OK</v>
          </cell>
          <cell r="G3677"/>
          <cell r="H3677"/>
          <cell r="I3677" t="str">
            <v>OK</v>
          </cell>
          <cell r="J3677">
            <v>43432</v>
          </cell>
        </row>
        <row r="3678">
          <cell r="B3678">
            <v>316</v>
          </cell>
          <cell r="C3678">
            <v>43431</v>
          </cell>
          <cell r="D3678"/>
          <cell r="E3678"/>
          <cell r="F3678" t="str">
            <v>OK</v>
          </cell>
          <cell r="G3678"/>
          <cell r="H3678"/>
          <cell r="I3678" t="str">
            <v>OK</v>
          </cell>
          <cell r="J3678">
            <v>43432</v>
          </cell>
        </row>
        <row r="3679">
          <cell r="B3679">
            <v>104</v>
          </cell>
          <cell r="C3679">
            <v>43431</v>
          </cell>
          <cell r="D3679"/>
          <cell r="E3679"/>
          <cell r="F3679" t="str">
            <v>OK</v>
          </cell>
          <cell r="G3679"/>
          <cell r="H3679"/>
          <cell r="I3679" t="str">
            <v>ok</v>
          </cell>
          <cell r="J3679">
            <v>43432</v>
          </cell>
        </row>
        <row r="3680">
          <cell r="B3680">
            <v>1578</v>
          </cell>
          <cell r="C3680">
            <v>43431</v>
          </cell>
          <cell r="D3680"/>
          <cell r="E3680"/>
          <cell r="F3680" t="str">
            <v>OK</v>
          </cell>
          <cell r="G3680"/>
          <cell r="H3680"/>
          <cell r="I3680" t="str">
            <v>ok</v>
          </cell>
          <cell r="J3680">
            <v>43432</v>
          </cell>
        </row>
        <row r="3681">
          <cell r="B3681" t="str">
            <v>LCT114432</v>
          </cell>
          <cell r="C3681">
            <v>43431</v>
          </cell>
          <cell r="D3681" t="str">
            <v>10PA</v>
          </cell>
          <cell r="E3681"/>
          <cell r="F3681"/>
          <cell r="G3681"/>
          <cell r="H3681"/>
          <cell r="I3681" t="str">
            <v>ok</v>
          </cell>
          <cell r="J3681">
            <v>43432</v>
          </cell>
        </row>
        <row r="3682">
          <cell r="B3682" t="str">
            <v>LCT144599</v>
          </cell>
          <cell r="C3682">
            <v>43431</v>
          </cell>
          <cell r="D3682" t="str">
            <v>10PA</v>
          </cell>
          <cell r="E3682"/>
          <cell r="F3682" t="str">
            <v>OK</v>
          </cell>
          <cell r="G3682"/>
          <cell r="H3682"/>
          <cell r="I3682" t="str">
            <v>OK</v>
          </cell>
          <cell r="J3682">
            <v>43432</v>
          </cell>
        </row>
        <row r="3683">
          <cell r="B3683" t="str">
            <v>LCT143866</v>
          </cell>
          <cell r="C3683">
            <v>43431</v>
          </cell>
          <cell r="D3683" t="str">
            <v>48VU LTE990001</v>
          </cell>
          <cell r="E3683"/>
          <cell r="F3683" t="str">
            <v>OK</v>
          </cell>
          <cell r="G3683"/>
          <cell r="H3683"/>
          <cell r="I3683" t="str">
            <v>OK</v>
          </cell>
          <cell r="J3683">
            <v>43432</v>
          </cell>
        </row>
        <row r="3684">
          <cell r="B3684" t="str">
            <v>LCT036589</v>
          </cell>
          <cell r="C3684">
            <v>43431</v>
          </cell>
          <cell r="D3684" t="str">
            <v>510VU1 LTE990008</v>
          </cell>
          <cell r="E3684"/>
          <cell r="F3684" t="str">
            <v>OK</v>
          </cell>
          <cell r="G3684"/>
          <cell r="H3684"/>
          <cell r="I3684" t="str">
            <v>OK</v>
          </cell>
          <cell r="J3684">
            <v>43797</v>
          </cell>
        </row>
        <row r="3685">
          <cell r="B3685" t="str">
            <v>LCT168525</v>
          </cell>
          <cell r="C3685">
            <v>43431</v>
          </cell>
          <cell r="D3685" t="str">
            <v>811VU EFD990005</v>
          </cell>
          <cell r="E3685"/>
          <cell r="F3685" t="str">
            <v>OK</v>
          </cell>
          <cell r="G3685"/>
          <cell r="H3685"/>
          <cell r="I3685" t="str">
            <v>OK</v>
          </cell>
          <cell r="J3685">
            <v>43797</v>
          </cell>
        </row>
        <row r="3686">
          <cell r="B3686" t="str">
            <v>LCT168526</v>
          </cell>
          <cell r="C3686">
            <v>43431</v>
          </cell>
          <cell r="D3686" t="str">
            <v>811VU EFD990006</v>
          </cell>
          <cell r="E3686"/>
          <cell r="F3686" t="str">
            <v>OK</v>
          </cell>
          <cell r="G3686"/>
          <cell r="H3686"/>
          <cell r="I3686" t="str">
            <v>OK</v>
          </cell>
          <cell r="J3686">
            <v>43797</v>
          </cell>
        </row>
        <row r="3687">
          <cell r="B3687">
            <v>299</v>
          </cell>
          <cell r="C3687">
            <v>43431</v>
          </cell>
          <cell r="D3687" t="str">
            <v>311VU</v>
          </cell>
          <cell r="E3687"/>
          <cell r="F3687" t="str">
            <v>OK</v>
          </cell>
          <cell r="G3687"/>
          <cell r="H3687"/>
          <cell r="I3687" t="str">
            <v>OK</v>
          </cell>
          <cell r="J3687">
            <v>43432</v>
          </cell>
        </row>
        <row r="3688">
          <cell r="B3688">
            <v>8544</v>
          </cell>
          <cell r="C3688">
            <v>43431</v>
          </cell>
          <cell r="D3688" t="str">
            <v>115VU</v>
          </cell>
          <cell r="E3688"/>
          <cell r="F3688" t="str">
            <v>OK</v>
          </cell>
          <cell r="G3688"/>
          <cell r="H3688"/>
          <cell r="I3688" t="str">
            <v>OK</v>
          </cell>
          <cell r="J3688">
            <v>43439</v>
          </cell>
        </row>
        <row r="3689">
          <cell r="B3689">
            <v>8812</v>
          </cell>
          <cell r="C3689">
            <v>43431</v>
          </cell>
          <cell r="D3689" t="str">
            <v>40VU</v>
          </cell>
          <cell r="E3689"/>
          <cell r="F3689" t="str">
            <v>OK</v>
          </cell>
          <cell r="G3689"/>
          <cell r="H3689"/>
          <cell r="I3689" t="str">
            <v>OK</v>
          </cell>
          <cell r="J3689">
            <v>43432</v>
          </cell>
        </row>
        <row r="3690">
          <cell r="B3690">
            <v>313</v>
          </cell>
          <cell r="C3690">
            <v>43431</v>
          </cell>
          <cell r="D3690" t="str">
            <v>314VU</v>
          </cell>
          <cell r="E3690"/>
          <cell r="F3690" t="str">
            <v>OK</v>
          </cell>
          <cell r="G3690"/>
          <cell r="H3690"/>
          <cell r="I3690" t="str">
            <v>OK</v>
          </cell>
          <cell r="J3690">
            <v>43432</v>
          </cell>
        </row>
        <row r="3691">
          <cell r="B3691">
            <v>334</v>
          </cell>
          <cell r="C3691">
            <v>43431</v>
          </cell>
          <cell r="D3691" t="str">
            <v>5130VE</v>
          </cell>
          <cell r="E3691"/>
          <cell r="F3691" t="str">
            <v>OK</v>
          </cell>
          <cell r="G3691"/>
          <cell r="H3691"/>
          <cell r="I3691" t="str">
            <v>OK</v>
          </cell>
          <cell r="J3691">
            <v>43440</v>
          </cell>
        </row>
        <row r="3692">
          <cell r="B3692">
            <v>336</v>
          </cell>
          <cell r="C3692">
            <v>43431</v>
          </cell>
          <cell r="D3692" t="str">
            <v>5130VE</v>
          </cell>
          <cell r="E3692"/>
          <cell r="F3692" t="str">
            <v>OK</v>
          </cell>
          <cell r="G3692"/>
          <cell r="H3692"/>
          <cell r="I3692" t="str">
            <v>OK</v>
          </cell>
          <cell r="J3692">
            <v>43440</v>
          </cell>
        </row>
        <row r="3693">
          <cell r="B3693">
            <v>8777</v>
          </cell>
          <cell r="C3693">
            <v>43432</v>
          </cell>
          <cell r="D3693"/>
          <cell r="E3693"/>
          <cell r="F3693" t="str">
            <v>OK</v>
          </cell>
          <cell r="G3693"/>
          <cell r="H3693"/>
          <cell r="I3693" t="str">
            <v>ok</v>
          </cell>
          <cell r="J3693">
            <v>43434</v>
          </cell>
        </row>
        <row r="3694">
          <cell r="B3694">
            <v>8888</v>
          </cell>
          <cell r="C3694">
            <v>43432</v>
          </cell>
          <cell r="D3694"/>
          <cell r="E3694"/>
          <cell r="F3694" t="str">
            <v>OK</v>
          </cell>
          <cell r="G3694"/>
          <cell r="H3694"/>
          <cell r="I3694" t="str">
            <v>ok</v>
          </cell>
          <cell r="J3694">
            <v>43434</v>
          </cell>
        </row>
        <row r="3695">
          <cell r="B3695">
            <v>8700</v>
          </cell>
          <cell r="C3695">
            <v>43432</v>
          </cell>
          <cell r="D3695"/>
          <cell r="E3695"/>
          <cell r="F3695" t="str">
            <v>OK</v>
          </cell>
          <cell r="G3695"/>
          <cell r="H3695"/>
          <cell r="I3695" t="str">
            <v>ok</v>
          </cell>
          <cell r="J3695">
            <v>43434</v>
          </cell>
        </row>
        <row r="3696">
          <cell r="B3696">
            <v>8702</v>
          </cell>
          <cell r="C3696">
            <v>43432</v>
          </cell>
          <cell r="D3696"/>
          <cell r="E3696"/>
          <cell r="F3696" t="str">
            <v>OK</v>
          </cell>
          <cell r="G3696"/>
          <cell r="H3696"/>
          <cell r="I3696" t="str">
            <v>ok</v>
          </cell>
          <cell r="J3696">
            <v>43434</v>
          </cell>
        </row>
        <row r="3697">
          <cell r="B3697">
            <v>8755</v>
          </cell>
          <cell r="C3697">
            <v>43432</v>
          </cell>
          <cell r="D3697"/>
          <cell r="E3697"/>
          <cell r="F3697" t="str">
            <v>OK</v>
          </cell>
          <cell r="G3697"/>
          <cell r="H3697"/>
          <cell r="I3697" t="str">
            <v>ok</v>
          </cell>
          <cell r="J3697">
            <v>43434</v>
          </cell>
        </row>
        <row r="3698">
          <cell r="B3698">
            <v>8769</v>
          </cell>
          <cell r="C3698">
            <v>43432</v>
          </cell>
          <cell r="D3698"/>
          <cell r="E3698"/>
          <cell r="F3698" t="str">
            <v>OK</v>
          </cell>
          <cell r="G3698"/>
          <cell r="H3698"/>
          <cell r="I3698" t="str">
            <v>ok</v>
          </cell>
          <cell r="J3698">
            <v>43434</v>
          </cell>
        </row>
        <row r="3699">
          <cell r="B3699">
            <v>8899</v>
          </cell>
          <cell r="C3699">
            <v>43432</v>
          </cell>
          <cell r="D3699"/>
          <cell r="E3699"/>
          <cell r="F3699" t="str">
            <v>OK</v>
          </cell>
          <cell r="G3699"/>
          <cell r="H3699"/>
          <cell r="I3699" t="str">
            <v>ok</v>
          </cell>
          <cell r="J3699">
            <v>43433</v>
          </cell>
        </row>
        <row r="3700">
          <cell r="B3700">
            <v>8785</v>
          </cell>
          <cell r="C3700">
            <v>43432</v>
          </cell>
          <cell r="D3700" t="str">
            <v>para 403VU</v>
          </cell>
          <cell r="E3700"/>
          <cell r="F3700" t="str">
            <v>OK</v>
          </cell>
          <cell r="G3700"/>
          <cell r="H3700"/>
          <cell r="I3700" t="str">
            <v>ok</v>
          </cell>
          <cell r="J3700">
            <v>43434</v>
          </cell>
        </row>
        <row r="3701">
          <cell r="B3701">
            <v>8798</v>
          </cell>
          <cell r="C3701">
            <v>43432</v>
          </cell>
          <cell r="D3701"/>
          <cell r="E3701"/>
          <cell r="F3701" t="str">
            <v>OK</v>
          </cell>
          <cell r="G3701"/>
          <cell r="H3701"/>
          <cell r="I3701" t="str">
            <v>OK</v>
          </cell>
          <cell r="J3701">
            <v>43437</v>
          </cell>
        </row>
        <row r="3702">
          <cell r="B3702">
            <v>321</v>
          </cell>
          <cell r="C3702">
            <v>43432</v>
          </cell>
          <cell r="D3702" t="str">
            <v>911-917VU</v>
          </cell>
          <cell r="E3702"/>
          <cell r="F3702" t="str">
            <v>OK</v>
          </cell>
          <cell r="G3702"/>
          <cell r="H3702"/>
          <cell r="I3702" t="str">
            <v>ok</v>
          </cell>
          <cell r="J3702">
            <v>43434</v>
          </cell>
        </row>
        <row r="3703">
          <cell r="B3703">
            <v>1564</v>
          </cell>
          <cell r="C3703">
            <v>43432</v>
          </cell>
          <cell r="D3703"/>
          <cell r="E3703"/>
          <cell r="F3703" t="str">
            <v>OK</v>
          </cell>
          <cell r="G3703"/>
          <cell r="H3703"/>
          <cell r="I3703" t="str">
            <v>ok</v>
          </cell>
          <cell r="J3703">
            <v>43434</v>
          </cell>
        </row>
        <row r="3704">
          <cell r="B3704">
            <v>1565</v>
          </cell>
          <cell r="C3704">
            <v>43432</v>
          </cell>
          <cell r="D3704"/>
          <cell r="E3704"/>
          <cell r="F3704" t="str">
            <v>OK</v>
          </cell>
          <cell r="G3704"/>
          <cell r="H3704"/>
          <cell r="I3704" t="str">
            <v>ok</v>
          </cell>
          <cell r="J3704">
            <v>43434</v>
          </cell>
        </row>
        <row r="3705">
          <cell r="B3705" t="str">
            <v>LCT022912</v>
          </cell>
          <cell r="C3705">
            <v>43432</v>
          </cell>
          <cell r="D3705" t="str">
            <v>1001LC-1002LC</v>
          </cell>
          <cell r="E3705"/>
          <cell r="F3705"/>
          <cell r="G3705"/>
          <cell r="H3705"/>
          <cell r="I3705" t="str">
            <v>OK</v>
          </cell>
          <cell r="J3705">
            <v>43447</v>
          </cell>
        </row>
        <row r="3706">
          <cell r="B3706">
            <v>333</v>
          </cell>
          <cell r="C3706">
            <v>43432</v>
          </cell>
          <cell r="D3706" t="str">
            <v>5130VE</v>
          </cell>
          <cell r="E3706"/>
          <cell r="F3706" t="str">
            <v>OK</v>
          </cell>
          <cell r="G3706"/>
          <cell r="H3706"/>
          <cell r="I3706" t="str">
            <v>ok</v>
          </cell>
          <cell r="J3706">
            <v>43434</v>
          </cell>
        </row>
        <row r="3707">
          <cell r="B3707">
            <v>8720</v>
          </cell>
          <cell r="C3707">
            <v>43433</v>
          </cell>
          <cell r="D3707"/>
          <cell r="E3707"/>
          <cell r="F3707" t="str">
            <v>OK</v>
          </cell>
          <cell r="G3707"/>
          <cell r="H3707"/>
          <cell r="I3707" t="str">
            <v>ok</v>
          </cell>
          <cell r="J3707">
            <v>43437</v>
          </cell>
        </row>
        <row r="3708">
          <cell r="B3708">
            <v>8690</v>
          </cell>
          <cell r="C3708">
            <v>43433</v>
          </cell>
          <cell r="D3708"/>
          <cell r="E3708"/>
          <cell r="F3708" t="str">
            <v>OK</v>
          </cell>
          <cell r="G3708"/>
          <cell r="H3708"/>
          <cell r="I3708" t="str">
            <v>ok</v>
          </cell>
          <cell r="J3708">
            <v>43437</v>
          </cell>
        </row>
        <row r="3709">
          <cell r="B3709">
            <v>8768</v>
          </cell>
          <cell r="C3709">
            <v>43433</v>
          </cell>
          <cell r="D3709"/>
          <cell r="E3709"/>
          <cell r="F3709" t="str">
            <v>OK</v>
          </cell>
          <cell r="G3709"/>
          <cell r="H3709"/>
          <cell r="I3709" t="str">
            <v>OK</v>
          </cell>
          <cell r="J3709">
            <v>43438</v>
          </cell>
        </row>
        <row r="3710">
          <cell r="B3710">
            <v>8888</v>
          </cell>
          <cell r="C3710">
            <v>43433</v>
          </cell>
          <cell r="D3710" t="str">
            <v>para 54</v>
          </cell>
          <cell r="E3710"/>
          <cell r="F3710" t="str">
            <v>OK</v>
          </cell>
          <cell r="G3710"/>
          <cell r="H3710"/>
          <cell r="I3710" t="str">
            <v>ok</v>
          </cell>
          <cell r="J3710">
            <v>43434</v>
          </cell>
        </row>
        <row r="3711">
          <cell r="B3711">
            <v>8787</v>
          </cell>
          <cell r="C3711">
            <v>43433</v>
          </cell>
          <cell r="D3711" t="str">
            <v>para 403-54</v>
          </cell>
          <cell r="E3711"/>
          <cell r="F3711" t="str">
            <v>OK</v>
          </cell>
          <cell r="G3711"/>
          <cell r="H3711"/>
          <cell r="I3711" t="str">
            <v>ok</v>
          </cell>
          <cell r="J3711">
            <v>43434</v>
          </cell>
        </row>
        <row r="3712">
          <cell r="B3712">
            <v>8801</v>
          </cell>
          <cell r="C3712">
            <v>43433</v>
          </cell>
          <cell r="D3712" t="str">
            <v>para 403-54</v>
          </cell>
          <cell r="E3712"/>
          <cell r="F3712" t="str">
            <v>OK</v>
          </cell>
          <cell r="G3712"/>
          <cell r="H3712"/>
          <cell r="I3712" t="str">
            <v>ok</v>
          </cell>
          <cell r="J3712">
            <v>43434</v>
          </cell>
        </row>
        <row r="3713">
          <cell r="B3713">
            <v>8803</v>
          </cell>
          <cell r="C3713">
            <v>43433</v>
          </cell>
          <cell r="D3713" t="str">
            <v>para 54</v>
          </cell>
          <cell r="E3713"/>
          <cell r="F3713" t="str">
            <v>OK</v>
          </cell>
          <cell r="G3713"/>
          <cell r="H3713"/>
          <cell r="I3713" t="str">
            <v>ok</v>
          </cell>
          <cell r="J3713">
            <v>43434</v>
          </cell>
        </row>
        <row r="3714">
          <cell r="B3714">
            <v>308</v>
          </cell>
          <cell r="C3714">
            <v>43433</v>
          </cell>
          <cell r="D3714"/>
          <cell r="E3714"/>
          <cell r="F3714" t="str">
            <v>OK</v>
          </cell>
          <cell r="G3714"/>
          <cell r="H3714"/>
          <cell r="I3714" t="str">
            <v>OK</v>
          </cell>
          <cell r="J3714">
            <v>43437</v>
          </cell>
        </row>
        <row r="3715">
          <cell r="B3715">
            <v>295</v>
          </cell>
          <cell r="C3715">
            <v>43433</v>
          </cell>
          <cell r="D3715"/>
          <cell r="E3715"/>
          <cell r="F3715" t="str">
            <v>OK</v>
          </cell>
          <cell r="G3715"/>
          <cell r="H3715"/>
          <cell r="I3715" t="str">
            <v>OK</v>
          </cell>
          <cell r="J3715">
            <v>43437</v>
          </cell>
        </row>
        <row r="3716">
          <cell r="B3716">
            <v>266</v>
          </cell>
          <cell r="C3716">
            <v>43433</v>
          </cell>
          <cell r="D3716"/>
          <cell r="E3716"/>
          <cell r="F3716" t="str">
            <v>OK</v>
          </cell>
          <cell r="G3716"/>
          <cell r="H3716"/>
          <cell r="I3716" t="str">
            <v>ok</v>
          </cell>
          <cell r="J3716">
            <v>43437</v>
          </cell>
        </row>
        <row r="3717">
          <cell r="B3717">
            <v>337</v>
          </cell>
          <cell r="C3717">
            <v>43433</v>
          </cell>
          <cell r="D3717"/>
          <cell r="E3717"/>
          <cell r="F3717" t="str">
            <v>OK</v>
          </cell>
          <cell r="G3717"/>
          <cell r="H3717"/>
          <cell r="I3717" t="str">
            <v>OK</v>
          </cell>
          <cell r="J3717">
            <v>43437</v>
          </cell>
        </row>
        <row r="3718">
          <cell r="B3718">
            <v>313</v>
          </cell>
          <cell r="C3718">
            <v>43433</v>
          </cell>
          <cell r="D3718"/>
          <cell r="E3718"/>
          <cell r="F3718" t="str">
            <v>OK</v>
          </cell>
          <cell r="G3718"/>
          <cell r="H3718"/>
          <cell r="I3718" t="str">
            <v>OK</v>
          </cell>
          <cell r="J3718">
            <v>43437</v>
          </cell>
        </row>
        <row r="3719">
          <cell r="B3719">
            <v>1410</v>
          </cell>
          <cell r="C3719">
            <v>43433</v>
          </cell>
          <cell r="D3719"/>
          <cell r="E3719"/>
          <cell r="F3719" t="str">
            <v>OK</v>
          </cell>
          <cell r="G3719"/>
          <cell r="H3719"/>
          <cell r="I3719" t="str">
            <v>ok</v>
          </cell>
          <cell r="J3719">
            <v>43437</v>
          </cell>
        </row>
        <row r="3720">
          <cell r="B3720">
            <v>249</v>
          </cell>
          <cell r="C3720">
            <v>43433</v>
          </cell>
          <cell r="D3720" t="str">
            <v>518VU</v>
          </cell>
          <cell r="E3720"/>
          <cell r="F3720" t="str">
            <v>OK</v>
          </cell>
          <cell r="G3720"/>
          <cell r="H3720"/>
          <cell r="I3720" t="str">
            <v>OK</v>
          </cell>
          <cell r="J3720">
            <v>43437</v>
          </cell>
        </row>
        <row r="3721">
          <cell r="B3721">
            <v>293</v>
          </cell>
          <cell r="C3721">
            <v>43433</v>
          </cell>
          <cell r="D3721" t="str">
            <v>517-518VU</v>
          </cell>
          <cell r="E3721"/>
          <cell r="F3721" t="str">
            <v>OK</v>
          </cell>
          <cell r="G3721"/>
          <cell r="H3721"/>
          <cell r="I3721" t="str">
            <v>OK</v>
          </cell>
          <cell r="J3721">
            <v>43437</v>
          </cell>
        </row>
        <row r="3722">
          <cell r="B3722">
            <v>296</v>
          </cell>
          <cell r="C3722">
            <v>43433</v>
          </cell>
          <cell r="D3722" t="str">
            <v>517-518VU</v>
          </cell>
          <cell r="E3722"/>
          <cell r="F3722" t="str">
            <v>OK</v>
          </cell>
          <cell r="G3722"/>
          <cell r="H3722"/>
          <cell r="I3722" t="str">
            <v>ok</v>
          </cell>
          <cell r="J3722">
            <v>43437</v>
          </cell>
        </row>
        <row r="3723">
          <cell r="B3723">
            <v>294</v>
          </cell>
          <cell r="C3723">
            <v>43433</v>
          </cell>
          <cell r="D3723" t="str">
            <v>517-518VU</v>
          </cell>
          <cell r="E3723"/>
          <cell r="F3723" t="str">
            <v>OK</v>
          </cell>
          <cell r="G3723"/>
          <cell r="H3723"/>
          <cell r="I3723" t="str">
            <v>OK</v>
          </cell>
          <cell r="J3723">
            <v>43437</v>
          </cell>
        </row>
        <row r="3724">
          <cell r="B3724">
            <v>292</v>
          </cell>
          <cell r="C3724">
            <v>43433</v>
          </cell>
          <cell r="D3724" t="str">
            <v>517-518VU</v>
          </cell>
          <cell r="E3724"/>
          <cell r="F3724" t="str">
            <v>OK</v>
          </cell>
          <cell r="G3724"/>
          <cell r="H3724"/>
          <cell r="I3724" t="str">
            <v>ok</v>
          </cell>
          <cell r="J3724">
            <v>43437</v>
          </cell>
        </row>
        <row r="3725">
          <cell r="B3725">
            <v>8827</v>
          </cell>
          <cell r="C3725">
            <v>43433</v>
          </cell>
          <cell r="D3725" t="str">
            <v>54VU</v>
          </cell>
          <cell r="E3725"/>
          <cell r="F3725" t="str">
            <v>OK</v>
          </cell>
          <cell r="G3725"/>
          <cell r="H3725"/>
          <cell r="I3725" t="str">
            <v>ok</v>
          </cell>
          <cell r="J3725">
            <v>43437</v>
          </cell>
        </row>
        <row r="3726">
          <cell r="B3726">
            <v>8776</v>
          </cell>
          <cell r="C3726">
            <v>43433</v>
          </cell>
          <cell r="D3726" t="str">
            <v>30VU</v>
          </cell>
          <cell r="E3726"/>
          <cell r="F3726" t="str">
            <v>OK</v>
          </cell>
          <cell r="G3726"/>
          <cell r="H3726"/>
          <cell r="I3726" t="str">
            <v>ok</v>
          </cell>
          <cell r="J3726">
            <v>43437</v>
          </cell>
        </row>
        <row r="3727">
          <cell r="B3727">
            <v>8769</v>
          </cell>
          <cell r="C3727">
            <v>43433</v>
          </cell>
          <cell r="D3727" t="str">
            <v>54VU</v>
          </cell>
          <cell r="E3727"/>
          <cell r="F3727" t="str">
            <v>OK</v>
          </cell>
          <cell r="G3727"/>
          <cell r="H3727"/>
          <cell r="I3727" t="str">
            <v>ok</v>
          </cell>
          <cell r="J3727">
            <v>43437</v>
          </cell>
        </row>
        <row r="3728">
          <cell r="B3728">
            <v>8855</v>
          </cell>
          <cell r="C3728">
            <v>43433</v>
          </cell>
          <cell r="D3728" t="str">
            <v>54VU</v>
          </cell>
          <cell r="E3728"/>
          <cell r="F3728" t="str">
            <v>OK</v>
          </cell>
          <cell r="G3728"/>
          <cell r="H3728"/>
          <cell r="I3728" t="str">
            <v>ok</v>
          </cell>
          <cell r="J3728">
            <v>43437</v>
          </cell>
        </row>
        <row r="3729">
          <cell r="B3729">
            <v>8811</v>
          </cell>
          <cell r="C3729">
            <v>43433</v>
          </cell>
          <cell r="D3729" t="str">
            <v>40VU</v>
          </cell>
          <cell r="E3729"/>
          <cell r="F3729" t="str">
            <v>OK</v>
          </cell>
          <cell r="G3729"/>
          <cell r="H3729"/>
          <cell r="I3729" t="str">
            <v>ok</v>
          </cell>
          <cell r="J3729">
            <v>43437</v>
          </cell>
        </row>
        <row r="3730">
          <cell r="B3730">
            <v>8768</v>
          </cell>
          <cell r="C3730">
            <v>43433</v>
          </cell>
          <cell r="D3730" t="str">
            <v>130VU</v>
          </cell>
          <cell r="E3730"/>
          <cell r="F3730" t="str">
            <v>OK</v>
          </cell>
          <cell r="G3730"/>
          <cell r="H3730"/>
          <cell r="I3730" t="str">
            <v>ok</v>
          </cell>
          <cell r="J3730">
            <v>43437</v>
          </cell>
        </row>
        <row r="3731">
          <cell r="B3731">
            <v>8779</v>
          </cell>
          <cell r="C3731">
            <v>43433</v>
          </cell>
          <cell r="D3731" t="str">
            <v>54VU</v>
          </cell>
          <cell r="E3731"/>
          <cell r="F3731" t="str">
            <v>OK</v>
          </cell>
          <cell r="G3731"/>
          <cell r="H3731"/>
          <cell r="I3731" t="str">
            <v>ok</v>
          </cell>
          <cell r="J3731">
            <v>43437</v>
          </cell>
        </row>
        <row r="3732">
          <cell r="B3732">
            <v>8755</v>
          </cell>
          <cell r="C3732">
            <v>43433</v>
          </cell>
          <cell r="D3732" t="str">
            <v>28VU</v>
          </cell>
          <cell r="E3732"/>
          <cell r="F3732" t="str">
            <v>OK</v>
          </cell>
          <cell r="G3732"/>
          <cell r="H3732"/>
          <cell r="I3732" t="str">
            <v>OK</v>
          </cell>
          <cell r="J3732">
            <v>43446</v>
          </cell>
        </row>
        <row r="3733">
          <cell r="B3733">
            <v>9629</v>
          </cell>
          <cell r="C3733">
            <v>43433</v>
          </cell>
          <cell r="D3733"/>
          <cell r="E3733"/>
          <cell r="F3733" t="str">
            <v>OK</v>
          </cell>
          <cell r="G3733"/>
          <cell r="H3733"/>
          <cell r="I3733" t="str">
            <v>ok</v>
          </cell>
          <cell r="J3733">
            <v>43439</v>
          </cell>
        </row>
        <row r="3734">
          <cell r="B3734">
            <v>8705</v>
          </cell>
          <cell r="C3734">
            <v>43434</v>
          </cell>
          <cell r="D3734"/>
          <cell r="E3734"/>
          <cell r="F3734" t="str">
            <v>OK</v>
          </cell>
          <cell r="G3734"/>
          <cell r="H3734"/>
          <cell r="I3734" t="str">
            <v>OK</v>
          </cell>
          <cell r="J3734">
            <v>43438</v>
          </cell>
        </row>
        <row r="3735">
          <cell r="B3735">
            <v>8776</v>
          </cell>
          <cell r="C3735">
            <v>43434</v>
          </cell>
          <cell r="D3735"/>
          <cell r="E3735"/>
          <cell r="F3735" t="str">
            <v>OK</v>
          </cell>
          <cell r="G3735"/>
          <cell r="H3735"/>
          <cell r="I3735" t="str">
            <v>OK</v>
          </cell>
          <cell r="J3735">
            <v>43438</v>
          </cell>
        </row>
        <row r="3736">
          <cell r="B3736">
            <v>8859</v>
          </cell>
          <cell r="C3736">
            <v>43434</v>
          </cell>
          <cell r="D3736"/>
          <cell r="E3736"/>
          <cell r="F3736" t="str">
            <v>OK</v>
          </cell>
          <cell r="G3736"/>
          <cell r="H3736"/>
          <cell r="I3736" t="str">
            <v>ok</v>
          </cell>
          <cell r="J3736">
            <v>43439</v>
          </cell>
        </row>
        <row r="3737">
          <cell r="B3737">
            <v>8786</v>
          </cell>
          <cell r="C3737">
            <v>43434</v>
          </cell>
          <cell r="D3737"/>
          <cell r="E3737"/>
          <cell r="F3737" t="str">
            <v>OK</v>
          </cell>
          <cell r="G3737"/>
          <cell r="H3737"/>
          <cell r="I3737" t="str">
            <v>OK</v>
          </cell>
          <cell r="J3737">
            <v>43437</v>
          </cell>
        </row>
        <row r="3738">
          <cell r="B3738">
            <v>8818</v>
          </cell>
          <cell r="C3738">
            <v>43434</v>
          </cell>
          <cell r="D3738"/>
          <cell r="E3738"/>
          <cell r="F3738" t="str">
            <v>OK</v>
          </cell>
          <cell r="G3738"/>
          <cell r="H3738"/>
          <cell r="I3738" t="str">
            <v>OK</v>
          </cell>
          <cell r="J3738">
            <v>43437</v>
          </cell>
        </row>
        <row r="3739">
          <cell r="B3739">
            <v>8912</v>
          </cell>
          <cell r="C3739">
            <v>43434</v>
          </cell>
          <cell r="D3739"/>
          <cell r="E3739"/>
          <cell r="F3739" t="str">
            <v>OK</v>
          </cell>
          <cell r="G3739"/>
          <cell r="H3739"/>
          <cell r="I3739" t="str">
            <v>OK</v>
          </cell>
          <cell r="J3739">
            <v>43437</v>
          </cell>
        </row>
        <row r="3740">
          <cell r="B3740">
            <v>234</v>
          </cell>
          <cell r="C3740">
            <v>43434</v>
          </cell>
          <cell r="D3740"/>
          <cell r="E3740"/>
          <cell r="F3740" t="str">
            <v>OK</v>
          </cell>
          <cell r="G3740"/>
          <cell r="H3740"/>
          <cell r="I3740" t="str">
            <v>OK</v>
          </cell>
          <cell r="J3740">
            <v>43446</v>
          </cell>
        </row>
        <row r="3741">
          <cell r="B3741">
            <v>314</v>
          </cell>
          <cell r="C3741">
            <v>43434</v>
          </cell>
          <cell r="D3741"/>
          <cell r="E3741"/>
          <cell r="F3741" t="str">
            <v>OK</v>
          </cell>
          <cell r="G3741"/>
          <cell r="H3741"/>
          <cell r="I3741" t="str">
            <v>ok</v>
          </cell>
          <cell r="J3741">
            <v>43439</v>
          </cell>
        </row>
        <row r="3742">
          <cell r="B3742">
            <v>1566</v>
          </cell>
          <cell r="C3742">
            <v>43434</v>
          </cell>
          <cell r="D3742"/>
          <cell r="E3742"/>
          <cell r="F3742" t="str">
            <v>OK</v>
          </cell>
          <cell r="G3742"/>
          <cell r="H3742"/>
          <cell r="I3742" t="str">
            <v>ok</v>
          </cell>
          <cell r="J3742">
            <v>43439</v>
          </cell>
        </row>
        <row r="3743">
          <cell r="B3743">
            <v>8629</v>
          </cell>
          <cell r="C3743">
            <v>43434</v>
          </cell>
          <cell r="D3743" t="str">
            <v>72VU</v>
          </cell>
          <cell r="E3743"/>
          <cell r="F3743" t="str">
            <v>OK</v>
          </cell>
          <cell r="G3743"/>
          <cell r="H3743"/>
          <cell r="I3743" t="str">
            <v>OK</v>
          </cell>
          <cell r="J3743">
            <v>43440</v>
          </cell>
        </row>
        <row r="3744">
          <cell r="B3744">
            <v>8785</v>
          </cell>
          <cell r="C3744">
            <v>43434</v>
          </cell>
          <cell r="D3744" t="str">
            <v>403VU</v>
          </cell>
          <cell r="E3744"/>
          <cell r="F3744" t="str">
            <v>OK</v>
          </cell>
          <cell r="G3744"/>
          <cell r="H3744"/>
          <cell r="I3744" t="str">
            <v>ok</v>
          </cell>
          <cell r="J3744">
            <v>43437</v>
          </cell>
        </row>
        <row r="3745">
          <cell r="B3745">
            <v>8787</v>
          </cell>
          <cell r="C3745">
            <v>43434</v>
          </cell>
          <cell r="D3745" t="str">
            <v>403VU</v>
          </cell>
          <cell r="E3745"/>
          <cell r="F3745" t="str">
            <v>OK</v>
          </cell>
          <cell r="G3745"/>
          <cell r="H3745"/>
          <cell r="I3745" t="str">
            <v>ok</v>
          </cell>
          <cell r="J3745">
            <v>43437</v>
          </cell>
        </row>
        <row r="3746">
          <cell r="B3746">
            <v>8801</v>
          </cell>
          <cell r="C3746">
            <v>43434</v>
          </cell>
          <cell r="D3746" t="str">
            <v>403VU</v>
          </cell>
          <cell r="E3746"/>
          <cell r="F3746" t="str">
            <v>OK</v>
          </cell>
          <cell r="G3746"/>
          <cell r="H3746"/>
          <cell r="I3746" t="str">
            <v>ok</v>
          </cell>
          <cell r="J3746">
            <v>43437</v>
          </cell>
        </row>
        <row r="3747">
          <cell r="B3747">
            <v>8773</v>
          </cell>
          <cell r="C3747">
            <v>43434</v>
          </cell>
          <cell r="D3747" t="str">
            <v>54VU</v>
          </cell>
          <cell r="E3747"/>
          <cell r="F3747" t="str">
            <v>OK</v>
          </cell>
          <cell r="G3747"/>
          <cell r="H3747"/>
          <cell r="I3747" t="str">
            <v>OK</v>
          </cell>
          <cell r="J3747">
            <v>43437</v>
          </cell>
        </row>
        <row r="3748">
          <cell r="B3748">
            <v>8815</v>
          </cell>
          <cell r="C3748">
            <v>43434</v>
          </cell>
          <cell r="D3748" t="str">
            <v>54VU</v>
          </cell>
          <cell r="E3748"/>
          <cell r="F3748" t="str">
            <v>OK</v>
          </cell>
          <cell r="G3748"/>
          <cell r="H3748"/>
          <cell r="I3748" t="str">
            <v>OK</v>
          </cell>
          <cell r="J3748">
            <v>43437</v>
          </cell>
        </row>
        <row r="3749">
          <cell r="B3749">
            <v>8815</v>
          </cell>
          <cell r="C3749">
            <v>43437</v>
          </cell>
          <cell r="D3749"/>
          <cell r="E3749"/>
          <cell r="F3749" t="str">
            <v>OK</v>
          </cell>
          <cell r="G3749"/>
          <cell r="H3749"/>
          <cell r="I3749" t="str">
            <v>OK</v>
          </cell>
          <cell r="J3749">
            <v>43438</v>
          </cell>
        </row>
        <row r="3750">
          <cell r="B3750">
            <v>8805</v>
          </cell>
          <cell r="C3750">
            <v>43437</v>
          </cell>
          <cell r="D3750" t="str">
            <v>para 54VU1-54VU2-301-500VU</v>
          </cell>
          <cell r="E3750"/>
          <cell r="F3750" t="str">
            <v>OK</v>
          </cell>
          <cell r="G3750"/>
          <cell r="H3750"/>
          <cell r="I3750" t="str">
            <v>OK</v>
          </cell>
          <cell r="J3750">
            <v>43438</v>
          </cell>
        </row>
        <row r="3751">
          <cell r="B3751">
            <v>8780</v>
          </cell>
          <cell r="C3751">
            <v>43437</v>
          </cell>
          <cell r="D3751" t="str">
            <v>para 102VU</v>
          </cell>
          <cell r="E3751"/>
          <cell r="F3751" t="str">
            <v>OK</v>
          </cell>
          <cell r="G3751"/>
          <cell r="H3751"/>
          <cell r="I3751" t="str">
            <v>OK</v>
          </cell>
          <cell r="J3751">
            <v>43438</v>
          </cell>
        </row>
        <row r="3752">
          <cell r="B3752">
            <v>8826</v>
          </cell>
          <cell r="C3752">
            <v>43437</v>
          </cell>
          <cell r="D3752"/>
          <cell r="E3752"/>
          <cell r="F3752" t="str">
            <v>OK</v>
          </cell>
          <cell r="G3752"/>
          <cell r="H3752"/>
          <cell r="I3752" t="str">
            <v>OK</v>
          </cell>
          <cell r="J3752">
            <v>43440</v>
          </cell>
        </row>
        <row r="3753">
          <cell r="B3753">
            <v>8799</v>
          </cell>
          <cell r="C3753">
            <v>43437</v>
          </cell>
          <cell r="D3753"/>
          <cell r="E3753"/>
          <cell r="F3753" t="str">
            <v>OK</v>
          </cell>
          <cell r="G3753"/>
          <cell r="H3753"/>
          <cell r="I3753" t="str">
            <v>OK</v>
          </cell>
          <cell r="J3753">
            <v>43440</v>
          </cell>
        </row>
        <row r="3754">
          <cell r="B3754">
            <v>309</v>
          </cell>
          <cell r="C3754">
            <v>43437</v>
          </cell>
          <cell r="D3754"/>
          <cell r="E3754"/>
          <cell r="F3754" t="str">
            <v>OK</v>
          </cell>
          <cell r="G3754"/>
          <cell r="H3754"/>
          <cell r="I3754" t="str">
            <v>OK</v>
          </cell>
          <cell r="J3754">
            <v>43439</v>
          </cell>
        </row>
        <row r="3755">
          <cell r="B3755">
            <v>321</v>
          </cell>
          <cell r="C3755">
            <v>43437</v>
          </cell>
          <cell r="D3755"/>
          <cell r="E3755"/>
          <cell r="F3755" t="str">
            <v>OK</v>
          </cell>
          <cell r="G3755"/>
          <cell r="H3755"/>
          <cell r="I3755" t="str">
            <v>OK</v>
          </cell>
          <cell r="J3755">
            <v>43438</v>
          </cell>
        </row>
        <row r="3756">
          <cell r="B3756">
            <v>318</v>
          </cell>
          <cell r="C3756">
            <v>43437</v>
          </cell>
          <cell r="D3756" t="str">
            <v>911-917VU</v>
          </cell>
          <cell r="E3756"/>
          <cell r="F3756" t="str">
            <v>OK</v>
          </cell>
          <cell r="G3756"/>
          <cell r="H3756"/>
          <cell r="I3756" t="str">
            <v>OK</v>
          </cell>
          <cell r="J3756">
            <v>43438</v>
          </cell>
        </row>
        <row r="3757">
          <cell r="B3757">
            <v>338</v>
          </cell>
          <cell r="C3757">
            <v>43437</v>
          </cell>
          <cell r="D3757"/>
          <cell r="E3757"/>
          <cell r="F3757" t="str">
            <v>OK</v>
          </cell>
          <cell r="G3757"/>
          <cell r="H3757"/>
          <cell r="I3757" t="str">
            <v>OK</v>
          </cell>
          <cell r="J3757">
            <v>43439</v>
          </cell>
        </row>
        <row r="3758">
          <cell r="B3758" t="str">
            <v>LCT166238</v>
          </cell>
          <cell r="C3758">
            <v>43437</v>
          </cell>
          <cell r="D3758" t="str">
            <v>10QW</v>
          </cell>
          <cell r="E3758"/>
          <cell r="F3758" t="str">
            <v>OK</v>
          </cell>
          <cell r="G3758"/>
          <cell r="H3758"/>
          <cell r="I3758" t="str">
            <v>OK</v>
          </cell>
          <cell r="J3758">
            <v>43441</v>
          </cell>
        </row>
        <row r="3759">
          <cell r="B3759" t="str">
            <v>LCT114425</v>
          </cell>
          <cell r="C3759">
            <v>43437</v>
          </cell>
          <cell r="D3759" t="str">
            <v>10JD</v>
          </cell>
          <cell r="E3759"/>
          <cell r="F3759" t="str">
            <v>OK</v>
          </cell>
          <cell r="G3759"/>
          <cell r="H3759"/>
          <cell r="I3759" t="str">
            <v>OK</v>
          </cell>
          <cell r="J3759">
            <v>43441</v>
          </cell>
        </row>
        <row r="3760">
          <cell r="B3760" t="str">
            <v>LCT114426</v>
          </cell>
          <cell r="C3760">
            <v>43437</v>
          </cell>
          <cell r="D3760" t="str">
            <v>10JD</v>
          </cell>
          <cell r="E3760"/>
          <cell r="F3760" t="str">
            <v>OK</v>
          </cell>
          <cell r="G3760"/>
          <cell r="H3760"/>
          <cell r="I3760" t="str">
            <v>OK</v>
          </cell>
          <cell r="J3760">
            <v>43441</v>
          </cell>
        </row>
        <row r="3761">
          <cell r="B3761">
            <v>8811</v>
          </cell>
          <cell r="C3761">
            <v>43437</v>
          </cell>
          <cell r="D3761" t="str">
            <v>54VU2</v>
          </cell>
          <cell r="E3761"/>
          <cell r="F3761" t="str">
            <v>OK</v>
          </cell>
          <cell r="G3761"/>
          <cell r="H3761"/>
          <cell r="I3761" t="str">
            <v>OK</v>
          </cell>
          <cell r="J3761">
            <v>43438</v>
          </cell>
        </row>
        <row r="3762">
          <cell r="B3762">
            <v>8773</v>
          </cell>
          <cell r="C3762">
            <v>43437</v>
          </cell>
          <cell r="D3762" t="str">
            <v>51VU</v>
          </cell>
          <cell r="E3762"/>
          <cell r="F3762" t="str">
            <v>OK</v>
          </cell>
          <cell r="G3762"/>
          <cell r="H3762"/>
          <cell r="I3762" t="str">
            <v>OK</v>
          </cell>
          <cell r="J3762">
            <v>43438</v>
          </cell>
        </row>
        <row r="3763">
          <cell r="B3763">
            <v>8812</v>
          </cell>
          <cell r="C3763">
            <v>43437</v>
          </cell>
          <cell r="D3763" t="str">
            <v>54VU2</v>
          </cell>
          <cell r="E3763"/>
          <cell r="F3763" t="str">
            <v>OK</v>
          </cell>
          <cell r="G3763"/>
          <cell r="H3763"/>
          <cell r="I3763" t="str">
            <v>OK</v>
          </cell>
          <cell r="J3763">
            <v>43439</v>
          </cell>
        </row>
        <row r="3764">
          <cell r="B3764">
            <v>8603</v>
          </cell>
          <cell r="C3764">
            <v>43438</v>
          </cell>
          <cell r="D3764"/>
          <cell r="E3764"/>
          <cell r="F3764" t="str">
            <v>OK</v>
          </cell>
          <cell r="G3764"/>
          <cell r="H3764"/>
          <cell r="I3764" t="str">
            <v>OK</v>
          </cell>
          <cell r="J3764">
            <v>43440</v>
          </cell>
        </row>
        <row r="3765">
          <cell r="B3765">
            <v>8762</v>
          </cell>
          <cell r="C3765">
            <v>43438</v>
          </cell>
          <cell r="D3765"/>
          <cell r="E3765"/>
          <cell r="F3765" t="str">
            <v>OK</v>
          </cell>
          <cell r="G3765"/>
          <cell r="H3765"/>
          <cell r="I3765" t="str">
            <v>OK</v>
          </cell>
          <cell r="J3765">
            <v>43440</v>
          </cell>
        </row>
        <row r="3766">
          <cell r="B3766">
            <v>8774</v>
          </cell>
          <cell r="C3766">
            <v>43438</v>
          </cell>
          <cell r="D3766"/>
          <cell r="E3766"/>
          <cell r="F3766" t="str">
            <v>OK</v>
          </cell>
          <cell r="G3766"/>
          <cell r="H3766"/>
          <cell r="I3766" t="str">
            <v>OK</v>
          </cell>
          <cell r="J3766">
            <v>43440</v>
          </cell>
        </row>
        <row r="3767">
          <cell r="B3767">
            <v>8785</v>
          </cell>
          <cell r="C3767">
            <v>43438</v>
          </cell>
          <cell r="D3767"/>
          <cell r="E3767"/>
          <cell r="F3767" t="str">
            <v>OK</v>
          </cell>
          <cell r="G3767"/>
          <cell r="H3767"/>
          <cell r="I3767" t="str">
            <v>OK</v>
          </cell>
          <cell r="J3767">
            <v>43440</v>
          </cell>
        </row>
        <row r="3768">
          <cell r="B3768">
            <v>8682</v>
          </cell>
          <cell r="C3768">
            <v>43438</v>
          </cell>
          <cell r="D3768"/>
          <cell r="E3768"/>
          <cell r="F3768" t="str">
            <v>OK</v>
          </cell>
          <cell r="G3768"/>
          <cell r="H3768"/>
          <cell r="I3768" t="str">
            <v>OK</v>
          </cell>
          <cell r="J3768">
            <v>43440</v>
          </cell>
        </row>
        <row r="3769">
          <cell r="B3769">
            <v>8715</v>
          </cell>
          <cell r="C3769">
            <v>43438</v>
          </cell>
          <cell r="D3769"/>
          <cell r="E3769"/>
          <cell r="F3769" t="str">
            <v>OK</v>
          </cell>
          <cell r="G3769"/>
          <cell r="H3769"/>
          <cell r="I3769" t="str">
            <v>OK</v>
          </cell>
          <cell r="J3769">
            <v>43440</v>
          </cell>
        </row>
        <row r="3770">
          <cell r="B3770">
            <v>8838</v>
          </cell>
          <cell r="C3770">
            <v>43438</v>
          </cell>
          <cell r="D3770"/>
          <cell r="E3770"/>
          <cell r="F3770" t="str">
            <v>OK</v>
          </cell>
          <cell r="G3770"/>
          <cell r="H3770"/>
          <cell r="I3770" t="str">
            <v>OK</v>
          </cell>
          <cell r="J3770">
            <v>43440</v>
          </cell>
        </row>
        <row r="3771">
          <cell r="B3771">
            <v>8788</v>
          </cell>
          <cell r="C3771">
            <v>43438</v>
          </cell>
          <cell r="D3771" t="str">
            <v>para 403VU</v>
          </cell>
          <cell r="E3771"/>
          <cell r="F3771" t="str">
            <v>OK</v>
          </cell>
          <cell r="G3771"/>
          <cell r="H3771"/>
          <cell r="I3771" t="str">
            <v>OK</v>
          </cell>
          <cell r="J3771">
            <v>43440</v>
          </cell>
        </row>
        <row r="3772">
          <cell r="B3772">
            <v>8783</v>
          </cell>
          <cell r="C3772">
            <v>43438</v>
          </cell>
          <cell r="D3772"/>
          <cell r="E3772"/>
          <cell r="F3772" t="str">
            <v>OK</v>
          </cell>
          <cell r="G3772"/>
          <cell r="H3772"/>
          <cell r="I3772" t="str">
            <v>OK</v>
          </cell>
          <cell r="J3772">
            <v>43440</v>
          </cell>
        </row>
        <row r="3773">
          <cell r="B3773">
            <v>310</v>
          </cell>
          <cell r="C3773">
            <v>43438</v>
          </cell>
          <cell r="D3773"/>
          <cell r="E3773"/>
          <cell r="F3773" t="str">
            <v>OK</v>
          </cell>
          <cell r="G3773"/>
          <cell r="H3773"/>
          <cell r="I3773" t="str">
            <v>OK</v>
          </cell>
          <cell r="J3773">
            <v>43440</v>
          </cell>
        </row>
        <row r="3774">
          <cell r="B3774">
            <v>314</v>
          </cell>
          <cell r="C3774">
            <v>43438</v>
          </cell>
          <cell r="D3774"/>
          <cell r="E3774"/>
          <cell r="F3774" t="str">
            <v>OK</v>
          </cell>
          <cell r="G3774"/>
          <cell r="H3774"/>
          <cell r="I3774" t="str">
            <v>OK</v>
          </cell>
          <cell r="J3774">
            <v>43440</v>
          </cell>
        </row>
        <row r="3775">
          <cell r="B3775">
            <v>1567</v>
          </cell>
          <cell r="C3775">
            <v>43438</v>
          </cell>
          <cell r="D3775"/>
          <cell r="E3775"/>
          <cell r="F3775" t="str">
            <v>OK</v>
          </cell>
          <cell r="G3775"/>
          <cell r="H3775"/>
          <cell r="I3775" t="str">
            <v>OK</v>
          </cell>
          <cell r="J3775">
            <v>43440</v>
          </cell>
        </row>
        <row r="3776">
          <cell r="B3776">
            <v>1561</v>
          </cell>
          <cell r="C3776">
            <v>43438</v>
          </cell>
          <cell r="D3776" t="str">
            <v>para 22VU</v>
          </cell>
          <cell r="E3776"/>
          <cell r="F3776" t="str">
            <v>OK</v>
          </cell>
          <cell r="G3776"/>
          <cell r="H3776"/>
          <cell r="I3776" t="str">
            <v>OK</v>
          </cell>
          <cell r="J3776">
            <v>43440</v>
          </cell>
        </row>
        <row r="3777">
          <cell r="B3777" t="str">
            <v>LCT076823</v>
          </cell>
          <cell r="C3777">
            <v>43438</v>
          </cell>
          <cell r="D3777" t="str">
            <v>22VU   LTE990001</v>
          </cell>
          <cell r="E3777"/>
          <cell r="F3777" t="str">
            <v>OK</v>
          </cell>
          <cell r="G3777"/>
          <cell r="H3777"/>
          <cell r="I3777" t="str">
            <v>OK</v>
          </cell>
          <cell r="J3777">
            <v>43440</v>
          </cell>
        </row>
        <row r="3778">
          <cell r="B3778" t="str">
            <v>LCT004709</v>
          </cell>
          <cell r="C3778">
            <v>43438</v>
          </cell>
          <cell r="D3778" t="str">
            <v>313VU  LTE990003</v>
          </cell>
          <cell r="E3778"/>
          <cell r="F3778" t="str">
            <v>OK</v>
          </cell>
          <cell r="G3778"/>
          <cell r="H3778"/>
          <cell r="I3778" t="str">
            <v>OK</v>
          </cell>
          <cell r="J3778">
            <v>43440</v>
          </cell>
        </row>
        <row r="3779">
          <cell r="B3779" t="str">
            <v>LCT127118</v>
          </cell>
          <cell r="C3779">
            <v>43438</v>
          </cell>
          <cell r="D3779" t="str">
            <v>60VU   LTE990001</v>
          </cell>
          <cell r="E3779"/>
          <cell r="F3779" t="str">
            <v>OK</v>
          </cell>
          <cell r="G3779"/>
          <cell r="H3779"/>
          <cell r="I3779" t="str">
            <v>OK</v>
          </cell>
          <cell r="J3779">
            <v>43440</v>
          </cell>
        </row>
        <row r="3780">
          <cell r="B3780" t="str">
            <v>LCT127120</v>
          </cell>
          <cell r="C3780">
            <v>43438</v>
          </cell>
          <cell r="D3780" t="str">
            <v>61VU   LTE990003</v>
          </cell>
          <cell r="E3780"/>
          <cell r="F3780" t="str">
            <v>OK</v>
          </cell>
          <cell r="G3780"/>
          <cell r="H3780"/>
          <cell r="I3780" t="str">
            <v>OK</v>
          </cell>
          <cell r="J3780">
            <v>43440</v>
          </cell>
        </row>
        <row r="3781">
          <cell r="B3781" t="str">
            <v>LCT127122</v>
          </cell>
          <cell r="C3781">
            <v>43438</v>
          </cell>
          <cell r="D3781" t="str">
            <v>62VU   LTE990002</v>
          </cell>
          <cell r="E3781"/>
          <cell r="F3781" t="str">
            <v>OK</v>
          </cell>
          <cell r="G3781"/>
          <cell r="H3781"/>
          <cell r="I3781" t="str">
            <v>OK</v>
          </cell>
          <cell r="J3781">
            <v>43440</v>
          </cell>
        </row>
        <row r="3782">
          <cell r="B3782" t="str">
            <v>LCT144544</v>
          </cell>
          <cell r="C3782">
            <v>43438</v>
          </cell>
          <cell r="D3782" t="str">
            <v>COAX     144544-1 →144544-4</v>
          </cell>
          <cell r="E3782"/>
          <cell r="F3782" t="str">
            <v>OK</v>
          </cell>
          <cell r="G3782"/>
          <cell r="H3782"/>
          <cell r="I3782" t="str">
            <v>OK</v>
          </cell>
          <cell r="J3782">
            <v>43444</v>
          </cell>
        </row>
        <row r="3783">
          <cell r="B3783">
            <v>8805</v>
          </cell>
          <cell r="C3783">
            <v>43438</v>
          </cell>
          <cell r="D3783" t="str">
            <v>54VU</v>
          </cell>
          <cell r="E3783"/>
          <cell r="F3783" t="str">
            <v>OK</v>
          </cell>
          <cell r="G3783"/>
          <cell r="H3783"/>
          <cell r="I3783" t="str">
            <v>OK</v>
          </cell>
          <cell r="J3783">
            <v>43439</v>
          </cell>
        </row>
        <row r="3784">
          <cell r="B3784">
            <v>8801</v>
          </cell>
          <cell r="C3784">
            <v>43438</v>
          </cell>
          <cell r="D3784" t="str">
            <v>54VU</v>
          </cell>
          <cell r="E3784"/>
          <cell r="F3784" t="str">
            <v>OK</v>
          </cell>
          <cell r="G3784"/>
          <cell r="H3784"/>
          <cell r="I3784" t="str">
            <v>OK</v>
          </cell>
          <cell r="J3784">
            <v>43440</v>
          </cell>
        </row>
        <row r="3785">
          <cell r="B3785">
            <v>8888</v>
          </cell>
          <cell r="C3785">
            <v>43438</v>
          </cell>
          <cell r="D3785" t="str">
            <v>54VU</v>
          </cell>
          <cell r="E3785"/>
          <cell r="F3785" t="str">
            <v>OK</v>
          </cell>
          <cell r="G3785"/>
          <cell r="H3785"/>
          <cell r="I3785" t="str">
            <v>OK</v>
          </cell>
          <cell r="J3785">
            <v>43440</v>
          </cell>
        </row>
        <row r="3786">
          <cell r="B3786">
            <v>8787</v>
          </cell>
          <cell r="C3786">
            <v>43438</v>
          </cell>
          <cell r="D3786" t="str">
            <v>54VU</v>
          </cell>
          <cell r="E3786"/>
          <cell r="F3786" t="str">
            <v>OK</v>
          </cell>
          <cell r="G3786"/>
          <cell r="H3786"/>
          <cell r="I3786" t="str">
            <v>OK</v>
          </cell>
          <cell r="J3786">
            <v>43445</v>
          </cell>
        </row>
        <row r="3787">
          <cell r="B3787">
            <v>8803</v>
          </cell>
          <cell r="C3787">
            <v>43438</v>
          </cell>
          <cell r="D3787" t="str">
            <v>54VU</v>
          </cell>
          <cell r="E3787"/>
          <cell r="F3787" t="str">
            <v>OK</v>
          </cell>
          <cell r="G3787"/>
          <cell r="H3787"/>
          <cell r="I3787" t="str">
            <v>OK</v>
          </cell>
          <cell r="J3787">
            <v>43445</v>
          </cell>
        </row>
        <row r="3788">
          <cell r="B3788">
            <v>8732</v>
          </cell>
          <cell r="C3788">
            <v>43439</v>
          </cell>
          <cell r="D3788"/>
          <cell r="E3788"/>
          <cell r="F3788" t="str">
            <v>OK</v>
          </cell>
          <cell r="G3788"/>
          <cell r="H3788"/>
          <cell r="I3788" t="str">
            <v>OK</v>
          </cell>
          <cell r="J3788">
            <v>43440</v>
          </cell>
        </row>
        <row r="3789">
          <cell r="B3789">
            <v>8754</v>
          </cell>
          <cell r="C3789">
            <v>43439</v>
          </cell>
          <cell r="D3789"/>
          <cell r="E3789"/>
          <cell r="F3789" t="str">
            <v>OK</v>
          </cell>
          <cell r="G3789"/>
          <cell r="H3789"/>
          <cell r="I3789" t="str">
            <v>OK</v>
          </cell>
          <cell r="J3789">
            <v>43440</v>
          </cell>
        </row>
        <row r="3790">
          <cell r="B3790">
            <v>8740</v>
          </cell>
          <cell r="C3790">
            <v>43439</v>
          </cell>
          <cell r="D3790"/>
          <cell r="E3790"/>
          <cell r="F3790" t="str">
            <v>OK</v>
          </cell>
          <cell r="G3790"/>
          <cell r="H3790"/>
          <cell r="I3790" t="str">
            <v>OK</v>
          </cell>
          <cell r="J3790">
            <v>43440</v>
          </cell>
        </row>
        <row r="3791">
          <cell r="B3791">
            <v>8790</v>
          </cell>
          <cell r="C3791">
            <v>43439</v>
          </cell>
          <cell r="D3791"/>
          <cell r="E3791"/>
          <cell r="F3791" t="str">
            <v>OK</v>
          </cell>
          <cell r="G3791"/>
          <cell r="H3791"/>
          <cell r="I3791" t="str">
            <v>OK</v>
          </cell>
          <cell r="J3791">
            <v>43440</v>
          </cell>
        </row>
        <row r="3792">
          <cell r="B3792">
            <v>8791</v>
          </cell>
          <cell r="C3792">
            <v>43439</v>
          </cell>
          <cell r="D3792"/>
          <cell r="E3792"/>
          <cell r="F3792" t="str">
            <v>OK</v>
          </cell>
          <cell r="G3792"/>
          <cell r="H3792"/>
          <cell r="I3792" t="str">
            <v>OK</v>
          </cell>
          <cell r="J3792">
            <v>43440</v>
          </cell>
        </row>
        <row r="3793">
          <cell r="B3793">
            <v>8829</v>
          </cell>
          <cell r="C3793">
            <v>43439</v>
          </cell>
          <cell r="D3793"/>
          <cell r="E3793"/>
          <cell r="F3793" t="str">
            <v>OK</v>
          </cell>
          <cell r="G3793"/>
          <cell r="H3793"/>
          <cell r="I3793" t="str">
            <v>OK</v>
          </cell>
          <cell r="J3793">
            <v>43440</v>
          </cell>
        </row>
        <row r="3794">
          <cell r="B3794">
            <v>8831</v>
          </cell>
          <cell r="C3794">
            <v>43439</v>
          </cell>
          <cell r="D3794"/>
          <cell r="E3794"/>
          <cell r="F3794" t="str">
            <v>OK</v>
          </cell>
          <cell r="G3794"/>
          <cell r="H3794"/>
          <cell r="I3794" t="str">
            <v>OK</v>
          </cell>
          <cell r="J3794">
            <v>43440</v>
          </cell>
        </row>
        <row r="3795">
          <cell r="B3795">
            <v>8828</v>
          </cell>
          <cell r="C3795">
            <v>43439</v>
          </cell>
          <cell r="D3795" t="str">
            <v>para 45-131-130</v>
          </cell>
          <cell r="E3795"/>
          <cell r="F3795" t="str">
            <v>OK</v>
          </cell>
          <cell r="G3795"/>
          <cell r="H3795"/>
          <cell r="I3795" t="str">
            <v>OK</v>
          </cell>
          <cell r="J3795">
            <v>43441</v>
          </cell>
        </row>
        <row r="3796">
          <cell r="B3796">
            <v>8858</v>
          </cell>
          <cell r="C3796">
            <v>43439</v>
          </cell>
          <cell r="D3796"/>
          <cell r="E3796"/>
          <cell r="F3796" t="str">
            <v>OK</v>
          </cell>
          <cell r="G3796"/>
          <cell r="H3796"/>
          <cell r="I3796" t="str">
            <v>OK</v>
          </cell>
          <cell r="J3796">
            <v>43444</v>
          </cell>
        </row>
        <row r="3797">
          <cell r="B3797">
            <v>298</v>
          </cell>
          <cell r="C3797">
            <v>43439</v>
          </cell>
          <cell r="D3797"/>
          <cell r="E3797"/>
          <cell r="F3797" t="str">
            <v>OK</v>
          </cell>
          <cell r="G3797"/>
          <cell r="H3797"/>
          <cell r="I3797" t="str">
            <v>OK</v>
          </cell>
          <cell r="J3797">
            <v>43440</v>
          </cell>
        </row>
        <row r="3798">
          <cell r="B3798">
            <v>342</v>
          </cell>
          <cell r="C3798">
            <v>43439</v>
          </cell>
          <cell r="D3798"/>
          <cell r="E3798"/>
          <cell r="F3798" t="str">
            <v>OK</v>
          </cell>
          <cell r="G3798"/>
          <cell r="H3798"/>
          <cell r="I3798" t="str">
            <v>OK</v>
          </cell>
          <cell r="J3798">
            <v>43440</v>
          </cell>
        </row>
        <row r="3799">
          <cell r="B3799">
            <v>1412</v>
          </cell>
          <cell r="C3799">
            <v>43439</v>
          </cell>
          <cell r="D3799"/>
          <cell r="E3799"/>
          <cell r="F3799" t="str">
            <v>OK</v>
          </cell>
          <cell r="G3799"/>
          <cell r="H3799"/>
          <cell r="I3799" t="str">
            <v>OK</v>
          </cell>
          <cell r="J3799">
            <v>43440</v>
          </cell>
        </row>
        <row r="3800">
          <cell r="B3800" t="str">
            <v>LCT114438</v>
          </cell>
          <cell r="C3800">
            <v>43439</v>
          </cell>
          <cell r="D3800" t="str">
            <v>11MA</v>
          </cell>
          <cell r="E3800"/>
          <cell r="F3800" t="str">
            <v>OK</v>
          </cell>
          <cell r="G3800"/>
          <cell r="H3800"/>
          <cell r="I3800" t="str">
            <v>OK</v>
          </cell>
          <cell r="J3800">
            <v>43441</v>
          </cell>
        </row>
        <row r="3801">
          <cell r="B3801" t="str">
            <v>LCT114422</v>
          </cell>
          <cell r="C3801">
            <v>43439</v>
          </cell>
          <cell r="D3801" t="str">
            <v>10DA</v>
          </cell>
          <cell r="E3801"/>
          <cell r="F3801" t="str">
            <v>OK</v>
          </cell>
          <cell r="G3801"/>
          <cell r="H3801"/>
          <cell r="I3801" t="str">
            <v>OK</v>
          </cell>
          <cell r="J3801">
            <v>43441</v>
          </cell>
        </row>
        <row r="3802">
          <cell r="B3802" t="str">
            <v>lct114441</v>
          </cell>
          <cell r="C3802">
            <v>43439</v>
          </cell>
          <cell r="D3802" t="str">
            <v>20FP</v>
          </cell>
          <cell r="E3802"/>
          <cell r="F3802" t="str">
            <v>OK</v>
          </cell>
          <cell r="G3802"/>
          <cell r="H3802"/>
          <cell r="I3802" t="str">
            <v>OK</v>
          </cell>
          <cell r="J3802">
            <v>43441</v>
          </cell>
        </row>
        <row r="3803">
          <cell r="B3803">
            <v>8856</v>
          </cell>
          <cell r="C3803">
            <v>43439</v>
          </cell>
          <cell r="D3803" t="str">
            <v>54VU2</v>
          </cell>
          <cell r="E3803"/>
          <cell r="F3803" t="str">
            <v>OK</v>
          </cell>
          <cell r="G3803"/>
          <cell r="H3803"/>
          <cell r="I3803" t="str">
            <v>OK</v>
          </cell>
          <cell r="J3803">
            <v>43440</v>
          </cell>
        </row>
        <row r="3804">
          <cell r="B3804">
            <v>8857</v>
          </cell>
          <cell r="C3804">
            <v>43439</v>
          </cell>
          <cell r="D3804" t="str">
            <v>54VU2</v>
          </cell>
          <cell r="E3804"/>
          <cell r="F3804" t="str">
            <v>OK</v>
          </cell>
          <cell r="G3804"/>
          <cell r="H3804"/>
          <cell r="I3804" t="str">
            <v>OK</v>
          </cell>
          <cell r="J3804">
            <v>43445</v>
          </cell>
        </row>
        <row r="3805">
          <cell r="B3805">
            <v>8726</v>
          </cell>
          <cell r="C3805">
            <v>43440</v>
          </cell>
          <cell r="D3805"/>
          <cell r="E3805"/>
          <cell r="F3805" t="str">
            <v>OK</v>
          </cell>
          <cell r="G3805"/>
          <cell r="H3805"/>
          <cell r="I3805" t="str">
            <v>OK</v>
          </cell>
          <cell r="J3805">
            <v>43441</v>
          </cell>
        </row>
        <row r="3806">
          <cell r="B3806">
            <v>8735</v>
          </cell>
          <cell r="C3806">
            <v>43440</v>
          </cell>
          <cell r="D3806"/>
          <cell r="E3806"/>
          <cell r="F3806" t="str">
            <v>OK</v>
          </cell>
          <cell r="G3806"/>
          <cell r="H3806"/>
          <cell r="I3806" t="str">
            <v>OK</v>
          </cell>
          <cell r="J3806">
            <v>43441</v>
          </cell>
        </row>
        <row r="3807">
          <cell r="B3807">
            <v>8781</v>
          </cell>
          <cell r="C3807">
            <v>43440</v>
          </cell>
          <cell r="D3807"/>
          <cell r="E3807"/>
          <cell r="F3807" t="str">
            <v>OK</v>
          </cell>
          <cell r="G3807"/>
          <cell r="H3807"/>
          <cell r="I3807" t="str">
            <v>OK</v>
          </cell>
          <cell r="J3807">
            <v>43441</v>
          </cell>
        </row>
        <row r="3808">
          <cell r="B3808">
            <v>8931</v>
          </cell>
          <cell r="C3808">
            <v>43440</v>
          </cell>
          <cell r="D3808"/>
          <cell r="E3808"/>
          <cell r="F3808" t="str">
            <v>OK</v>
          </cell>
          <cell r="G3808"/>
          <cell r="H3808"/>
          <cell r="I3808" t="str">
            <v>OK</v>
          </cell>
          <cell r="J3808">
            <v>43441</v>
          </cell>
        </row>
        <row r="3809">
          <cell r="B3809">
            <v>8899</v>
          </cell>
          <cell r="C3809">
            <v>43440</v>
          </cell>
          <cell r="D3809"/>
          <cell r="E3809"/>
          <cell r="F3809" t="str">
            <v>OK</v>
          </cell>
          <cell r="G3809"/>
          <cell r="H3809"/>
          <cell r="I3809" t="str">
            <v>OK</v>
          </cell>
          <cell r="J3809">
            <v>43441</v>
          </cell>
        </row>
        <row r="3810">
          <cell r="B3810">
            <v>8912</v>
          </cell>
          <cell r="C3810">
            <v>43440</v>
          </cell>
          <cell r="D3810"/>
          <cell r="E3810"/>
          <cell r="F3810" t="str">
            <v>OK</v>
          </cell>
          <cell r="G3810"/>
          <cell r="H3810"/>
          <cell r="I3810" t="str">
            <v>OK</v>
          </cell>
          <cell r="J3810">
            <v>43441</v>
          </cell>
        </row>
        <row r="3811">
          <cell r="B3811">
            <v>8859</v>
          </cell>
          <cell r="C3811">
            <v>43440</v>
          </cell>
          <cell r="D3811"/>
          <cell r="E3811"/>
          <cell r="F3811" t="str">
            <v>OK</v>
          </cell>
          <cell r="G3811"/>
          <cell r="H3811"/>
          <cell r="I3811" t="str">
            <v>OK</v>
          </cell>
          <cell r="J3811">
            <v>43444</v>
          </cell>
        </row>
        <row r="3812">
          <cell r="B3812">
            <v>8842</v>
          </cell>
          <cell r="C3812">
            <v>43440</v>
          </cell>
          <cell r="D3812"/>
          <cell r="E3812"/>
          <cell r="F3812" t="str">
            <v>OK</v>
          </cell>
          <cell r="G3812"/>
          <cell r="H3812"/>
          <cell r="I3812" t="str">
            <v>OK</v>
          </cell>
          <cell r="J3812">
            <v>43444</v>
          </cell>
        </row>
        <row r="3813">
          <cell r="B3813">
            <v>311</v>
          </cell>
          <cell r="C3813">
            <v>43440</v>
          </cell>
          <cell r="D3813"/>
          <cell r="E3813"/>
          <cell r="F3813" t="str">
            <v>OK</v>
          </cell>
          <cell r="G3813"/>
          <cell r="H3813"/>
          <cell r="I3813" t="str">
            <v>OK</v>
          </cell>
          <cell r="J3813">
            <v>43444</v>
          </cell>
        </row>
        <row r="3814">
          <cell r="B3814">
            <v>315</v>
          </cell>
          <cell r="C3814">
            <v>43440</v>
          </cell>
          <cell r="D3814" t="str">
            <v>911-917VU</v>
          </cell>
          <cell r="E3814"/>
          <cell r="F3814" t="str">
            <v>OK</v>
          </cell>
          <cell r="G3814"/>
          <cell r="H3814"/>
          <cell r="I3814" t="str">
            <v>OK</v>
          </cell>
          <cell r="J3814">
            <v>43444</v>
          </cell>
        </row>
        <row r="3815">
          <cell r="B3815">
            <v>315</v>
          </cell>
          <cell r="C3815">
            <v>43440</v>
          </cell>
          <cell r="D3815"/>
          <cell r="E3815"/>
          <cell r="F3815" t="str">
            <v>OK</v>
          </cell>
          <cell r="G3815"/>
          <cell r="H3815"/>
          <cell r="I3815" t="str">
            <v>OK</v>
          </cell>
          <cell r="J3815">
            <v>43444</v>
          </cell>
        </row>
        <row r="3816">
          <cell r="B3816">
            <v>1568</v>
          </cell>
          <cell r="C3816">
            <v>43440</v>
          </cell>
          <cell r="D3816"/>
          <cell r="E3816"/>
          <cell r="F3816" t="str">
            <v>OK</v>
          </cell>
          <cell r="G3816"/>
          <cell r="H3816"/>
          <cell r="I3816" t="str">
            <v>OK</v>
          </cell>
          <cell r="J3816">
            <v>43444</v>
          </cell>
        </row>
        <row r="3817">
          <cell r="B3817">
            <v>1579</v>
          </cell>
          <cell r="C3817">
            <v>43440</v>
          </cell>
          <cell r="D3817"/>
          <cell r="E3817"/>
          <cell r="F3817" t="str">
            <v>OK</v>
          </cell>
          <cell r="G3817"/>
          <cell r="H3817"/>
          <cell r="I3817" t="str">
            <v>OK</v>
          </cell>
          <cell r="J3817">
            <v>43441</v>
          </cell>
        </row>
        <row r="3818">
          <cell r="B3818">
            <v>1580</v>
          </cell>
          <cell r="C3818">
            <v>43440</v>
          </cell>
          <cell r="D3818"/>
          <cell r="E3818"/>
          <cell r="F3818" t="str">
            <v>OK</v>
          </cell>
          <cell r="G3818"/>
          <cell r="H3818"/>
          <cell r="I3818" t="str">
            <v>OK</v>
          </cell>
          <cell r="J3818">
            <v>43441</v>
          </cell>
        </row>
        <row r="3819">
          <cell r="B3819" t="str">
            <v>LCT114466</v>
          </cell>
          <cell r="C3819">
            <v>43440</v>
          </cell>
          <cell r="D3819" t="str">
            <v>91UB</v>
          </cell>
          <cell r="E3819"/>
          <cell r="F3819" t="str">
            <v>OK</v>
          </cell>
          <cell r="G3819"/>
          <cell r="H3819"/>
          <cell r="I3819" t="str">
            <v>OK</v>
          </cell>
          <cell r="J3819">
            <v>43441</v>
          </cell>
        </row>
        <row r="3820">
          <cell r="B3820" t="str">
            <v>LCT166493</v>
          </cell>
          <cell r="C3820">
            <v>43440</v>
          </cell>
          <cell r="D3820" t="str">
            <v>10GA</v>
          </cell>
          <cell r="E3820"/>
          <cell r="F3820" t="str">
            <v>OK</v>
          </cell>
          <cell r="G3820"/>
          <cell r="H3820"/>
          <cell r="I3820" t="str">
            <v>OK</v>
          </cell>
          <cell r="J3820">
            <v>43441</v>
          </cell>
        </row>
        <row r="3821">
          <cell r="B3821" t="str">
            <v>lct114448</v>
          </cell>
          <cell r="C3821">
            <v>43440</v>
          </cell>
          <cell r="D3821" t="str">
            <v>20WG</v>
          </cell>
          <cell r="E3821"/>
          <cell r="F3821" t="str">
            <v>OK</v>
          </cell>
          <cell r="G3821"/>
          <cell r="H3821"/>
          <cell r="I3821" t="str">
            <v>OK</v>
          </cell>
          <cell r="J3821">
            <v>43441</v>
          </cell>
        </row>
        <row r="3822">
          <cell r="B3822" t="str">
            <v>LCT198723</v>
          </cell>
          <cell r="C3822">
            <v>43440</v>
          </cell>
          <cell r="D3822" t="str">
            <v>MSN1563</v>
          </cell>
          <cell r="E3822"/>
          <cell r="F3822" t="str">
            <v>OK</v>
          </cell>
          <cell r="G3822"/>
          <cell r="H3822"/>
          <cell r="I3822" t="str">
            <v>OK</v>
          </cell>
          <cell r="J3822">
            <v>43444</v>
          </cell>
        </row>
        <row r="3823">
          <cell r="B3823">
            <v>8596</v>
          </cell>
          <cell r="C3823">
            <v>43440</v>
          </cell>
          <cell r="D3823" t="str">
            <v>117VU</v>
          </cell>
          <cell r="E3823"/>
          <cell r="F3823" t="str">
            <v>OK</v>
          </cell>
          <cell r="G3823"/>
          <cell r="H3823"/>
          <cell r="I3823" t="str">
            <v>OK</v>
          </cell>
          <cell r="J3823">
            <v>43444</v>
          </cell>
        </row>
        <row r="3824">
          <cell r="B3824">
            <v>8768</v>
          </cell>
          <cell r="C3824">
            <v>43440</v>
          </cell>
          <cell r="D3824" t="str">
            <v>102VU</v>
          </cell>
          <cell r="E3824"/>
          <cell r="F3824" t="str">
            <v>OK</v>
          </cell>
          <cell r="G3824"/>
          <cell r="H3824"/>
          <cell r="I3824" t="str">
            <v>OK</v>
          </cell>
          <cell r="J3824">
            <v>43444</v>
          </cell>
        </row>
        <row r="3825">
          <cell r="B3825">
            <v>8805</v>
          </cell>
          <cell r="C3825">
            <v>43440</v>
          </cell>
          <cell r="D3825" t="str">
            <v>301-500VU</v>
          </cell>
          <cell r="E3825"/>
          <cell r="F3825" t="str">
            <v>OK</v>
          </cell>
          <cell r="G3825"/>
          <cell r="H3825"/>
          <cell r="I3825" t="str">
            <v>OK</v>
          </cell>
          <cell r="J3825">
            <v>43444</v>
          </cell>
        </row>
        <row r="3826">
          <cell r="B3826">
            <v>8788</v>
          </cell>
          <cell r="C3826">
            <v>43440</v>
          </cell>
          <cell r="D3826" t="str">
            <v>403VU</v>
          </cell>
          <cell r="E3826"/>
          <cell r="F3826" t="str">
            <v>OK</v>
          </cell>
          <cell r="G3826"/>
          <cell r="H3826"/>
          <cell r="I3826" t="str">
            <v>OK</v>
          </cell>
          <cell r="J3826">
            <v>43444</v>
          </cell>
        </row>
        <row r="3827">
          <cell r="B3827">
            <v>8758</v>
          </cell>
          <cell r="C3827">
            <v>43440</v>
          </cell>
          <cell r="D3827" t="str">
            <v>102VU</v>
          </cell>
          <cell r="E3827"/>
          <cell r="F3827" t="str">
            <v>OK</v>
          </cell>
          <cell r="G3827"/>
          <cell r="H3827"/>
          <cell r="I3827" t="str">
            <v>OK</v>
          </cell>
          <cell r="J3827">
            <v>43445</v>
          </cell>
        </row>
        <row r="3828">
          <cell r="B3828">
            <v>8780</v>
          </cell>
          <cell r="C3828">
            <v>43440</v>
          </cell>
          <cell r="D3828" t="str">
            <v>102VU</v>
          </cell>
          <cell r="E3828"/>
          <cell r="F3828" t="str">
            <v>OK</v>
          </cell>
          <cell r="G3828"/>
          <cell r="H3828"/>
          <cell r="I3828" t="str">
            <v>OK</v>
          </cell>
          <cell r="J3828">
            <v>43445</v>
          </cell>
        </row>
        <row r="3829">
          <cell r="B3829">
            <v>8727</v>
          </cell>
          <cell r="C3829">
            <v>43441</v>
          </cell>
          <cell r="D3829"/>
          <cell r="E3829"/>
          <cell r="F3829" t="str">
            <v>OK</v>
          </cell>
          <cell r="G3829"/>
          <cell r="H3829"/>
          <cell r="I3829" t="str">
            <v>OK</v>
          </cell>
          <cell r="J3829">
            <v>43444</v>
          </cell>
        </row>
        <row r="3830">
          <cell r="B3830">
            <v>8913</v>
          </cell>
          <cell r="C3830">
            <v>43441</v>
          </cell>
          <cell r="D3830"/>
          <cell r="E3830"/>
          <cell r="F3830" t="str">
            <v>OK</v>
          </cell>
          <cell r="G3830"/>
          <cell r="H3830"/>
          <cell r="I3830" t="str">
            <v>OK</v>
          </cell>
          <cell r="J3830">
            <v>43444</v>
          </cell>
        </row>
        <row r="3831">
          <cell r="B3831">
            <v>8833</v>
          </cell>
          <cell r="C3831">
            <v>43441</v>
          </cell>
          <cell r="D3831" t="str">
            <v>para 30-52VU</v>
          </cell>
          <cell r="E3831"/>
          <cell r="F3831" t="str">
            <v>OK</v>
          </cell>
          <cell r="G3831"/>
          <cell r="H3831"/>
          <cell r="I3831" t="str">
            <v>OK</v>
          </cell>
          <cell r="J3831">
            <v>43444</v>
          </cell>
        </row>
        <row r="3832">
          <cell r="B3832">
            <v>8873</v>
          </cell>
          <cell r="C3832">
            <v>43441</v>
          </cell>
          <cell r="D3832"/>
          <cell r="E3832"/>
          <cell r="F3832" t="str">
            <v>OK</v>
          </cell>
          <cell r="G3832"/>
          <cell r="H3832"/>
          <cell r="I3832" t="str">
            <v>OK</v>
          </cell>
          <cell r="J3832">
            <v>43444</v>
          </cell>
        </row>
        <row r="3833">
          <cell r="B3833">
            <v>8797</v>
          </cell>
          <cell r="C3833">
            <v>43441</v>
          </cell>
          <cell r="D3833"/>
          <cell r="E3833"/>
          <cell r="F3833" t="str">
            <v>OK</v>
          </cell>
          <cell r="G3833"/>
          <cell r="H3833"/>
          <cell r="I3833" t="str">
            <v>OK</v>
          </cell>
          <cell r="J3833">
            <v>43444</v>
          </cell>
        </row>
        <row r="3834">
          <cell r="B3834">
            <v>8914</v>
          </cell>
          <cell r="C3834">
            <v>43441</v>
          </cell>
          <cell r="D3834"/>
          <cell r="E3834"/>
          <cell r="F3834" t="str">
            <v>OK</v>
          </cell>
          <cell r="G3834"/>
          <cell r="H3834"/>
          <cell r="I3834" t="str">
            <v>OK</v>
          </cell>
          <cell r="J3834">
            <v>43444</v>
          </cell>
        </row>
        <row r="3835">
          <cell r="B3835">
            <v>8832</v>
          </cell>
          <cell r="C3835">
            <v>43441</v>
          </cell>
          <cell r="D3835"/>
          <cell r="E3835"/>
          <cell r="F3835" t="str">
            <v>OK</v>
          </cell>
          <cell r="G3835"/>
          <cell r="H3835"/>
          <cell r="I3835" t="str">
            <v>OK</v>
          </cell>
          <cell r="J3835">
            <v>43444</v>
          </cell>
        </row>
        <row r="3836">
          <cell r="B3836">
            <v>8845</v>
          </cell>
          <cell r="C3836">
            <v>43441</v>
          </cell>
          <cell r="D3836"/>
          <cell r="E3836"/>
          <cell r="F3836" t="str">
            <v>OK</v>
          </cell>
          <cell r="G3836"/>
          <cell r="H3836"/>
          <cell r="I3836" t="str">
            <v>OK</v>
          </cell>
          <cell r="J3836">
            <v>43444</v>
          </cell>
        </row>
        <row r="3837">
          <cell r="B3837">
            <v>8802</v>
          </cell>
          <cell r="C3837">
            <v>43441</v>
          </cell>
          <cell r="D3837"/>
          <cell r="E3837"/>
          <cell r="F3837" t="str">
            <v>OK</v>
          </cell>
          <cell r="G3837"/>
          <cell r="H3837"/>
          <cell r="I3837" t="str">
            <v>OK</v>
          </cell>
          <cell r="J3837">
            <v>43444</v>
          </cell>
        </row>
        <row r="3838">
          <cell r="B3838">
            <v>8835</v>
          </cell>
          <cell r="C3838">
            <v>43441</v>
          </cell>
          <cell r="D3838" t="str">
            <v>Avec PARA 50-52-130-131-402-403VU</v>
          </cell>
          <cell r="E3838"/>
          <cell r="F3838" t="str">
            <v>OK</v>
          </cell>
          <cell r="G3838"/>
          <cell r="H3838"/>
          <cell r="I3838" t="str">
            <v>OK</v>
          </cell>
          <cell r="J3838">
            <v>43444</v>
          </cell>
        </row>
        <row r="3839">
          <cell r="B3839">
            <v>297</v>
          </cell>
          <cell r="C3839">
            <v>43441</v>
          </cell>
          <cell r="D3839"/>
          <cell r="E3839"/>
          <cell r="F3839" t="str">
            <v>OK</v>
          </cell>
          <cell r="G3839"/>
          <cell r="H3839"/>
          <cell r="I3839" t="str">
            <v>OK</v>
          </cell>
          <cell r="J3839">
            <v>43444</v>
          </cell>
        </row>
        <row r="3840">
          <cell r="B3840">
            <v>1581</v>
          </cell>
          <cell r="C3840">
            <v>43441</v>
          </cell>
          <cell r="D3840"/>
          <cell r="E3840"/>
          <cell r="F3840" t="str">
            <v>OK</v>
          </cell>
          <cell r="G3840"/>
          <cell r="H3840"/>
          <cell r="I3840" t="str">
            <v>OK</v>
          </cell>
          <cell r="J3840">
            <v>43444</v>
          </cell>
        </row>
        <row r="3841">
          <cell r="B3841" t="str">
            <v>LCT114429</v>
          </cell>
          <cell r="C3841">
            <v>43441</v>
          </cell>
          <cell r="D3841" t="str">
            <v>10PA</v>
          </cell>
          <cell r="E3841"/>
          <cell r="F3841" t="str">
            <v>OK</v>
          </cell>
          <cell r="G3841"/>
          <cell r="H3841"/>
          <cell r="I3841" t="str">
            <v>OK</v>
          </cell>
          <cell r="J3841">
            <v>43444</v>
          </cell>
        </row>
        <row r="3842">
          <cell r="B3842" t="str">
            <v>LCT133537</v>
          </cell>
          <cell r="C3842">
            <v>43441</v>
          </cell>
          <cell r="D3842" t="str">
            <v>510VU2    LTE990002</v>
          </cell>
          <cell r="E3842"/>
          <cell r="F3842" t="str">
            <v>OK</v>
          </cell>
          <cell r="G3842"/>
          <cell r="H3842"/>
          <cell r="I3842" t="str">
            <v>OK</v>
          </cell>
          <cell r="J3842">
            <v>43444</v>
          </cell>
        </row>
        <row r="3843">
          <cell r="B3843">
            <v>8809</v>
          </cell>
          <cell r="C3843">
            <v>43441</v>
          </cell>
          <cell r="D3843" t="str">
            <v>45VU</v>
          </cell>
          <cell r="E3843"/>
          <cell r="F3843" t="str">
            <v>OK</v>
          </cell>
          <cell r="G3843"/>
          <cell r="H3843"/>
          <cell r="I3843" t="str">
            <v>OK</v>
          </cell>
          <cell r="J3843">
            <v>43444</v>
          </cell>
        </row>
        <row r="3844">
          <cell r="B3844">
            <v>8812</v>
          </cell>
          <cell r="C3844">
            <v>43441</v>
          </cell>
          <cell r="D3844" t="str">
            <v>45VU</v>
          </cell>
          <cell r="E3844"/>
          <cell r="F3844" t="str">
            <v>OK</v>
          </cell>
          <cell r="G3844"/>
          <cell r="H3844"/>
          <cell r="I3844" t="str">
            <v>OK</v>
          </cell>
          <cell r="J3844">
            <v>43444</v>
          </cell>
        </row>
        <row r="3845">
          <cell r="B3845">
            <v>8717</v>
          </cell>
          <cell r="C3845">
            <v>43444</v>
          </cell>
          <cell r="D3845"/>
          <cell r="E3845"/>
          <cell r="F3845" t="str">
            <v>OK</v>
          </cell>
          <cell r="G3845"/>
          <cell r="H3845"/>
          <cell r="I3845" t="str">
            <v>OK</v>
          </cell>
          <cell r="J3845">
            <v>43445</v>
          </cell>
        </row>
        <row r="3846">
          <cell r="B3846">
            <v>8723</v>
          </cell>
          <cell r="C3846">
            <v>43444</v>
          </cell>
          <cell r="D3846"/>
          <cell r="E3846"/>
          <cell r="F3846" t="str">
            <v>OK</v>
          </cell>
          <cell r="G3846"/>
          <cell r="H3846"/>
          <cell r="I3846" t="str">
            <v>OK</v>
          </cell>
          <cell r="J3846">
            <v>43445</v>
          </cell>
        </row>
        <row r="3847">
          <cell r="B3847">
            <v>8788</v>
          </cell>
          <cell r="C3847">
            <v>43444</v>
          </cell>
          <cell r="D3847"/>
          <cell r="E3847"/>
          <cell r="F3847" t="str">
            <v>OK</v>
          </cell>
          <cell r="G3847"/>
          <cell r="H3847"/>
          <cell r="I3847" t="str">
            <v>OK</v>
          </cell>
          <cell r="J3847">
            <v>43445</v>
          </cell>
        </row>
        <row r="3848">
          <cell r="B3848">
            <v>8787</v>
          </cell>
          <cell r="C3848">
            <v>43444</v>
          </cell>
          <cell r="D3848"/>
          <cell r="E3848"/>
          <cell r="F3848" t="str">
            <v>OK</v>
          </cell>
          <cell r="G3848"/>
          <cell r="H3848"/>
          <cell r="I3848" t="str">
            <v>OK</v>
          </cell>
          <cell r="J3848">
            <v>43446</v>
          </cell>
        </row>
        <row r="3849">
          <cell r="B3849">
            <v>316</v>
          </cell>
          <cell r="C3849">
            <v>43444</v>
          </cell>
          <cell r="D3849"/>
          <cell r="E3849"/>
          <cell r="F3849" t="str">
            <v>OK</v>
          </cell>
          <cell r="G3849"/>
          <cell r="H3849"/>
          <cell r="I3849" t="str">
            <v>OK</v>
          </cell>
          <cell r="J3849">
            <v>43445</v>
          </cell>
        </row>
        <row r="3850">
          <cell r="B3850">
            <v>339</v>
          </cell>
          <cell r="C3850">
            <v>43444</v>
          </cell>
          <cell r="D3850"/>
          <cell r="E3850"/>
          <cell r="F3850" t="str">
            <v>OK</v>
          </cell>
          <cell r="G3850"/>
          <cell r="H3850"/>
          <cell r="I3850" t="str">
            <v>OK</v>
          </cell>
          <cell r="J3850">
            <v>43445</v>
          </cell>
        </row>
        <row r="3851">
          <cell r="B3851">
            <v>318</v>
          </cell>
          <cell r="C3851">
            <v>43444</v>
          </cell>
          <cell r="D3851"/>
          <cell r="E3851"/>
          <cell r="F3851" t="str">
            <v>OK</v>
          </cell>
          <cell r="G3851"/>
          <cell r="H3851"/>
          <cell r="I3851" t="str">
            <v>OK</v>
          </cell>
          <cell r="J3851">
            <v>43445</v>
          </cell>
        </row>
        <row r="3852">
          <cell r="B3852">
            <v>8828</v>
          </cell>
          <cell r="C3852">
            <v>43444</v>
          </cell>
          <cell r="D3852" t="str">
            <v>45-130VU</v>
          </cell>
          <cell r="E3852"/>
          <cell r="F3852" t="str">
            <v>OK</v>
          </cell>
          <cell r="G3852"/>
          <cell r="H3852"/>
          <cell r="I3852" t="str">
            <v>OK</v>
          </cell>
          <cell r="J3852">
            <v>43445</v>
          </cell>
        </row>
        <row r="3853">
          <cell r="B3853">
            <v>8790</v>
          </cell>
          <cell r="C3853">
            <v>43444</v>
          </cell>
          <cell r="D3853" t="str">
            <v>23VU</v>
          </cell>
          <cell r="E3853"/>
          <cell r="F3853" t="str">
            <v>OK</v>
          </cell>
          <cell r="G3853"/>
          <cell r="H3853"/>
          <cell r="I3853" t="str">
            <v>OK</v>
          </cell>
          <cell r="J3853">
            <v>43445</v>
          </cell>
        </row>
        <row r="3854">
          <cell r="B3854">
            <v>8833</v>
          </cell>
          <cell r="C3854">
            <v>43444</v>
          </cell>
          <cell r="D3854" t="str">
            <v>30-52VU</v>
          </cell>
          <cell r="E3854"/>
          <cell r="F3854" t="str">
            <v>OK</v>
          </cell>
          <cell r="G3854"/>
          <cell r="H3854"/>
          <cell r="I3854" t="str">
            <v>OK</v>
          </cell>
          <cell r="J3854">
            <v>43445</v>
          </cell>
        </row>
        <row r="3855">
          <cell r="B3855">
            <v>8803</v>
          </cell>
          <cell r="C3855">
            <v>43445</v>
          </cell>
          <cell r="D3855"/>
          <cell r="E3855"/>
          <cell r="F3855" t="str">
            <v>OK</v>
          </cell>
          <cell r="G3855"/>
          <cell r="H3855"/>
          <cell r="I3855" t="str">
            <v>OK</v>
          </cell>
          <cell r="J3855">
            <v>43446</v>
          </cell>
        </row>
        <row r="3856">
          <cell r="B3856">
            <v>8708</v>
          </cell>
          <cell r="C3856">
            <v>43445</v>
          </cell>
          <cell r="D3856"/>
          <cell r="E3856"/>
          <cell r="F3856" t="str">
            <v>OK</v>
          </cell>
          <cell r="G3856"/>
          <cell r="H3856"/>
          <cell r="I3856" t="str">
            <v>OK</v>
          </cell>
          <cell r="J3856">
            <v>43446</v>
          </cell>
        </row>
        <row r="3857">
          <cell r="B3857">
            <v>8818</v>
          </cell>
          <cell r="C3857">
            <v>43445</v>
          </cell>
          <cell r="D3857"/>
          <cell r="E3857"/>
          <cell r="F3857" t="str">
            <v>OK</v>
          </cell>
          <cell r="G3857"/>
          <cell r="H3857"/>
          <cell r="I3857" t="str">
            <v>OK</v>
          </cell>
          <cell r="J3857">
            <v>43446</v>
          </cell>
        </row>
        <row r="3858">
          <cell r="B3858">
            <v>8914</v>
          </cell>
          <cell r="C3858">
            <v>43445</v>
          </cell>
          <cell r="D3858"/>
          <cell r="E3858"/>
          <cell r="F3858" t="str">
            <v>OK</v>
          </cell>
          <cell r="G3858"/>
          <cell r="H3858"/>
          <cell r="I3858" t="str">
            <v>OK</v>
          </cell>
          <cell r="J3858">
            <v>43446</v>
          </cell>
        </row>
        <row r="3859">
          <cell r="B3859">
            <v>8850</v>
          </cell>
          <cell r="C3859">
            <v>43445</v>
          </cell>
          <cell r="D3859"/>
          <cell r="E3859"/>
          <cell r="F3859" t="str">
            <v>OK</v>
          </cell>
          <cell r="G3859"/>
          <cell r="H3859"/>
          <cell r="I3859" t="str">
            <v>OK</v>
          </cell>
          <cell r="J3859">
            <v>43446</v>
          </cell>
        </row>
        <row r="3860">
          <cell r="B3860">
            <v>8836</v>
          </cell>
          <cell r="C3860">
            <v>43445</v>
          </cell>
          <cell r="D3860"/>
          <cell r="E3860"/>
          <cell r="F3860" t="str">
            <v>OK</v>
          </cell>
          <cell r="G3860"/>
          <cell r="H3860"/>
          <cell r="I3860" t="str">
            <v>OK</v>
          </cell>
          <cell r="J3860">
            <v>43446</v>
          </cell>
        </row>
        <row r="3861">
          <cell r="B3861">
            <v>8840</v>
          </cell>
          <cell r="C3861">
            <v>43445</v>
          </cell>
          <cell r="D3861"/>
          <cell r="E3861"/>
          <cell r="F3861" t="str">
            <v>OK</v>
          </cell>
          <cell r="G3861"/>
          <cell r="H3861"/>
          <cell r="I3861" t="str">
            <v>OK</v>
          </cell>
          <cell r="J3861">
            <v>43446</v>
          </cell>
        </row>
        <row r="3862">
          <cell r="B3862">
            <v>319</v>
          </cell>
          <cell r="C3862">
            <v>43445</v>
          </cell>
          <cell r="D3862"/>
          <cell r="E3862"/>
          <cell r="F3862" t="str">
            <v>OK</v>
          </cell>
          <cell r="G3862"/>
          <cell r="H3862"/>
          <cell r="I3862" t="str">
            <v>OK</v>
          </cell>
          <cell r="J3862">
            <v>43446</v>
          </cell>
        </row>
        <row r="3863">
          <cell r="B3863">
            <v>299</v>
          </cell>
          <cell r="C3863">
            <v>43445</v>
          </cell>
          <cell r="D3863"/>
          <cell r="E3863"/>
          <cell r="F3863" t="str">
            <v>OK</v>
          </cell>
          <cell r="G3863"/>
          <cell r="H3863"/>
          <cell r="I3863" t="str">
            <v>OK</v>
          </cell>
          <cell r="J3863">
            <v>43447</v>
          </cell>
        </row>
        <row r="3864">
          <cell r="B3864">
            <v>318</v>
          </cell>
          <cell r="C3864">
            <v>43445</v>
          </cell>
          <cell r="D3864"/>
          <cell r="E3864"/>
          <cell r="F3864" t="str">
            <v>OK</v>
          </cell>
          <cell r="G3864"/>
          <cell r="H3864"/>
          <cell r="I3864" t="str">
            <v>OK</v>
          </cell>
          <cell r="J3864">
            <v>43446</v>
          </cell>
        </row>
        <row r="3865">
          <cell r="B3865" t="str">
            <v>LCTR52643</v>
          </cell>
          <cell r="C3865">
            <v>43445</v>
          </cell>
          <cell r="D3865" t="str">
            <v>117VU   EFD990219→EFD990221</v>
          </cell>
          <cell r="E3865"/>
          <cell r="F3865" t="str">
            <v>OK</v>
          </cell>
          <cell r="G3865"/>
          <cell r="H3865"/>
          <cell r="I3865" t="str">
            <v>OK</v>
          </cell>
          <cell r="J3865">
            <v>43446</v>
          </cell>
        </row>
        <row r="3866">
          <cell r="B3866" t="str">
            <v>LCT021813</v>
          </cell>
          <cell r="C3866">
            <v>43445</v>
          </cell>
          <cell r="D3866" t="str">
            <v>117VU LTE990063</v>
          </cell>
          <cell r="E3866"/>
          <cell r="F3866" t="str">
            <v>OK</v>
          </cell>
          <cell r="G3866"/>
          <cell r="H3866"/>
          <cell r="I3866" t="str">
            <v>OK</v>
          </cell>
          <cell r="J3866">
            <v>43446</v>
          </cell>
        </row>
        <row r="3867">
          <cell r="B3867">
            <v>8856</v>
          </cell>
          <cell r="C3867">
            <v>43445</v>
          </cell>
          <cell r="D3867" t="str">
            <v>45VU</v>
          </cell>
          <cell r="E3867"/>
          <cell r="F3867" t="str">
            <v>OK</v>
          </cell>
          <cell r="G3867"/>
          <cell r="H3867"/>
          <cell r="I3867" t="str">
            <v>OK</v>
          </cell>
          <cell r="J3867">
            <v>43446</v>
          </cell>
        </row>
        <row r="3868">
          <cell r="B3868">
            <v>8835</v>
          </cell>
          <cell r="C3868">
            <v>43445</v>
          </cell>
          <cell r="D3868" t="str">
            <v>52-130-131-402VU</v>
          </cell>
          <cell r="E3868"/>
          <cell r="F3868" t="str">
            <v>OK</v>
          </cell>
          <cell r="G3868"/>
          <cell r="H3868"/>
          <cell r="I3868" t="str">
            <v>OK</v>
          </cell>
          <cell r="J3868">
            <v>43446</v>
          </cell>
        </row>
        <row r="3869">
          <cell r="B3869">
            <v>8828</v>
          </cell>
          <cell r="C3869">
            <v>43445</v>
          </cell>
          <cell r="D3869" t="str">
            <v>131VU</v>
          </cell>
          <cell r="E3869"/>
          <cell r="F3869" t="str">
            <v>OK</v>
          </cell>
          <cell r="G3869"/>
          <cell r="H3869"/>
          <cell r="I3869" t="str">
            <v>OK</v>
          </cell>
          <cell r="J3869">
            <v>43446</v>
          </cell>
        </row>
        <row r="3870">
          <cell r="B3870">
            <v>8736</v>
          </cell>
          <cell r="C3870">
            <v>43446</v>
          </cell>
          <cell r="D3870"/>
          <cell r="E3870"/>
          <cell r="F3870" t="str">
            <v>OK</v>
          </cell>
          <cell r="G3870"/>
          <cell r="H3870"/>
          <cell r="I3870" t="str">
            <v>OK</v>
          </cell>
          <cell r="J3870">
            <v>43447</v>
          </cell>
        </row>
        <row r="3871">
          <cell r="B3871">
            <v>8786</v>
          </cell>
          <cell r="C3871">
            <v>43446</v>
          </cell>
          <cell r="D3871"/>
          <cell r="E3871"/>
          <cell r="F3871" t="str">
            <v>OK</v>
          </cell>
          <cell r="G3871"/>
          <cell r="H3871"/>
          <cell r="I3871" t="str">
            <v>OK</v>
          </cell>
          <cell r="J3871">
            <v>43447</v>
          </cell>
        </row>
        <row r="3872">
          <cell r="B3872">
            <v>8790</v>
          </cell>
          <cell r="C3872">
            <v>43446</v>
          </cell>
          <cell r="D3872"/>
          <cell r="E3872"/>
          <cell r="F3872" t="str">
            <v>OK</v>
          </cell>
          <cell r="G3872"/>
          <cell r="H3872"/>
          <cell r="I3872" t="str">
            <v>OK</v>
          </cell>
          <cell r="J3872">
            <v>43447</v>
          </cell>
        </row>
        <row r="3873">
          <cell r="B3873">
            <v>8931</v>
          </cell>
          <cell r="C3873">
            <v>43446</v>
          </cell>
          <cell r="D3873" t="str">
            <v>para 50-402-403VU</v>
          </cell>
          <cell r="E3873"/>
          <cell r="F3873" t="str">
            <v>OK</v>
          </cell>
          <cell r="G3873"/>
          <cell r="H3873"/>
          <cell r="I3873" t="str">
            <v>OK</v>
          </cell>
          <cell r="J3873">
            <v>43447</v>
          </cell>
        </row>
        <row r="3874">
          <cell r="B3874">
            <v>320</v>
          </cell>
          <cell r="C3874">
            <v>43446</v>
          </cell>
          <cell r="D3874" t="str">
            <v>911-917VU</v>
          </cell>
          <cell r="E3874"/>
          <cell r="F3874" t="str">
            <v>OK</v>
          </cell>
          <cell r="G3874"/>
          <cell r="H3874"/>
          <cell r="I3874" t="str">
            <v>OK</v>
          </cell>
          <cell r="J3874">
            <v>43447</v>
          </cell>
        </row>
        <row r="3875">
          <cell r="B3875">
            <v>1569</v>
          </cell>
          <cell r="C3875">
            <v>43446</v>
          </cell>
          <cell r="D3875"/>
          <cell r="E3875"/>
          <cell r="F3875" t="str">
            <v>OK</v>
          </cell>
          <cell r="G3875"/>
          <cell r="H3875"/>
          <cell r="I3875" t="str">
            <v>OK</v>
          </cell>
          <cell r="J3875">
            <v>43447</v>
          </cell>
        </row>
        <row r="3876">
          <cell r="B3876" t="str">
            <v>LCT166249</v>
          </cell>
          <cell r="C3876">
            <v>43446</v>
          </cell>
          <cell r="D3876" t="str">
            <v>10DA</v>
          </cell>
          <cell r="E3876"/>
          <cell r="F3876" t="str">
            <v>OK</v>
          </cell>
          <cell r="G3876"/>
          <cell r="H3876"/>
          <cell r="I3876" t="str">
            <v>OK</v>
          </cell>
          <cell r="J3876">
            <v>43453</v>
          </cell>
        </row>
        <row r="3877">
          <cell r="B3877" t="str">
            <v>LCT166258</v>
          </cell>
          <cell r="C3877">
            <v>43446</v>
          </cell>
          <cell r="D3877" t="str">
            <v>20FP</v>
          </cell>
          <cell r="E3877"/>
          <cell r="F3877" t="str">
            <v>OK</v>
          </cell>
          <cell r="G3877"/>
          <cell r="H3877"/>
          <cell r="I3877" t="str">
            <v>OK</v>
          </cell>
          <cell r="J3877">
            <v>43453</v>
          </cell>
        </row>
        <row r="3878">
          <cell r="B3878" t="str">
            <v>LCT114442</v>
          </cell>
          <cell r="C3878">
            <v>43446</v>
          </cell>
          <cell r="D3878" t="str">
            <v>20FP</v>
          </cell>
          <cell r="E3878"/>
          <cell r="F3878" t="str">
            <v>OK</v>
          </cell>
          <cell r="G3878"/>
          <cell r="H3878"/>
          <cell r="I3878" t="str">
            <v>OK</v>
          </cell>
          <cell r="J3878">
            <v>43454</v>
          </cell>
        </row>
        <row r="3879">
          <cell r="B3879">
            <v>8835</v>
          </cell>
          <cell r="C3879">
            <v>43446</v>
          </cell>
          <cell r="D3879" t="str">
            <v>50VU</v>
          </cell>
          <cell r="E3879"/>
          <cell r="F3879" t="str">
            <v>OK</v>
          </cell>
          <cell r="G3879"/>
          <cell r="H3879"/>
          <cell r="I3879" t="str">
            <v>OK</v>
          </cell>
          <cell r="J3879">
            <v>43447</v>
          </cell>
        </row>
        <row r="3880">
          <cell r="B3880">
            <v>8633</v>
          </cell>
          <cell r="C3880">
            <v>43447</v>
          </cell>
          <cell r="D3880"/>
          <cell r="E3880"/>
          <cell r="F3880" t="str">
            <v>OK</v>
          </cell>
          <cell r="G3880"/>
          <cell r="H3880"/>
          <cell r="I3880" t="str">
            <v>OK</v>
          </cell>
          <cell r="J3880">
            <v>43448</v>
          </cell>
        </row>
        <row r="3881">
          <cell r="B3881">
            <v>8944</v>
          </cell>
          <cell r="C3881">
            <v>43447</v>
          </cell>
          <cell r="D3881"/>
          <cell r="E3881"/>
          <cell r="F3881" t="str">
            <v>OK</v>
          </cell>
          <cell r="G3881"/>
          <cell r="H3881"/>
          <cell r="I3881" t="str">
            <v>OK</v>
          </cell>
          <cell r="J3881">
            <v>43448</v>
          </cell>
        </row>
        <row r="3882">
          <cell r="B3882">
            <v>8796</v>
          </cell>
          <cell r="C3882">
            <v>43447</v>
          </cell>
          <cell r="D3882" t="str">
            <v>para 21-102VU   EXPRESS à 16H00 LE 13/12/2018</v>
          </cell>
          <cell r="E3882"/>
          <cell r="F3882" t="str">
            <v>OK</v>
          </cell>
          <cell r="G3882"/>
          <cell r="H3882"/>
          <cell r="I3882" t="str">
            <v>OK</v>
          </cell>
          <cell r="J3882">
            <v>43447</v>
          </cell>
        </row>
        <row r="3883">
          <cell r="B3883">
            <v>8819</v>
          </cell>
          <cell r="C3883">
            <v>43447</v>
          </cell>
          <cell r="D3883" t="str">
            <v>PARA 131-402VU  EXPRESS à 16H00 LE 13/12/2018</v>
          </cell>
          <cell r="E3883"/>
          <cell r="F3883" t="str">
            <v>OK</v>
          </cell>
          <cell r="G3883"/>
          <cell r="H3883"/>
          <cell r="I3883" t="str">
            <v>OK</v>
          </cell>
          <cell r="J3883">
            <v>43447</v>
          </cell>
        </row>
        <row r="3884">
          <cell r="B3884">
            <v>8821</v>
          </cell>
          <cell r="C3884">
            <v>43447</v>
          </cell>
          <cell r="D3884" t="str">
            <v>PARA 402VU  EXPRESS à 16H00 LE 13/12/2018</v>
          </cell>
          <cell r="E3884"/>
          <cell r="F3884" t="str">
            <v>OK</v>
          </cell>
          <cell r="G3884"/>
          <cell r="H3884"/>
          <cell r="I3884" t="str">
            <v>OK</v>
          </cell>
          <cell r="J3884">
            <v>43447</v>
          </cell>
        </row>
        <row r="3885">
          <cell r="B3885">
            <v>8774</v>
          </cell>
          <cell r="C3885">
            <v>43447</v>
          </cell>
          <cell r="D3885"/>
          <cell r="E3885"/>
          <cell r="F3885" t="str">
            <v>OK</v>
          </cell>
          <cell r="G3885"/>
          <cell r="H3885"/>
          <cell r="I3885" t="str">
            <v>OK</v>
          </cell>
          <cell r="J3885">
            <v>43448</v>
          </cell>
        </row>
        <row r="3886">
          <cell r="B3886">
            <v>8944</v>
          </cell>
          <cell r="C3886">
            <v>43447</v>
          </cell>
          <cell r="D3886"/>
          <cell r="E3886"/>
          <cell r="F3886" t="str">
            <v>OK</v>
          </cell>
          <cell r="G3886"/>
          <cell r="H3886"/>
          <cell r="I3886" t="str">
            <v>OK</v>
          </cell>
          <cell r="J3886">
            <v>43448</v>
          </cell>
        </row>
        <row r="3887">
          <cell r="B3887">
            <v>8848</v>
          </cell>
          <cell r="C3887">
            <v>43447</v>
          </cell>
          <cell r="D3887"/>
          <cell r="E3887"/>
          <cell r="F3887" t="str">
            <v>OK</v>
          </cell>
          <cell r="G3887"/>
          <cell r="H3887"/>
          <cell r="I3887" t="str">
            <v>OK</v>
          </cell>
          <cell r="J3887">
            <v>43448</v>
          </cell>
        </row>
        <row r="3888">
          <cell r="B3888">
            <v>301</v>
          </cell>
          <cell r="C3888">
            <v>43447</v>
          </cell>
          <cell r="D3888"/>
          <cell r="E3888"/>
          <cell r="F3888" t="str">
            <v>OK</v>
          </cell>
          <cell r="G3888"/>
          <cell r="H3888"/>
          <cell r="I3888" t="str">
            <v>OK</v>
          </cell>
          <cell r="J3888">
            <v>43448</v>
          </cell>
        </row>
        <row r="3889">
          <cell r="B3889">
            <v>315</v>
          </cell>
          <cell r="C3889">
            <v>43447</v>
          </cell>
          <cell r="D3889"/>
          <cell r="E3889"/>
          <cell r="F3889" t="str">
            <v>OK</v>
          </cell>
          <cell r="G3889"/>
          <cell r="H3889"/>
          <cell r="I3889" t="str">
            <v>OK</v>
          </cell>
          <cell r="J3889">
            <v>43448</v>
          </cell>
        </row>
        <row r="3890">
          <cell r="B3890">
            <v>104</v>
          </cell>
          <cell r="C3890">
            <v>43447</v>
          </cell>
          <cell r="D3890" t="str">
            <v>PARA 51VU</v>
          </cell>
          <cell r="E3890"/>
          <cell r="F3890" t="str">
            <v>OK</v>
          </cell>
          <cell r="G3890"/>
          <cell r="H3890"/>
          <cell r="I3890" t="str">
            <v>OK</v>
          </cell>
          <cell r="J3890">
            <v>43448</v>
          </cell>
        </row>
        <row r="3891">
          <cell r="B3891">
            <v>8726</v>
          </cell>
          <cell r="C3891">
            <v>43447</v>
          </cell>
          <cell r="D3891" t="str">
            <v>131VU  parti le 13/12</v>
          </cell>
          <cell r="E3891"/>
          <cell r="F3891" t="str">
            <v>OK</v>
          </cell>
          <cell r="G3891"/>
          <cell r="H3891"/>
          <cell r="I3891" t="str">
            <v>OK</v>
          </cell>
          <cell r="J3891">
            <v>43447</v>
          </cell>
        </row>
        <row r="3892">
          <cell r="B3892">
            <v>8731</v>
          </cell>
          <cell r="C3892">
            <v>43447</v>
          </cell>
          <cell r="D3892" t="str">
            <v>130VU</v>
          </cell>
          <cell r="E3892"/>
          <cell r="F3892" t="str">
            <v>OK</v>
          </cell>
          <cell r="G3892"/>
          <cell r="H3892"/>
          <cell r="I3892" t="str">
            <v>ok</v>
          </cell>
          <cell r="J3892">
            <v>43452</v>
          </cell>
        </row>
        <row r="3893">
          <cell r="B3893">
            <v>8931</v>
          </cell>
          <cell r="C3893">
            <v>43447</v>
          </cell>
          <cell r="D3893" t="str">
            <v>50-402-403VU</v>
          </cell>
          <cell r="E3893"/>
          <cell r="F3893" t="str">
            <v>OK</v>
          </cell>
          <cell r="G3893"/>
          <cell r="H3893"/>
          <cell r="I3893" t="str">
            <v>OK</v>
          </cell>
          <cell r="J3893">
            <v>43448</v>
          </cell>
        </row>
        <row r="3894">
          <cell r="B3894">
            <v>8835</v>
          </cell>
          <cell r="C3894">
            <v>43447</v>
          </cell>
          <cell r="D3894" t="str">
            <v>403VU</v>
          </cell>
          <cell r="E3894"/>
          <cell r="F3894" t="str">
            <v>OK</v>
          </cell>
          <cell r="G3894"/>
          <cell r="H3894"/>
          <cell r="I3894" t="str">
            <v>OK</v>
          </cell>
          <cell r="J3894">
            <v>43448</v>
          </cell>
        </row>
        <row r="3895">
          <cell r="B3895">
            <v>8913</v>
          </cell>
          <cell r="C3895">
            <v>43448</v>
          </cell>
          <cell r="D3895" t="str">
            <v>para 35-40-108-115-119</v>
          </cell>
          <cell r="E3895"/>
          <cell r="F3895" t="str">
            <v>OK</v>
          </cell>
          <cell r="G3895"/>
          <cell r="H3895"/>
          <cell r="I3895" t="str">
            <v>OK</v>
          </cell>
          <cell r="J3895">
            <v>43451</v>
          </cell>
        </row>
        <row r="3896">
          <cell r="B3896">
            <v>8860</v>
          </cell>
          <cell r="C3896">
            <v>43448</v>
          </cell>
          <cell r="D3896"/>
          <cell r="E3896"/>
          <cell r="F3896" t="str">
            <v>OK</v>
          </cell>
          <cell r="G3896"/>
          <cell r="H3896"/>
          <cell r="I3896" t="str">
            <v>OK</v>
          </cell>
          <cell r="J3896">
            <v>43451</v>
          </cell>
        </row>
        <row r="3897">
          <cell r="B3897">
            <v>8800</v>
          </cell>
          <cell r="C3897">
            <v>43448</v>
          </cell>
          <cell r="D3897" t="str">
            <v>para102</v>
          </cell>
          <cell r="E3897"/>
          <cell r="F3897" t="str">
            <v>OK</v>
          </cell>
          <cell r="G3897"/>
          <cell r="H3897"/>
          <cell r="I3897" t="str">
            <v>OK</v>
          </cell>
          <cell r="J3897">
            <v>43451</v>
          </cell>
        </row>
        <row r="3898">
          <cell r="B3898">
            <v>312</v>
          </cell>
          <cell r="C3898">
            <v>43448</v>
          </cell>
          <cell r="D3898"/>
          <cell r="E3898"/>
          <cell r="F3898" t="str">
            <v>OK</v>
          </cell>
          <cell r="G3898"/>
          <cell r="H3898"/>
          <cell r="I3898" t="str">
            <v>OK</v>
          </cell>
          <cell r="J3898">
            <v>43451</v>
          </cell>
        </row>
        <row r="3899">
          <cell r="B3899">
            <v>308</v>
          </cell>
          <cell r="C3899">
            <v>43448</v>
          </cell>
          <cell r="D3899" t="str">
            <v>613VU</v>
          </cell>
          <cell r="E3899"/>
          <cell r="F3899" t="str">
            <v>OK</v>
          </cell>
          <cell r="G3899"/>
          <cell r="H3899"/>
          <cell r="I3899" t="str">
            <v>OK</v>
          </cell>
          <cell r="J3899">
            <v>43451</v>
          </cell>
        </row>
        <row r="3900">
          <cell r="B3900">
            <v>322</v>
          </cell>
          <cell r="C3900">
            <v>43448</v>
          </cell>
          <cell r="D3900" t="str">
            <v>911-917VU</v>
          </cell>
          <cell r="E3900"/>
          <cell r="F3900" t="str">
            <v>OK</v>
          </cell>
          <cell r="G3900"/>
          <cell r="H3900"/>
          <cell r="I3900" t="str">
            <v>OK</v>
          </cell>
          <cell r="J3900">
            <v>43451</v>
          </cell>
        </row>
        <row r="3901">
          <cell r="B3901">
            <v>1570</v>
          </cell>
          <cell r="C3901">
            <v>43448</v>
          </cell>
          <cell r="D3901"/>
          <cell r="E3901"/>
          <cell r="F3901" t="str">
            <v>OK</v>
          </cell>
          <cell r="G3901"/>
          <cell r="H3901"/>
          <cell r="I3901" t="str">
            <v>OK</v>
          </cell>
          <cell r="J3901">
            <v>43452</v>
          </cell>
        </row>
        <row r="3902">
          <cell r="B3902" t="str">
            <v>LCT217286</v>
          </cell>
          <cell r="C3902">
            <v>43448</v>
          </cell>
          <cell r="D3902" t="str">
            <v>518VU   LTE990001</v>
          </cell>
          <cell r="E3902"/>
          <cell r="F3902" t="str">
            <v>OK</v>
          </cell>
          <cell r="G3902"/>
          <cell r="H3902"/>
          <cell r="I3902" t="str">
            <v>OK</v>
          </cell>
          <cell r="J3902">
            <v>43451</v>
          </cell>
        </row>
        <row r="3903">
          <cell r="B3903" t="str">
            <v>LCTV03449</v>
          </cell>
          <cell r="C3903">
            <v>43448</v>
          </cell>
          <cell r="D3903" t="str">
            <v>117VU   EFD990249</v>
          </cell>
          <cell r="E3903"/>
          <cell r="F3903" t="str">
            <v>OK</v>
          </cell>
          <cell r="G3903"/>
          <cell r="H3903"/>
          <cell r="I3903" t="str">
            <v>OK</v>
          </cell>
          <cell r="J3903">
            <v>43451</v>
          </cell>
        </row>
        <row r="3904">
          <cell r="B3904" t="str">
            <v>LCTV03453</v>
          </cell>
          <cell r="C3904">
            <v>43448</v>
          </cell>
          <cell r="D3904" t="str">
            <v>117VU  EFD990251</v>
          </cell>
          <cell r="E3904"/>
          <cell r="F3904" t="str">
            <v>OK</v>
          </cell>
          <cell r="G3904"/>
          <cell r="H3904"/>
          <cell r="I3904" t="str">
            <v>OK</v>
          </cell>
          <cell r="J3904">
            <v>43451</v>
          </cell>
        </row>
        <row r="3905">
          <cell r="B3905" t="str">
            <v>LCTV31149</v>
          </cell>
          <cell r="C3905">
            <v>43448</v>
          </cell>
          <cell r="D3905" t="str">
            <v>117VU  EFD990280</v>
          </cell>
          <cell r="E3905"/>
          <cell r="F3905" t="str">
            <v>OK</v>
          </cell>
          <cell r="G3905"/>
          <cell r="H3905"/>
          <cell r="I3905" t="str">
            <v>OK</v>
          </cell>
          <cell r="J3905">
            <v>43451</v>
          </cell>
        </row>
        <row r="3906">
          <cell r="B3906" t="str">
            <v>LCTV03443</v>
          </cell>
          <cell r="C3906">
            <v>43448</v>
          </cell>
          <cell r="D3906" t="str">
            <v>117VU   EFD990246</v>
          </cell>
          <cell r="E3906"/>
          <cell r="F3906" t="str">
            <v>OK</v>
          </cell>
          <cell r="G3906"/>
          <cell r="H3906"/>
          <cell r="I3906" t="str">
            <v>OK</v>
          </cell>
          <cell r="J3906">
            <v>43451</v>
          </cell>
        </row>
        <row r="3907">
          <cell r="B3907" t="str">
            <v>LCTV03451</v>
          </cell>
          <cell r="C3907">
            <v>43448</v>
          </cell>
          <cell r="D3907" t="str">
            <v>117VU  EFD990250</v>
          </cell>
          <cell r="E3907"/>
          <cell r="F3907" t="str">
            <v>OK</v>
          </cell>
          <cell r="G3907"/>
          <cell r="H3907"/>
          <cell r="I3907" t="str">
            <v>OK</v>
          </cell>
          <cell r="J3907">
            <v>43451</v>
          </cell>
        </row>
        <row r="3908">
          <cell r="B3908" t="str">
            <v>LCTV03455</v>
          </cell>
          <cell r="C3908">
            <v>43448</v>
          </cell>
          <cell r="D3908" t="str">
            <v>117VU   EFD990252</v>
          </cell>
          <cell r="E3908"/>
          <cell r="F3908" t="str">
            <v>OK</v>
          </cell>
          <cell r="G3908"/>
          <cell r="H3908"/>
          <cell r="I3908" t="str">
            <v>OK</v>
          </cell>
          <cell r="J3908">
            <v>43451</v>
          </cell>
        </row>
        <row r="3909">
          <cell r="B3909" t="str">
            <v>LCTV31147</v>
          </cell>
          <cell r="C3909">
            <v>43448</v>
          </cell>
          <cell r="D3909" t="str">
            <v>117VU   EFD990279</v>
          </cell>
          <cell r="E3909"/>
          <cell r="F3909" t="str">
            <v>OK</v>
          </cell>
          <cell r="G3909"/>
          <cell r="H3909"/>
          <cell r="I3909" t="str">
            <v>OK</v>
          </cell>
          <cell r="J3909">
            <v>43451</v>
          </cell>
        </row>
        <row r="3910">
          <cell r="B3910" t="str">
            <v>LCT125920</v>
          </cell>
          <cell r="C3910">
            <v>43448</v>
          </cell>
          <cell r="D3910" t="str">
            <v>27VU   LTE990013→LTE990014</v>
          </cell>
          <cell r="E3910"/>
          <cell r="F3910" t="str">
            <v>OK</v>
          </cell>
          <cell r="G3910"/>
          <cell r="H3910"/>
          <cell r="I3910" t="str">
            <v>OK</v>
          </cell>
          <cell r="J3910">
            <v>43452</v>
          </cell>
        </row>
        <row r="3911">
          <cell r="B3911" t="str">
            <v>LCT129318</v>
          </cell>
          <cell r="C3911">
            <v>43448</v>
          </cell>
          <cell r="D3911" t="str">
            <v>517VU   LTE990001</v>
          </cell>
          <cell r="E3911"/>
          <cell r="F3911" t="str">
            <v>OK</v>
          </cell>
          <cell r="G3911"/>
          <cell r="H3911"/>
          <cell r="I3911" t="str">
            <v>KO</v>
          </cell>
          <cell r="J3911"/>
        </row>
        <row r="3912">
          <cell r="B3912" t="str">
            <v>LCT129320</v>
          </cell>
          <cell r="C3912">
            <v>43448</v>
          </cell>
          <cell r="D3912" t="str">
            <v>517VU   LTE990002</v>
          </cell>
          <cell r="E3912"/>
          <cell r="F3912" t="str">
            <v>OK</v>
          </cell>
          <cell r="G3912"/>
          <cell r="H3912"/>
          <cell r="I3912" t="str">
            <v>KO</v>
          </cell>
          <cell r="J3912"/>
        </row>
        <row r="3913">
          <cell r="B3913">
            <v>8688</v>
          </cell>
          <cell r="C3913">
            <v>43448</v>
          </cell>
          <cell r="D3913" t="str">
            <v>2VU</v>
          </cell>
          <cell r="E3913"/>
          <cell r="F3913" t="str">
            <v>OK</v>
          </cell>
          <cell r="G3913"/>
          <cell r="H3913"/>
          <cell r="I3913" t="str">
            <v>OK</v>
          </cell>
          <cell r="J3913">
            <v>43452</v>
          </cell>
        </row>
        <row r="3914">
          <cell r="B3914">
            <v>8819</v>
          </cell>
          <cell r="C3914">
            <v>43448</v>
          </cell>
          <cell r="D3914" t="str">
            <v>131VU</v>
          </cell>
          <cell r="E3914"/>
          <cell r="F3914" t="str">
            <v>OK</v>
          </cell>
          <cell r="G3914"/>
          <cell r="H3914"/>
          <cell r="I3914" t="str">
            <v>OK</v>
          </cell>
          <cell r="J3914">
            <v>43451</v>
          </cell>
        </row>
        <row r="3915">
          <cell r="B3915">
            <v>8821</v>
          </cell>
          <cell r="C3915">
            <v>43448</v>
          </cell>
          <cell r="D3915" t="str">
            <v>402VU</v>
          </cell>
          <cell r="E3915"/>
          <cell r="F3915" t="str">
            <v>OK</v>
          </cell>
          <cell r="G3915"/>
          <cell r="H3915"/>
          <cell r="I3915" t="str">
            <v>OK</v>
          </cell>
          <cell r="J3915">
            <v>43451</v>
          </cell>
        </row>
        <row r="3916">
          <cell r="B3916">
            <v>8794</v>
          </cell>
          <cell r="C3916">
            <v>43451</v>
          </cell>
          <cell r="D3916"/>
          <cell r="E3916"/>
          <cell r="F3916" t="str">
            <v>OK</v>
          </cell>
          <cell r="G3916"/>
          <cell r="H3916"/>
          <cell r="I3916" t="str">
            <v>OK</v>
          </cell>
          <cell r="J3916">
            <v>43452</v>
          </cell>
        </row>
        <row r="3917">
          <cell r="B3917">
            <v>8804</v>
          </cell>
          <cell r="C3917">
            <v>43451</v>
          </cell>
          <cell r="D3917"/>
          <cell r="E3917"/>
          <cell r="F3917" t="str">
            <v>OK</v>
          </cell>
          <cell r="G3917"/>
          <cell r="H3917"/>
          <cell r="I3917" t="str">
            <v>OK</v>
          </cell>
          <cell r="J3917">
            <v>43452</v>
          </cell>
        </row>
        <row r="3918">
          <cell r="B3918">
            <v>8822</v>
          </cell>
          <cell r="C3918">
            <v>43451</v>
          </cell>
          <cell r="D3918"/>
          <cell r="E3918"/>
          <cell r="F3918" t="str">
            <v>OK</v>
          </cell>
          <cell r="G3918"/>
          <cell r="H3918"/>
          <cell r="I3918" t="str">
            <v>OK</v>
          </cell>
          <cell r="J3918">
            <v>43452</v>
          </cell>
        </row>
        <row r="3919">
          <cell r="B3919">
            <v>302</v>
          </cell>
          <cell r="C3919">
            <v>43451</v>
          </cell>
          <cell r="D3919"/>
          <cell r="E3919"/>
          <cell r="F3919" t="str">
            <v>OK</v>
          </cell>
          <cell r="G3919"/>
          <cell r="H3919"/>
          <cell r="I3919" t="str">
            <v>OK</v>
          </cell>
          <cell r="J3919">
            <v>43452</v>
          </cell>
        </row>
        <row r="3920">
          <cell r="B3920">
            <v>320</v>
          </cell>
          <cell r="C3920">
            <v>43451</v>
          </cell>
          <cell r="D3920"/>
          <cell r="E3920"/>
          <cell r="F3920" t="str">
            <v>OK</v>
          </cell>
          <cell r="G3920"/>
          <cell r="H3920"/>
          <cell r="I3920" t="str">
            <v>OK</v>
          </cell>
          <cell r="J3920">
            <v>43452</v>
          </cell>
        </row>
        <row r="3921">
          <cell r="B3921">
            <v>325</v>
          </cell>
          <cell r="C3921">
            <v>43451</v>
          </cell>
          <cell r="D3921" t="str">
            <v>911-917VU</v>
          </cell>
          <cell r="E3921"/>
          <cell r="F3921" t="str">
            <v>OK</v>
          </cell>
          <cell r="G3921"/>
          <cell r="H3921"/>
          <cell r="I3921" t="str">
            <v>OK</v>
          </cell>
          <cell r="J3921">
            <v>43452</v>
          </cell>
        </row>
        <row r="3922">
          <cell r="B3922">
            <v>103</v>
          </cell>
          <cell r="C3922">
            <v>43451</v>
          </cell>
          <cell r="D3922"/>
          <cell r="E3922"/>
          <cell r="F3922" t="str">
            <v>OK</v>
          </cell>
          <cell r="G3922"/>
          <cell r="H3922"/>
          <cell r="I3922" t="str">
            <v>OK</v>
          </cell>
          <cell r="J3922">
            <v>43453</v>
          </cell>
        </row>
        <row r="3923">
          <cell r="B3923" t="str">
            <v>LCT144600</v>
          </cell>
          <cell r="C3923">
            <v>43451</v>
          </cell>
          <cell r="D3923" t="str">
            <v>10PA</v>
          </cell>
          <cell r="E3923"/>
          <cell r="F3923" t="str">
            <v>OK</v>
          </cell>
          <cell r="G3923"/>
          <cell r="H3923"/>
          <cell r="I3923" t="str">
            <v>OK</v>
          </cell>
          <cell r="J3923">
            <v>43452</v>
          </cell>
        </row>
        <row r="3924">
          <cell r="B3924" t="str">
            <v>LCT182759</v>
          </cell>
          <cell r="C3924">
            <v>43451</v>
          </cell>
          <cell r="D3924" t="str">
            <v>56VU   LTE990001→LTE990005</v>
          </cell>
          <cell r="E3924"/>
          <cell r="F3924" t="str">
            <v>OK</v>
          </cell>
          <cell r="G3924"/>
          <cell r="H3924"/>
          <cell r="I3924" t="str">
            <v>OK</v>
          </cell>
          <cell r="J3924">
            <v>43452</v>
          </cell>
        </row>
        <row r="3925">
          <cell r="B3925" t="str">
            <v>LCT021779</v>
          </cell>
          <cell r="C3925">
            <v>43451</v>
          </cell>
          <cell r="D3925" t="str">
            <v>117VU   LTE990041</v>
          </cell>
          <cell r="E3925"/>
          <cell r="F3925" t="str">
            <v>OK</v>
          </cell>
          <cell r="G3925"/>
          <cell r="H3925"/>
          <cell r="I3925" t="str">
            <v>OK</v>
          </cell>
          <cell r="J3925">
            <v>43453</v>
          </cell>
        </row>
        <row r="3926">
          <cell r="B3926" t="str">
            <v>LCT021746</v>
          </cell>
          <cell r="C3926">
            <v>43451</v>
          </cell>
          <cell r="D3926" t="str">
            <v>117VU   LTE990090</v>
          </cell>
          <cell r="E3926"/>
          <cell r="F3926" t="str">
            <v>OK</v>
          </cell>
          <cell r="G3926"/>
          <cell r="H3926"/>
          <cell r="I3926" t="str">
            <v>OK</v>
          </cell>
          <cell r="J3926">
            <v>43453</v>
          </cell>
        </row>
        <row r="3927">
          <cell r="B3927" t="str">
            <v>LCT217286</v>
          </cell>
          <cell r="C3927">
            <v>43451</v>
          </cell>
          <cell r="D3927" t="str">
            <v>518VU   LTE990001</v>
          </cell>
          <cell r="E3927"/>
          <cell r="F3927" t="str">
            <v>OK</v>
          </cell>
          <cell r="G3927"/>
          <cell r="H3927"/>
          <cell r="I3927" t="str">
            <v>KO</v>
          </cell>
          <cell r="J3927"/>
        </row>
        <row r="3928">
          <cell r="B3928">
            <v>8819</v>
          </cell>
          <cell r="C3928">
            <v>43451</v>
          </cell>
          <cell r="D3928" t="str">
            <v>402VU</v>
          </cell>
          <cell r="E3928"/>
          <cell r="F3928" t="str">
            <v>OK</v>
          </cell>
          <cell r="G3928"/>
          <cell r="H3928"/>
          <cell r="I3928" t="str">
            <v>OK</v>
          </cell>
          <cell r="J3928">
            <v>43452</v>
          </cell>
        </row>
        <row r="3929">
          <cell r="B3929">
            <v>8913</v>
          </cell>
          <cell r="C3929">
            <v>43451</v>
          </cell>
          <cell r="D3929" t="str">
            <v>35-40-108-115-119VU</v>
          </cell>
          <cell r="E3929"/>
          <cell r="F3929" t="str">
            <v>OK</v>
          </cell>
          <cell r="G3929"/>
          <cell r="H3929"/>
          <cell r="I3929" t="str">
            <v>OK</v>
          </cell>
          <cell r="J3929">
            <v>43453</v>
          </cell>
        </row>
        <row r="3930">
          <cell r="B3930">
            <v>86</v>
          </cell>
          <cell r="C3930">
            <v>43451</v>
          </cell>
          <cell r="D3930" t="str">
            <v>12VU</v>
          </cell>
          <cell r="E3930"/>
          <cell r="F3930" t="str">
            <v>OK</v>
          </cell>
          <cell r="G3930"/>
          <cell r="H3930"/>
          <cell r="I3930" t="str">
            <v>OK</v>
          </cell>
          <cell r="J3930">
            <v>43467</v>
          </cell>
        </row>
        <row r="3931">
          <cell r="B3931">
            <v>313</v>
          </cell>
          <cell r="C3931">
            <v>43452</v>
          </cell>
          <cell r="D3931"/>
          <cell r="E3931"/>
          <cell r="F3931" t="str">
            <v>OK</v>
          </cell>
          <cell r="G3931"/>
          <cell r="H3931"/>
          <cell r="I3931" t="str">
            <v>OK</v>
          </cell>
          <cell r="J3931">
            <v>43453</v>
          </cell>
        </row>
        <row r="3932">
          <cell r="B3932">
            <v>103</v>
          </cell>
          <cell r="C3932">
            <v>43452</v>
          </cell>
          <cell r="D3932" t="str">
            <v>51VU</v>
          </cell>
          <cell r="E3932"/>
          <cell r="F3932" t="str">
            <v>OK</v>
          </cell>
          <cell r="G3932"/>
          <cell r="H3932"/>
          <cell r="I3932" t="str">
            <v>OK</v>
          </cell>
          <cell r="J3932">
            <v>43453</v>
          </cell>
        </row>
        <row r="3933">
          <cell r="B3933">
            <v>8824</v>
          </cell>
          <cell r="C3933">
            <v>43453</v>
          </cell>
          <cell r="D3933"/>
          <cell r="E3933"/>
          <cell r="F3933" t="str">
            <v>OK</v>
          </cell>
          <cell r="G3933"/>
          <cell r="H3933"/>
          <cell r="I3933" t="str">
            <v>OK</v>
          </cell>
          <cell r="J3933">
            <v>43454</v>
          </cell>
        </row>
        <row r="3934">
          <cell r="B3934">
            <v>8864</v>
          </cell>
          <cell r="C3934">
            <v>43453</v>
          </cell>
          <cell r="D3934"/>
          <cell r="E3934"/>
          <cell r="F3934" t="str">
            <v>OK</v>
          </cell>
          <cell r="G3934"/>
          <cell r="H3934"/>
          <cell r="I3934" t="str">
            <v>OK</v>
          </cell>
          <cell r="J3934">
            <v>43454</v>
          </cell>
        </row>
        <row r="3935">
          <cell r="B3935">
            <v>8865</v>
          </cell>
          <cell r="C3935">
            <v>43453</v>
          </cell>
          <cell r="D3935"/>
          <cell r="E3935"/>
          <cell r="F3935" t="str">
            <v>OK</v>
          </cell>
          <cell r="G3935"/>
          <cell r="H3935"/>
          <cell r="I3935" t="str">
            <v>OK</v>
          </cell>
          <cell r="J3935">
            <v>43454</v>
          </cell>
        </row>
        <row r="3936">
          <cell r="B3936">
            <v>8847</v>
          </cell>
          <cell r="C3936">
            <v>43453</v>
          </cell>
          <cell r="D3936"/>
          <cell r="E3936"/>
          <cell r="F3936" t="str">
            <v>OK</v>
          </cell>
          <cell r="G3936"/>
          <cell r="H3936"/>
          <cell r="I3936" t="str">
            <v>OK</v>
          </cell>
          <cell r="J3936">
            <v>43454</v>
          </cell>
        </row>
        <row r="3937">
          <cell r="B3937">
            <v>322</v>
          </cell>
          <cell r="C3937">
            <v>43453</v>
          </cell>
          <cell r="D3937" t="str">
            <v>sauf 411-412VU</v>
          </cell>
          <cell r="E3937"/>
          <cell r="F3937" t="str">
            <v>OK</v>
          </cell>
          <cell r="G3937"/>
          <cell r="H3937"/>
          <cell r="I3937" t="str">
            <v>OK</v>
          </cell>
          <cell r="J3937">
            <v>43454</v>
          </cell>
        </row>
        <row r="3938">
          <cell r="B3938">
            <v>324</v>
          </cell>
          <cell r="C3938">
            <v>43453</v>
          </cell>
          <cell r="D3938" t="str">
            <v>911-917VU</v>
          </cell>
          <cell r="E3938"/>
          <cell r="F3938" t="str">
            <v>OK</v>
          </cell>
          <cell r="G3938"/>
          <cell r="H3938"/>
          <cell r="I3938" t="str">
            <v>OK</v>
          </cell>
          <cell r="J3938">
            <v>43454</v>
          </cell>
        </row>
        <row r="3939">
          <cell r="B3939">
            <v>341</v>
          </cell>
          <cell r="C3939">
            <v>43453</v>
          </cell>
          <cell r="D3939"/>
          <cell r="E3939"/>
          <cell r="F3939" t="str">
            <v>OK</v>
          </cell>
          <cell r="G3939"/>
          <cell r="H3939"/>
          <cell r="I3939" t="str">
            <v>OK</v>
          </cell>
          <cell r="J3939">
            <v>43454</v>
          </cell>
        </row>
        <row r="3940">
          <cell r="B3940">
            <v>340</v>
          </cell>
          <cell r="C3940">
            <v>43453</v>
          </cell>
          <cell r="D3940"/>
          <cell r="E3940"/>
          <cell r="F3940" t="str">
            <v>OK</v>
          </cell>
          <cell r="G3940"/>
          <cell r="H3940"/>
          <cell r="I3940" t="str">
            <v>OK</v>
          </cell>
          <cell r="J3940">
            <v>43454</v>
          </cell>
        </row>
        <row r="3941">
          <cell r="B3941">
            <v>321</v>
          </cell>
          <cell r="C3941">
            <v>43453</v>
          </cell>
          <cell r="D3941"/>
          <cell r="E3941"/>
          <cell r="F3941" t="str">
            <v>OK</v>
          </cell>
          <cell r="G3941"/>
          <cell r="H3941"/>
          <cell r="I3941" t="str">
            <v>OK</v>
          </cell>
          <cell r="J3941">
            <v>43454</v>
          </cell>
        </row>
        <row r="3942">
          <cell r="B3942">
            <v>320</v>
          </cell>
          <cell r="C3942">
            <v>43453</v>
          </cell>
          <cell r="D3942"/>
          <cell r="E3942"/>
          <cell r="F3942" t="str">
            <v>OK</v>
          </cell>
          <cell r="G3942"/>
          <cell r="H3942"/>
          <cell r="I3942" t="str">
            <v>OK</v>
          </cell>
          <cell r="J3942">
            <v>43454</v>
          </cell>
        </row>
        <row r="3943">
          <cell r="B3943">
            <v>1571</v>
          </cell>
          <cell r="C3943">
            <v>43453</v>
          </cell>
          <cell r="D3943"/>
          <cell r="E3943"/>
          <cell r="F3943" t="str">
            <v>OK</v>
          </cell>
          <cell r="G3943"/>
          <cell r="H3943"/>
          <cell r="I3943" t="str">
            <v>OK</v>
          </cell>
          <cell r="J3943">
            <v>43454</v>
          </cell>
        </row>
        <row r="3944">
          <cell r="B3944">
            <v>1582</v>
          </cell>
          <cell r="C3944">
            <v>43453</v>
          </cell>
          <cell r="D3944"/>
          <cell r="E3944"/>
          <cell r="F3944" t="str">
            <v>OK</v>
          </cell>
          <cell r="G3944"/>
          <cell r="H3944"/>
          <cell r="I3944" t="str">
            <v>OK</v>
          </cell>
          <cell r="J3944">
            <v>43454</v>
          </cell>
        </row>
        <row r="3945">
          <cell r="B3945" t="str">
            <v>LCT114461</v>
          </cell>
          <cell r="C3945">
            <v>43453</v>
          </cell>
          <cell r="D3945" t="str">
            <v>8MR</v>
          </cell>
          <cell r="E3945"/>
          <cell r="F3945" t="str">
            <v>OK</v>
          </cell>
          <cell r="G3945"/>
          <cell r="H3945"/>
          <cell r="I3945" t="str">
            <v>OK</v>
          </cell>
          <cell r="J3945">
            <v>43454</v>
          </cell>
        </row>
        <row r="3946">
          <cell r="B3946">
            <v>8826</v>
          </cell>
          <cell r="C3946">
            <v>43454</v>
          </cell>
          <cell r="D3946" t="str">
            <v>PRIO</v>
          </cell>
          <cell r="E3946"/>
          <cell r="F3946" t="str">
            <v>OK</v>
          </cell>
          <cell r="G3946"/>
          <cell r="H3946"/>
          <cell r="I3946" t="str">
            <v>OK</v>
          </cell>
          <cell r="J3946">
            <v>43455</v>
          </cell>
        </row>
        <row r="3947">
          <cell r="B3947">
            <v>8799</v>
          </cell>
          <cell r="C3947">
            <v>43454</v>
          </cell>
          <cell r="D3947"/>
          <cell r="E3947"/>
          <cell r="F3947" t="str">
            <v>OK</v>
          </cell>
          <cell r="G3947"/>
          <cell r="H3947"/>
          <cell r="I3947" t="str">
            <v>OK</v>
          </cell>
          <cell r="J3947">
            <v>43455</v>
          </cell>
        </row>
        <row r="3948">
          <cell r="B3948">
            <v>8731</v>
          </cell>
          <cell r="C3948">
            <v>43454</v>
          </cell>
          <cell r="D3948"/>
          <cell r="E3948"/>
          <cell r="F3948" t="str">
            <v>OK</v>
          </cell>
          <cell r="G3948"/>
          <cell r="H3948"/>
          <cell r="I3948" t="str">
            <v>OK</v>
          </cell>
          <cell r="J3948">
            <v>43455</v>
          </cell>
        </row>
        <row r="3949">
          <cell r="B3949">
            <v>8791</v>
          </cell>
          <cell r="C3949">
            <v>43454</v>
          </cell>
          <cell r="D3949"/>
          <cell r="E3949"/>
          <cell r="F3949" t="str">
            <v>OK</v>
          </cell>
          <cell r="G3949"/>
          <cell r="H3949"/>
          <cell r="I3949" t="str">
            <v>OK</v>
          </cell>
          <cell r="J3949">
            <v>43455</v>
          </cell>
        </row>
        <row r="3950">
          <cell r="B3950">
            <v>8825</v>
          </cell>
          <cell r="C3950">
            <v>43454</v>
          </cell>
          <cell r="D3950"/>
          <cell r="E3950"/>
          <cell r="F3950" t="str">
            <v>OK</v>
          </cell>
          <cell r="G3950"/>
          <cell r="H3950"/>
          <cell r="I3950" t="str">
            <v>OK</v>
          </cell>
          <cell r="J3950">
            <v>43455</v>
          </cell>
        </row>
        <row r="3951">
          <cell r="B3951">
            <v>8867</v>
          </cell>
          <cell r="C3951">
            <v>43454</v>
          </cell>
          <cell r="D3951"/>
          <cell r="E3951"/>
          <cell r="F3951" t="str">
            <v>OK</v>
          </cell>
          <cell r="G3951"/>
          <cell r="H3951"/>
          <cell r="I3951" t="str">
            <v>OK</v>
          </cell>
          <cell r="J3951">
            <v>43455</v>
          </cell>
        </row>
        <row r="3952">
          <cell r="B3952">
            <v>8959</v>
          </cell>
          <cell r="C3952">
            <v>43454</v>
          </cell>
          <cell r="D3952"/>
          <cell r="E3952"/>
          <cell r="F3952" t="str">
            <v>OK</v>
          </cell>
          <cell r="G3952"/>
          <cell r="H3952"/>
          <cell r="I3952" t="str">
            <v>OK</v>
          </cell>
          <cell r="J3952">
            <v>43455</v>
          </cell>
        </row>
        <row r="3953">
          <cell r="B3953">
            <v>8814</v>
          </cell>
          <cell r="C3953">
            <v>43454</v>
          </cell>
          <cell r="D3953" t="str">
            <v>PRIO</v>
          </cell>
          <cell r="E3953"/>
          <cell r="F3953" t="str">
            <v>OK</v>
          </cell>
          <cell r="G3953"/>
          <cell r="H3953"/>
          <cell r="I3953" t="str">
            <v>OK</v>
          </cell>
          <cell r="J3953">
            <v>43455</v>
          </cell>
        </row>
        <row r="3954">
          <cell r="B3954">
            <v>8849</v>
          </cell>
          <cell r="C3954">
            <v>43454</v>
          </cell>
          <cell r="D3954"/>
          <cell r="E3954"/>
          <cell r="F3954" t="str">
            <v>OK</v>
          </cell>
          <cell r="G3954"/>
          <cell r="H3954"/>
          <cell r="I3954" t="str">
            <v>OK</v>
          </cell>
          <cell r="J3954">
            <v>43455</v>
          </cell>
        </row>
        <row r="3955">
          <cell r="B3955">
            <v>314</v>
          </cell>
          <cell r="C3955">
            <v>43454</v>
          </cell>
          <cell r="D3955"/>
          <cell r="E3955"/>
          <cell r="F3955" t="str">
            <v>OK</v>
          </cell>
          <cell r="G3955"/>
          <cell r="H3955"/>
          <cell r="I3955" t="str">
            <v>OK</v>
          </cell>
          <cell r="J3955">
            <v>43455</v>
          </cell>
        </row>
        <row r="3956">
          <cell r="B3956">
            <v>321</v>
          </cell>
          <cell r="C3956">
            <v>43454</v>
          </cell>
          <cell r="D3956"/>
          <cell r="E3956"/>
          <cell r="F3956" t="str">
            <v>OK</v>
          </cell>
          <cell r="G3956"/>
          <cell r="H3956"/>
          <cell r="I3956" t="str">
            <v>OK</v>
          </cell>
          <cell r="J3956">
            <v>43455</v>
          </cell>
        </row>
        <row r="3957">
          <cell r="B3957">
            <v>315</v>
          </cell>
          <cell r="C3957">
            <v>43454</v>
          </cell>
          <cell r="D3957" t="str">
            <v>Attente rattachement commande</v>
          </cell>
          <cell r="E3957"/>
          <cell r="F3957" t="str">
            <v>OK</v>
          </cell>
          <cell r="G3957"/>
          <cell r="H3957"/>
          <cell r="I3957" t="str">
            <v>OK</v>
          </cell>
          <cell r="J3957">
            <v>43467</v>
          </cell>
        </row>
        <row r="3958">
          <cell r="B3958">
            <v>318</v>
          </cell>
          <cell r="C3958">
            <v>43454</v>
          </cell>
          <cell r="D3958" t="str">
            <v>Attente rattachement commande</v>
          </cell>
          <cell r="E3958"/>
          <cell r="F3958" t="str">
            <v>OK</v>
          </cell>
          <cell r="G3958"/>
          <cell r="H3958"/>
          <cell r="I3958" t="str">
            <v>OK</v>
          </cell>
          <cell r="J3958">
            <v>43825</v>
          </cell>
        </row>
        <row r="3959">
          <cell r="B3959">
            <v>300</v>
          </cell>
          <cell r="C3959">
            <v>43454</v>
          </cell>
          <cell r="D3959"/>
          <cell r="E3959"/>
          <cell r="F3959" t="str">
            <v>OK</v>
          </cell>
          <cell r="G3959"/>
          <cell r="H3959"/>
          <cell r="I3959" t="str">
            <v>OK</v>
          </cell>
          <cell r="J3959">
            <v>43460</v>
          </cell>
        </row>
        <row r="3960">
          <cell r="B3960">
            <v>323</v>
          </cell>
          <cell r="C3960">
            <v>43454</v>
          </cell>
          <cell r="D3960" t="str">
            <v>911-917VU</v>
          </cell>
          <cell r="E3960"/>
          <cell r="F3960" t="str">
            <v>OK</v>
          </cell>
          <cell r="G3960"/>
          <cell r="H3960"/>
          <cell r="I3960" t="str">
            <v>OK</v>
          </cell>
          <cell r="J3960">
            <v>43455</v>
          </cell>
        </row>
        <row r="3961">
          <cell r="B3961">
            <v>325</v>
          </cell>
          <cell r="C3961">
            <v>43454</v>
          </cell>
          <cell r="D3961" t="str">
            <v>sauf 411-412VU</v>
          </cell>
          <cell r="E3961"/>
          <cell r="F3961" t="str">
            <v>OK</v>
          </cell>
          <cell r="G3961"/>
          <cell r="H3961"/>
          <cell r="I3961" t="str">
            <v>OK</v>
          </cell>
          <cell r="J3961">
            <v>43468</v>
          </cell>
        </row>
        <row r="3962">
          <cell r="B3962">
            <v>343</v>
          </cell>
          <cell r="C3962">
            <v>43454</v>
          </cell>
          <cell r="D3962"/>
          <cell r="E3962"/>
          <cell r="F3962" t="str">
            <v>OK</v>
          </cell>
          <cell r="G3962"/>
          <cell r="H3962"/>
          <cell r="I3962" t="str">
            <v>OK</v>
          </cell>
          <cell r="J3962">
            <v>43460</v>
          </cell>
        </row>
        <row r="3963">
          <cell r="B3963">
            <v>322</v>
          </cell>
          <cell r="C3963">
            <v>43454</v>
          </cell>
          <cell r="D3963"/>
          <cell r="E3963"/>
          <cell r="F3963" t="str">
            <v>OK</v>
          </cell>
          <cell r="G3963"/>
          <cell r="H3963"/>
          <cell r="I3963" t="str">
            <v>ok</v>
          </cell>
          <cell r="J3963">
            <v>43467</v>
          </cell>
        </row>
        <row r="3964">
          <cell r="B3964">
            <v>1572</v>
          </cell>
          <cell r="C3964">
            <v>43454</v>
          </cell>
          <cell r="D3964" t="str">
            <v>PRIO</v>
          </cell>
          <cell r="E3964"/>
          <cell r="F3964" t="str">
            <v>OK</v>
          </cell>
          <cell r="G3964"/>
          <cell r="H3964"/>
          <cell r="I3964" t="str">
            <v>OK</v>
          </cell>
          <cell r="J3964">
            <v>43455</v>
          </cell>
        </row>
        <row r="3965">
          <cell r="B3965">
            <v>1583</v>
          </cell>
          <cell r="C3965">
            <v>43454</v>
          </cell>
          <cell r="D3965" t="str">
            <v>Expédition le 21/12 à confirmer MALPEZZI/BARTHERE</v>
          </cell>
          <cell r="E3965"/>
          <cell r="F3965" t="str">
            <v>OK</v>
          </cell>
          <cell r="G3965"/>
          <cell r="H3965"/>
          <cell r="I3965" t="str">
            <v>OK</v>
          </cell>
          <cell r="J3965">
            <v>43455</v>
          </cell>
        </row>
        <row r="3966">
          <cell r="B3966" t="str">
            <v>LCT021737</v>
          </cell>
          <cell r="C3966">
            <v>43454</v>
          </cell>
          <cell r="D3966" t="str">
            <v>117VU  LTE990075</v>
          </cell>
          <cell r="E3966"/>
          <cell r="F3966" t="str">
            <v>OK</v>
          </cell>
          <cell r="G3966"/>
          <cell r="H3966"/>
          <cell r="I3966" t="str">
            <v>OK</v>
          </cell>
          <cell r="J3966">
            <v>43455</v>
          </cell>
        </row>
        <row r="3967">
          <cell r="B3967" t="str">
            <v>LCT31147</v>
          </cell>
          <cell r="C3967">
            <v>43454</v>
          </cell>
          <cell r="D3967" t="str">
            <v>117VU  LTE990076</v>
          </cell>
          <cell r="E3967"/>
          <cell r="F3967" t="str">
            <v>OK</v>
          </cell>
          <cell r="G3967"/>
          <cell r="H3967"/>
          <cell r="I3967" t="str">
            <v>OK</v>
          </cell>
          <cell r="J3967">
            <v>43455</v>
          </cell>
        </row>
        <row r="3968">
          <cell r="B3968" t="str">
            <v>LCT021761</v>
          </cell>
          <cell r="C3968">
            <v>43454</v>
          </cell>
          <cell r="D3968" t="str">
            <v>117VU  LTE990046</v>
          </cell>
          <cell r="E3968"/>
          <cell r="F3968" t="str">
            <v>OK</v>
          </cell>
          <cell r="G3968"/>
          <cell r="H3968"/>
          <cell r="I3968" t="str">
            <v>OK</v>
          </cell>
          <cell r="J3968">
            <v>43455</v>
          </cell>
        </row>
        <row r="3969">
          <cell r="B3969" t="str">
            <v>LCT021764</v>
          </cell>
          <cell r="C3969">
            <v>43454</v>
          </cell>
          <cell r="D3969" t="str">
            <v>117VU  LTE990047</v>
          </cell>
          <cell r="E3969"/>
          <cell r="F3969" t="str">
            <v>OK</v>
          </cell>
          <cell r="G3969"/>
          <cell r="H3969"/>
          <cell r="I3969" t="str">
            <v>OK</v>
          </cell>
          <cell r="J3969">
            <v>43455</v>
          </cell>
        </row>
        <row r="3970">
          <cell r="B3970" t="str">
            <v>LCT021773</v>
          </cell>
          <cell r="C3970">
            <v>43454</v>
          </cell>
          <cell r="D3970" t="str">
            <v>117VU  LTE990050</v>
          </cell>
          <cell r="E3970"/>
          <cell r="F3970" t="str">
            <v>OK</v>
          </cell>
          <cell r="G3970"/>
          <cell r="H3970"/>
          <cell r="I3970" t="str">
            <v>OK</v>
          </cell>
          <cell r="J3970">
            <v>43455</v>
          </cell>
        </row>
        <row r="3971">
          <cell r="B3971" t="str">
            <v>LCT021810</v>
          </cell>
          <cell r="C3971">
            <v>43454</v>
          </cell>
          <cell r="D3971" t="str">
            <v>117VU  LTE990077</v>
          </cell>
          <cell r="E3971"/>
          <cell r="F3971" t="str">
            <v>OK</v>
          </cell>
          <cell r="G3971"/>
          <cell r="H3971"/>
          <cell r="I3971" t="str">
            <v>OK</v>
          </cell>
          <cell r="J3971">
            <v>43455</v>
          </cell>
        </row>
        <row r="3972">
          <cell r="B3972" t="str">
            <v>LCT138997</v>
          </cell>
          <cell r="C3972">
            <v>43454</v>
          </cell>
          <cell r="D3972" t="str">
            <v>60VU  LTE990003  EXPRESS</v>
          </cell>
          <cell r="E3972"/>
          <cell r="F3972" t="str">
            <v>OK</v>
          </cell>
          <cell r="G3972"/>
          <cell r="H3972"/>
          <cell r="I3972" t="str">
            <v>OK</v>
          </cell>
          <cell r="J3972">
            <v>43455</v>
          </cell>
        </row>
        <row r="3973">
          <cell r="B3973" t="str">
            <v>LCT146106</v>
          </cell>
          <cell r="C3973">
            <v>43454</v>
          </cell>
          <cell r="D3973" t="str">
            <v>61VU  LTE990004  EXPRESS</v>
          </cell>
          <cell r="E3973"/>
          <cell r="F3973" t="str">
            <v>OK</v>
          </cell>
          <cell r="G3973"/>
          <cell r="H3973"/>
          <cell r="I3973" t="str">
            <v>OK</v>
          </cell>
          <cell r="J3973">
            <v>43455</v>
          </cell>
        </row>
        <row r="3974">
          <cell r="B3974" t="str">
            <v>LCT138980</v>
          </cell>
          <cell r="C3974">
            <v>43454</v>
          </cell>
          <cell r="D3974" t="str">
            <v>62VU  LTE990003  EXPRESS</v>
          </cell>
          <cell r="E3974"/>
          <cell r="F3974" t="str">
            <v>OK</v>
          </cell>
          <cell r="G3974"/>
          <cell r="H3974"/>
          <cell r="I3974" t="str">
            <v>OK</v>
          </cell>
          <cell r="J3974">
            <v>43455</v>
          </cell>
        </row>
        <row r="3975">
          <cell r="B3975" t="str">
            <v>LCT169000</v>
          </cell>
          <cell r="C3975">
            <v>43454</v>
          </cell>
          <cell r="D3975" t="str">
            <v>45VU  LTE990001→LTE990002  express</v>
          </cell>
          <cell r="E3975"/>
          <cell r="F3975" t="str">
            <v>OK</v>
          </cell>
          <cell r="G3975"/>
          <cell r="H3975"/>
          <cell r="I3975" t="str">
            <v>OK</v>
          </cell>
          <cell r="J3975">
            <v>43455</v>
          </cell>
        </row>
        <row r="3976">
          <cell r="B3976" t="str">
            <v>LCT120309</v>
          </cell>
          <cell r="C3976">
            <v>43455</v>
          </cell>
          <cell r="D3976" t="str">
            <v>119VU  LTE990001</v>
          </cell>
          <cell r="E3976"/>
          <cell r="F3976" t="str">
            <v>OK</v>
          </cell>
          <cell r="G3976"/>
          <cell r="H3976"/>
          <cell r="I3976" t="str">
            <v>KO</v>
          </cell>
          <cell r="J3976"/>
        </row>
        <row r="3977">
          <cell r="B3977">
            <v>322</v>
          </cell>
          <cell r="C3977">
            <v>43458</v>
          </cell>
          <cell r="D3977" t="str">
            <v>411-412VU</v>
          </cell>
          <cell r="E3977"/>
          <cell r="F3977" t="str">
            <v>OK</v>
          </cell>
          <cell r="G3977"/>
          <cell r="H3977"/>
          <cell r="I3977" t="str">
            <v>OK</v>
          </cell>
          <cell r="J3977">
            <v>43467</v>
          </cell>
        </row>
        <row r="3978">
          <cell r="B3978">
            <v>8739</v>
          </cell>
          <cell r="C3978">
            <v>43460</v>
          </cell>
          <cell r="D3978"/>
          <cell r="E3978"/>
          <cell r="F3978" t="str">
            <v>OK</v>
          </cell>
          <cell r="G3978"/>
          <cell r="H3978"/>
          <cell r="I3978" t="str">
            <v>OK</v>
          </cell>
          <cell r="J3978">
            <v>43461</v>
          </cell>
        </row>
        <row r="3979">
          <cell r="B3979">
            <v>8829</v>
          </cell>
          <cell r="C3979">
            <v>43460</v>
          </cell>
          <cell r="D3979"/>
          <cell r="E3979"/>
          <cell r="F3979" t="str">
            <v>OK</v>
          </cell>
          <cell r="G3979"/>
          <cell r="H3979"/>
          <cell r="I3979" t="str">
            <v>OK</v>
          </cell>
          <cell r="J3979">
            <v>43461</v>
          </cell>
        </row>
        <row r="3980">
          <cell r="B3980">
            <v>8915</v>
          </cell>
          <cell r="C3980">
            <v>43460</v>
          </cell>
          <cell r="D3980"/>
          <cell r="E3980"/>
          <cell r="F3980" t="str">
            <v>OK</v>
          </cell>
          <cell r="G3980"/>
          <cell r="H3980"/>
          <cell r="I3980" t="str">
            <v>OK</v>
          </cell>
          <cell r="J3980">
            <v>43461</v>
          </cell>
        </row>
        <row r="3981">
          <cell r="B3981">
            <v>8733</v>
          </cell>
          <cell r="C3981">
            <v>43460</v>
          </cell>
          <cell r="D3981"/>
          <cell r="E3981"/>
          <cell r="F3981" t="str">
            <v>OK</v>
          </cell>
          <cell r="G3981"/>
          <cell r="H3981"/>
          <cell r="I3981" t="str">
            <v>OK</v>
          </cell>
          <cell r="J3981">
            <v>43461</v>
          </cell>
        </row>
        <row r="3982">
          <cell r="B3982">
            <v>8832</v>
          </cell>
          <cell r="C3982">
            <v>43460</v>
          </cell>
          <cell r="D3982"/>
          <cell r="E3982"/>
          <cell r="F3982" t="str">
            <v>OK</v>
          </cell>
          <cell r="G3982"/>
          <cell r="H3982"/>
          <cell r="I3982" t="str">
            <v>OK</v>
          </cell>
          <cell r="J3982">
            <v>43461</v>
          </cell>
        </row>
        <row r="3983">
          <cell r="B3983">
            <v>8797</v>
          </cell>
          <cell r="C3983">
            <v>43460</v>
          </cell>
          <cell r="D3983"/>
          <cell r="E3983"/>
          <cell r="F3983" t="str">
            <v>OK</v>
          </cell>
          <cell r="G3983"/>
          <cell r="H3983"/>
          <cell r="I3983" t="str">
            <v>OK</v>
          </cell>
          <cell r="J3983">
            <v>43461</v>
          </cell>
        </row>
        <row r="3984">
          <cell r="B3984">
            <v>8862</v>
          </cell>
          <cell r="C3984">
            <v>43467</v>
          </cell>
          <cell r="D3984"/>
          <cell r="E3984"/>
          <cell r="F3984" t="str">
            <v>OK</v>
          </cell>
          <cell r="G3984"/>
          <cell r="H3984"/>
          <cell r="I3984" t="str">
            <v>OK</v>
          </cell>
          <cell r="J3984">
            <v>43468</v>
          </cell>
        </row>
        <row r="3985">
          <cell r="B3985">
            <v>8868</v>
          </cell>
          <cell r="C3985">
            <v>43467</v>
          </cell>
          <cell r="D3985"/>
          <cell r="E3985"/>
          <cell r="F3985" t="str">
            <v>OK</v>
          </cell>
          <cell r="G3985"/>
          <cell r="H3985"/>
          <cell r="I3985" t="str">
            <v>OK</v>
          </cell>
          <cell r="J3985">
            <v>43468</v>
          </cell>
        </row>
        <row r="3986">
          <cell r="B3986">
            <v>8874</v>
          </cell>
          <cell r="C3986">
            <v>43467</v>
          </cell>
          <cell r="D3986"/>
          <cell r="E3986"/>
          <cell r="F3986" t="str">
            <v>OK</v>
          </cell>
          <cell r="G3986"/>
          <cell r="H3986"/>
          <cell r="I3986" t="str">
            <v>OK</v>
          </cell>
          <cell r="J3986">
            <v>43468</v>
          </cell>
        </row>
        <row r="3987">
          <cell r="B3987">
            <v>8886</v>
          </cell>
          <cell r="C3987">
            <v>43467</v>
          </cell>
          <cell r="D3987"/>
          <cell r="E3987"/>
          <cell r="F3987" t="str">
            <v>OK</v>
          </cell>
          <cell r="G3987"/>
          <cell r="H3987"/>
          <cell r="I3987" t="str">
            <v>OK</v>
          </cell>
          <cell r="J3987">
            <v>43468</v>
          </cell>
        </row>
        <row r="3988">
          <cell r="B3988">
            <v>8813</v>
          </cell>
          <cell r="C3988">
            <v>43467</v>
          </cell>
          <cell r="D3988"/>
          <cell r="E3988"/>
          <cell r="F3988" t="str">
            <v>OK</v>
          </cell>
          <cell r="G3988"/>
          <cell r="H3988"/>
          <cell r="I3988" t="str">
            <v>OK</v>
          </cell>
          <cell r="J3988">
            <v>43468</v>
          </cell>
        </row>
        <row r="3989">
          <cell r="B3989">
            <v>8816</v>
          </cell>
          <cell r="C3989">
            <v>43467</v>
          </cell>
          <cell r="D3989"/>
          <cell r="E3989"/>
          <cell r="F3989" t="str">
            <v>OK</v>
          </cell>
          <cell r="G3989"/>
          <cell r="H3989"/>
          <cell r="I3989" t="str">
            <v>OK</v>
          </cell>
          <cell r="J3989">
            <v>43468</v>
          </cell>
        </row>
        <row r="3990">
          <cell r="B3990">
            <v>8889</v>
          </cell>
          <cell r="C3990">
            <v>43467</v>
          </cell>
          <cell r="D3990"/>
          <cell r="E3990"/>
          <cell r="F3990" t="str">
            <v>OK</v>
          </cell>
          <cell r="G3990"/>
          <cell r="H3990"/>
          <cell r="I3990" t="str">
            <v>OK</v>
          </cell>
          <cell r="J3990">
            <v>43468</v>
          </cell>
        </row>
        <row r="3991">
          <cell r="B3991">
            <v>320</v>
          </cell>
          <cell r="C3991">
            <v>43467</v>
          </cell>
          <cell r="D3991" t="str">
            <v>612-613-614vu</v>
          </cell>
          <cell r="E3991"/>
          <cell r="F3991" t="str">
            <v>OK</v>
          </cell>
          <cell r="G3991"/>
          <cell r="H3991"/>
          <cell r="I3991" t="str">
            <v>OK</v>
          </cell>
          <cell r="J3991">
            <v>43469</v>
          </cell>
        </row>
        <row r="3992">
          <cell r="B3992">
            <v>351</v>
          </cell>
          <cell r="C3992">
            <v>43467</v>
          </cell>
          <cell r="D3992"/>
          <cell r="E3992"/>
          <cell r="F3992" t="str">
            <v>OK</v>
          </cell>
          <cell r="G3992"/>
          <cell r="H3992"/>
          <cell r="I3992" t="str">
            <v>OK</v>
          </cell>
          <cell r="J3992">
            <v>43468</v>
          </cell>
        </row>
        <row r="3993">
          <cell r="B3993">
            <v>8959</v>
          </cell>
          <cell r="C3993">
            <v>43468</v>
          </cell>
          <cell r="D3993"/>
          <cell r="E3993"/>
          <cell r="F3993" t="str">
            <v>OK</v>
          </cell>
          <cell r="G3993"/>
          <cell r="H3993"/>
          <cell r="I3993" t="str">
            <v>OK</v>
          </cell>
          <cell r="J3993">
            <v>43469</v>
          </cell>
        </row>
        <row r="3994">
          <cell r="B3994">
            <v>8742</v>
          </cell>
          <cell r="C3994">
            <v>43468</v>
          </cell>
          <cell r="D3994"/>
          <cell r="E3994"/>
          <cell r="F3994" t="str">
            <v>OK</v>
          </cell>
          <cell r="G3994"/>
          <cell r="H3994"/>
          <cell r="I3994" t="str">
            <v>OK</v>
          </cell>
          <cell r="J3994">
            <v>43469</v>
          </cell>
        </row>
        <row r="3995">
          <cell r="B3995">
            <v>8495</v>
          </cell>
          <cell r="C3995">
            <v>43468</v>
          </cell>
          <cell r="D3995"/>
          <cell r="E3995"/>
          <cell r="F3995" t="str">
            <v>OK</v>
          </cell>
          <cell r="G3995"/>
          <cell r="H3995"/>
          <cell r="I3995" t="str">
            <v>OK</v>
          </cell>
          <cell r="J3995">
            <v>43469</v>
          </cell>
        </row>
        <row r="3996">
          <cell r="B3996">
            <v>8819</v>
          </cell>
          <cell r="C3996">
            <v>43468</v>
          </cell>
          <cell r="D3996"/>
          <cell r="E3996"/>
          <cell r="F3996" t="str">
            <v>OK</v>
          </cell>
          <cell r="G3996"/>
          <cell r="H3996"/>
          <cell r="I3996" t="str">
            <v>OK</v>
          </cell>
          <cell r="J3996">
            <v>43469</v>
          </cell>
        </row>
        <row r="3997">
          <cell r="B3997">
            <v>8743</v>
          </cell>
          <cell r="C3997">
            <v>43468</v>
          </cell>
          <cell r="D3997"/>
          <cell r="E3997"/>
          <cell r="F3997" t="str">
            <v>OK</v>
          </cell>
          <cell r="G3997"/>
          <cell r="H3997"/>
          <cell r="I3997" t="str">
            <v>OK</v>
          </cell>
          <cell r="J3997">
            <v>43469</v>
          </cell>
        </row>
        <row r="3998">
          <cell r="B3998">
            <v>8831</v>
          </cell>
          <cell r="C3998">
            <v>43468</v>
          </cell>
          <cell r="D3998"/>
          <cell r="E3998"/>
          <cell r="F3998" t="str">
            <v>OK</v>
          </cell>
          <cell r="G3998"/>
          <cell r="H3998"/>
          <cell r="I3998" t="str">
            <v>OK</v>
          </cell>
          <cell r="J3998">
            <v>43469</v>
          </cell>
        </row>
        <row r="3999">
          <cell r="B3999">
            <v>8849</v>
          </cell>
          <cell r="C3999">
            <v>43468</v>
          </cell>
          <cell r="D3999"/>
          <cell r="E3999"/>
          <cell r="F3999" t="str">
            <v>OK</v>
          </cell>
          <cell r="G3999"/>
          <cell r="H3999"/>
          <cell r="I3999" t="str">
            <v>OK</v>
          </cell>
          <cell r="J3999">
            <v>43469</v>
          </cell>
        </row>
        <row r="4000">
          <cell r="B4000">
            <v>8746</v>
          </cell>
          <cell r="C4000">
            <v>43468</v>
          </cell>
          <cell r="D4000"/>
          <cell r="E4000"/>
          <cell r="F4000" t="str">
            <v>OK</v>
          </cell>
          <cell r="G4000"/>
          <cell r="H4000"/>
          <cell r="I4000" t="str">
            <v>OK</v>
          </cell>
          <cell r="J4000">
            <v>43469</v>
          </cell>
        </row>
        <row r="4001">
          <cell r="B4001">
            <v>8848</v>
          </cell>
          <cell r="C4001">
            <v>43468</v>
          </cell>
          <cell r="D4001"/>
          <cell r="E4001"/>
          <cell r="F4001" t="str">
            <v>OK</v>
          </cell>
          <cell r="G4001"/>
          <cell r="H4001"/>
          <cell r="I4001" t="str">
            <v>OK</v>
          </cell>
          <cell r="J4001">
            <v>43469</v>
          </cell>
        </row>
        <row r="4002">
          <cell r="B4002">
            <v>8973</v>
          </cell>
          <cell r="C4002">
            <v>43468</v>
          </cell>
          <cell r="D4002"/>
          <cell r="E4002"/>
          <cell r="F4002" t="str">
            <v>OK</v>
          </cell>
          <cell r="G4002"/>
          <cell r="H4002"/>
          <cell r="I4002" t="str">
            <v>OK</v>
          </cell>
          <cell r="J4002">
            <v>43469</v>
          </cell>
        </row>
        <row r="4003">
          <cell r="B4003">
            <v>290</v>
          </cell>
          <cell r="C4003">
            <v>43468</v>
          </cell>
          <cell r="D4003"/>
          <cell r="E4003"/>
          <cell r="F4003" t="str">
            <v>OK</v>
          </cell>
          <cell r="G4003"/>
          <cell r="H4003"/>
          <cell r="I4003" t="str">
            <v>OK</v>
          </cell>
          <cell r="J4003">
            <v>43469</v>
          </cell>
        </row>
        <row r="4004">
          <cell r="B4004">
            <v>325</v>
          </cell>
          <cell r="C4004">
            <v>43468</v>
          </cell>
          <cell r="D4004"/>
          <cell r="E4004"/>
          <cell r="F4004" t="str">
            <v>OK</v>
          </cell>
          <cell r="G4004"/>
          <cell r="H4004"/>
          <cell r="I4004" t="str">
            <v>OK</v>
          </cell>
          <cell r="J4004">
            <v>43469</v>
          </cell>
        </row>
        <row r="4005">
          <cell r="B4005" t="str">
            <v>LCT223412</v>
          </cell>
          <cell r="C4005">
            <v>43468</v>
          </cell>
          <cell r="D4005" t="str">
            <v>LTE990055-56-57-58  QT:4  27VU</v>
          </cell>
          <cell r="E4005"/>
          <cell r="F4005" t="str">
            <v>OK</v>
          </cell>
          <cell r="G4005"/>
          <cell r="H4005"/>
          <cell r="I4005"/>
          <cell r="J4005" t="str">
            <v>?</v>
          </cell>
        </row>
        <row r="4006">
          <cell r="B4006">
            <v>8973</v>
          </cell>
          <cell r="C4006">
            <v>43469</v>
          </cell>
          <cell r="D4006"/>
          <cell r="E4006"/>
          <cell r="F4006" t="str">
            <v>OK</v>
          </cell>
          <cell r="G4006"/>
          <cell r="H4006"/>
          <cell r="I4006" t="str">
            <v>OK</v>
          </cell>
          <cell r="J4006">
            <v>43472</v>
          </cell>
        </row>
        <row r="4007">
          <cell r="B4007">
            <v>8916</v>
          </cell>
          <cell r="C4007">
            <v>43469</v>
          </cell>
          <cell r="D4007"/>
          <cell r="E4007"/>
          <cell r="F4007" t="str">
            <v>OK</v>
          </cell>
          <cell r="G4007"/>
          <cell r="H4007"/>
          <cell r="I4007" t="str">
            <v>OK</v>
          </cell>
          <cell r="J4007">
            <v>43472</v>
          </cell>
        </row>
        <row r="4008">
          <cell r="B4008">
            <v>8825</v>
          </cell>
          <cell r="C4008">
            <v>43469</v>
          </cell>
          <cell r="D4008"/>
          <cell r="E4008"/>
          <cell r="F4008" t="str">
            <v>OK</v>
          </cell>
          <cell r="G4008" t="str">
            <v>OK</v>
          </cell>
          <cell r="H4008" t="str">
            <v>OK</v>
          </cell>
          <cell r="I4008" t="str">
            <v>OK</v>
          </cell>
          <cell r="J4008">
            <v>43472</v>
          </cell>
        </row>
        <row r="4009">
          <cell r="B4009">
            <v>8752</v>
          </cell>
          <cell r="C4009">
            <v>43469</v>
          </cell>
          <cell r="D4009"/>
          <cell r="E4009"/>
          <cell r="F4009" t="str">
            <v>OK</v>
          </cell>
          <cell r="G4009"/>
          <cell r="H4009"/>
          <cell r="I4009" t="str">
            <v>OK</v>
          </cell>
          <cell r="J4009">
            <v>43472</v>
          </cell>
        </row>
        <row r="4010">
          <cell r="B4010">
            <v>8900</v>
          </cell>
          <cell r="C4010">
            <v>43469</v>
          </cell>
          <cell r="D4010"/>
          <cell r="E4010"/>
          <cell r="F4010" t="str">
            <v>OK</v>
          </cell>
          <cell r="G4010" t="str">
            <v>OK</v>
          </cell>
          <cell r="H4010" t="str">
            <v>OK</v>
          </cell>
          <cell r="I4010" t="str">
            <v>OK</v>
          </cell>
          <cell r="J4010">
            <v>43472</v>
          </cell>
        </row>
        <row r="4011">
          <cell r="B4011">
            <v>8901</v>
          </cell>
          <cell r="C4011">
            <v>43469</v>
          </cell>
          <cell r="D4011"/>
          <cell r="E4011"/>
          <cell r="F4011" t="str">
            <v>OK</v>
          </cell>
          <cell r="G4011" t="str">
            <v>OK</v>
          </cell>
          <cell r="H4011" t="str">
            <v>OK</v>
          </cell>
          <cell r="I4011" t="str">
            <v>OK</v>
          </cell>
          <cell r="J4011">
            <v>43472</v>
          </cell>
        </row>
        <row r="4012">
          <cell r="B4012">
            <v>8820</v>
          </cell>
          <cell r="C4012">
            <v>43469</v>
          </cell>
          <cell r="D4012"/>
          <cell r="E4012"/>
          <cell r="F4012" t="str">
            <v>OK</v>
          </cell>
          <cell r="G4012"/>
          <cell r="H4012"/>
          <cell r="I4012" t="str">
            <v>ok</v>
          </cell>
          <cell r="J4012">
            <v>43481</v>
          </cell>
        </row>
        <row r="4013">
          <cell r="B4013">
            <v>303</v>
          </cell>
          <cell r="C4013">
            <v>43469</v>
          </cell>
          <cell r="D4013"/>
          <cell r="E4013"/>
          <cell r="F4013" t="str">
            <v>OK</v>
          </cell>
          <cell r="G4013"/>
          <cell r="H4013"/>
          <cell r="I4013" t="str">
            <v>OK</v>
          </cell>
          <cell r="J4013">
            <v>43472</v>
          </cell>
        </row>
        <row r="4014">
          <cell r="B4014">
            <v>257</v>
          </cell>
          <cell r="C4014">
            <v>43469</v>
          </cell>
          <cell r="D4014"/>
          <cell r="E4014"/>
          <cell r="F4014" t="str">
            <v>OK</v>
          </cell>
          <cell r="G4014"/>
          <cell r="H4014"/>
          <cell r="I4014" t="str">
            <v>OK</v>
          </cell>
          <cell r="J4014">
            <v>43472</v>
          </cell>
        </row>
        <row r="4015">
          <cell r="B4015">
            <v>324</v>
          </cell>
          <cell r="C4015">
            <v>43469</v>
          </cell>
          <cell r="D4015" t="str">
            <v>sauf 411vu</v>
          </cell>
          <cell r="E4015"/>
          <cell r="F4015" t="str">
            <v>OK</v>
          </cell>
          <cell r="G4015"/>
          <cell r="H4015"/>
          <cell r="I4015" t="str">
            <v>OK</v>
          </cell>
          <cell r="J4015">
            <v>43472</v>
          </cell>
        </row>
        <row r="4016">
          <cell r="B4016">
            <v>326</v>
          </cell>
          <cell r="C4016">
            <v>43469</v>
          </cell>
          <cell r="D4016" t="str">
            <v>911-917vu</v>
          </cell>
          <cell r="E4016"/>
          <cell r="F4016" t="str">
            <v>OK</v>
          </cell>
          <cell r="G4016"/>
          <cell r="H4016"/>
          <cell r="I4016" t="str">
            <v>OK</v>
          </cell>
          <cell r="J4016">
            <v>43472</v>
          </cell>
        </row>
        <row r="4017">
          <cell r="B4017">
            <v>344</v>
          </cell>
          <cell r="C4017">
            <v>43469</v>
          </cell>
          <cell r="D4017"/>
          <cell r="E4017"/>
          <cell r="F4017" t="str">
            <v>OK</v>
          </cell>
          <cell r="G4017"/>
          <cell r="H4017"/>
          <cell r="I4017" t="str">
            <v>OK</v>
          </cell>
          <cell r="J4017">
            <v>43472</v>
          </cell>
        </row>
        <row r="4018">
          <cell r="B4018">
            <v>324</v>
          </cell>
          <cell r="C4018">
            <v>43469</v>
          </cell>
          <cell r="D4018"/>
          <cell r="E4018"/>
          <cell r="F4018" t="str">
            <v>OK</v>
          </cell>
          <cell r="G4018"/>
          <cell r="H4018"/>
          <cell r="I4018" t="str">
            <v>OK</v>
          </cell>
          <cell r="J4018">
            <v>43472</v>
          </cell>
        </row>
        <row r="4019">
          <cell r="B4019">
            <v>8802</v>
          </cell>
          <cell r="C4019">
            <v>43472</v>
          </cell>
          <cell r="D4019"/>
          <cell r="E4019"/>
          <cell r="F4019" t="str">
            <v>OK</v>
          </cell>
          <cell r="G4019"/>
          <cell r="H4019"/>
          <cell r="I4019" t="str">
            <v>OK</v>
          </cell>
          <cell r="J4019">
            <v>43473</v>
          </cell>
        </row>
        <row r="4020">
          <cell r="B4020">
            <v>8880</v>
          </cell>
          <cell r="C4020">
            <v>43472</v>
          </cell>
          <cell r="D4020"/>
          <cell r="E4020"/>
          <cell r="F4020" t="str">
            <v>OK</v>
          </cell>
          <cell r="G4020"/>
          <cell r="H4020"/>
          <cell r="I4020" t="str">
            <v>OK</v>
          </cell>
          <cell r="J4020">
            <v>43473</v>
          </cell>
        </row>
        <row r="4021">
          <cell r="B4021">
            <v>8990</v>
          </cell>
          <cell r="C4021">
            <v>43472</v>
          </cell>
          <cell r="D4021"/>
          <cell r="E4021"/>
          <cell r="F4021" t="str">
            <v>OK</v>
          </cell>
          <cell r="G4021"/>
          <cell r="H4021"/>
          <cell r="I4021" t="str">
            <v>OK</v>
          </cell>
          <cell r="J4021">
            <v>43473</v>
          </cell>
        </row>
        <row r="4022">
          <cell r="B4022">
            <v>8885</v>
          </cell>
          <cell r="C4022">
            <v>43472</v>
          </cell>
          <cell r="D4022"/>
          <cell r="E4022"/>
          <cell r="F4022" t="str">
            <v>OK</v>
          </cell>
          <cell r="G4022"/>
          <cell r="H4022"/>
          <cell r="I4022" t="str">
            <v>OK</v>
          </cell>
          <cell r="J4022">
            <v>43473</v>
          </cell>
        </row>
        <row r="4023">
          <cell r="B4023">
            <v>8926</v>
          </cell>
          <cell r="C4023">
            <v>43472</v>
          </cell>
          <cell r="D4023"/>
          <cell r="E4023"/>
          <cell r="F4023" t="str">
            <v>OK</v>
          </cell>
          <cell r="G4023"/>
          <cell r="H4023"/>
          <cell r="I4023" t="str">
            <v>OK</v>
          </cell>
          <cell r="J4023">
            <v>43473</v>
          </cell>
        </row>
        <row r="4024">
          <cell r="B4024">
            <v>8852</v>
          </cell>
          <cell r="C4024">
            <v>43472</v>
          </cell>
          <cell r="D4024"/>
          <cell r="E4024"/>
          <cell r="F4024" t="str">
            <v>OK</v>
          </cell>
          <cell r="G4024"/>
          <cell r="H4024"/>
          <cell r="I4024" t="str">
            <v>OK</v>
          </cell>
          <cell r="J4024">
            <v>43479</v>
          </cell>
        </row>
        <row r="4025">
          <cell r="B4025">
            <v>305</v>
          </cell>
          <cell r="C4025">
            <v>43472</v>
          </cell>
          <cell r="D4025"/>
          <cell r="E4025"/>
          <cell r="F4025" t="str">
            <v>OK</v>
          </cell>
          <cell r="G4025"/>
          <cell r="H4025"/>
          <cell r="I4025" t="str">
            <v>OK</v>
          </cell>
          <cell r="J4025">
            <v>43473</v>
          </cell>
        </row>
        <row r="4026">
          <cell r="B4026">
            <v>105</v>
          </cell>
          <cell r="C4026">
            <v>43472</v>
          </cell>
          <cell r="D4026"/>
          <cell r="E4026"/>
          <cell r="F4026" t="str">
            <v>OK</v>
          </cell>
          <cell r="G4026"/>
          <cell r="H4026"/>
          <cell r="I4026" t="str">
            <v>OK</v>
          </cell>
          <cell r="J4026">
            <v>43474</v>
          </cell>
        </row>
        <row r="4027">
          <cell r="B4027">
            <v>1584</v>
          </cell>
          <cell r="C4027">
            <v>43472</v>
          </cell>
          <cell r="D4027"/>
          <cell r="E4027"/>
          <cell r="F4027" t="str">
            <v>OK</v>
          </cell>
          <cell r="G4027"/>
          <cell r="H4027"/>
          <cell r="I4027" t="str">
            <v>OK</v>
          </cell>
          <cell r="J4027">
            <v>43473</v>
          </cell>
        </row>
        <row r="4028">
          <cell r="B4028">
            <v>8726</v>
          </cell>
          <cell r="C4028">
            <v>43472</v>
          </cell>
          <cell r="D4028" t="str">
            <v>62VU</v>
          </cell>
          <cell r="E4028"/>
          <cell r="F4028" t="str">
            <v>OK</v>
          </cell>
          <cell r="G4028"/>
          <cell r="H4028"/>
          <cell r="I4028" t="str">
            <v>OK</v>
          </cell>
          <cell r="J4028">
            <v>43473</v>
          </cell>
        </row>
        <row r="4029">
          <cell r="B4029">
            <v>8821</v>
          </cell>
          <cell r="C4029">
            <v>43473</v>
          </cell>
          <cell r="D4029"/>
          <cell r="E4029"/>
          <cell r="F4029" t="str">
            <v>OK</v>
          </cell>
          <cell r="G4029"/>
          <cell r="H4029"/>
          <cell r="I4029" t="str">
            <v>OK</v>
          </cell>
          <cell r="J4029">
            <v>43474</v>
          </cell>
        </row>
        <row r="4030">
          <cell r="B4030">
            <v>8756</v>
          </cell>
          <cell r="C4030">
            <v>43473</v>
          </cell>
          <cell r="D4030"/>
          <cell r="E4030"/>
          <cell r="F4030" t="str">
            <v>OK</v>
          </cell>
          <cell r="G4030"/>
          <cell r="H4030"/>
          <cell r="I4030" t="str">
            <v>OK</v>
          </cell>
          <cell r="J4030">
            <v>43474</v>
          </cell>
        </row>
        <row r="4031">
          <cell r="B4031">
            <v>8853</v>
          </cell>
          <cell r="C4031">
            <v>43473</v>
          </cell>
          <cell r="D4031"/>
          <cell r="E4031"/>
          <cell r="F4031" t="str">
            <v>OK</v>
          </cell>
          <cell r="G4031"/>
          <cell r="H4031"/>
          <cell r="I4031" t="str">
            <v>OK</v>
          </cell>
          <cell r="J4031">
            <v>43475</v>
          </cell>
        </row>
        <row r="4032">
          <cell r="B4032">
            <v>8876</v>
          </cell>
          <cell r="C4032">
            <v>43473</v>
          </cell>
          <cell r="D4032" t="str">
            <v>para 102VU</v>
          </cell>
          <cell r="E4032"/>
          <cell r="F4032" t="str">
            <v>OK</v>
          </cell>
          <cell r="G4032"/>
          <cell r="H4032"/>
          <cell r="I4032" t="str">
            <v>OK</v>
          </cell>
          <cell r="J4032">
            <v>43475</v>
          </cell>
        </row>
        <row r="4033">
          <cell r="B4033">
            <v>8927</v>
          </cell>
          <cell r="C4033">
            <v>43473</v>
          </cell>
          <cell r="D4033"/>
          <cell r="E4033"/>
          <cell r="F4033" t="str">
            <v>OK</v>
          </cell>
          <cell r="G4033"/>
          <cell r="H4033"/>
          <cell r="I4033" t="str">
            <v>OK</v>
          </cell>
          <cell r="J4033">
            <v>43475</v>
          </cell>
        </row>
        <row r="4034">
          <cell r="B4034">
            <v>322</v>
          </cell>
          <cell r="C4034">
            <v>43473</v>
          </cell>
          <cell r="D4034"/>
          <cell r="E4034"/>
          <cell r="F4034" t="str">
            <v>OK</v>
          </cell>
          <cell r="G4034"/>
          <cell r="H4034"/>
          <cell r="I4034" t="str">
            <v>OK</v>
          </cell>
          <cell r="J4034">
            <v>43474</v>
          </cell>
        </row>
        <row r="4035">
          <cell r="B4035">
            <v>325</v>
          </cell>
          <cell r="C4035">
            <v>43473</v>
          </cell>
          <cell r="D4035"/>
          <cell r="E4035"/>
          <cell r="F4035" t="str">
            <v>OK</v>
          </cell>
          <cell r="G4035"/>
          <cell r="H4035"/>
          <cell r="I4035" t="str">
            <v>OK</v>
          </cell>
          <cell r="J4035">
            <v>43474</v>
          </cell>
        </row>
        <row r="4036">
          <cell r="B4036">
            <v>323</v>
          </cell>
          <cell r="C4036">
            <v>43473</v>
          </cell>
          <cell r="D4036" t="str">
            <v>sauf 411-412VU</v>
          </cell>
          <cell r="E4036"/>
          <cell r="F4036" t="str">
            <v>OK</v>
          </cell>
          <cell r="G4036"/>
          <cell r="H4036"/>
          <cell r="I4036" t="str">
            <v>OK</v>
          </cell>
          <cell r="J4036">
            <v>43474</v>
          </cell>
        </row>
        <row r="4037">
          <cell r="B4037">
            <v>328</v>
          </cell>
          <cell r="C4037">
            <v>43473</v>
          </cell>
          <cell r="D4037" t="str">
            <v>sauf 411-412VU</v>
          </cell>
          <cell r="E4037"/>
          <cell r="F4037" t="str">
            <v>OK</v>
          </cell>
          <cell r="G4037"/>
          <cell r="H4037"/>
          <cell r="I4037" t="str">
            <v>OK</v>
          </cell>
          <cell r="J4037">
            <v>43474</v>
          </cell>
        </row>
        <row r="4038">
          <cell r="B4038">
            <v>346</v>
          </cell>
          <cell r="C4038">
            <v>43473</v>
          </cell>
          <cell r="D4038"/>
          <cell r="E4038"/>
          <cell r="F4038" t="str">
            <v>OK</v>
          </cell>
          <cell r="G4038"/>
          <cell r="H4038"/>
          <cell r="I4038" t="str">
            <v>OK</v>
          </cell>
          <cell r="J4038">
            <v>43474</v>
          </cell>
        </row>
        <row r="4039">
          <cell r="B4039">
            <v>326</v>
          </cell>
          <cell r="C4039">
            <v>43473</v>
          </cell>
          <cell r="D4039"/>
          <cell r="E4039"/>
          <cell r="F4039" t="str">
            <v>OK</v>
          </cell>
          <cell r="G4039"/>
          <cell r="H4039"/>
          <cell r="I4039" t="str">
            <v>OK</v>
          </cell>
          <cell r="J4039">
            <v>43474</v>
          </cell>
        </row>
        <row r="4040">
          <cell r="B4040">
            <v>1411</v>
          </cell>
          <cell r="C4040">
            <v>43473</v>
          </cell>
          <cell r="D4040"/>
          <cell r="E4040"/>
          <cell r="F4040" t="str">
            <v>OK</v>
          </cell>
          <cell r="G4040"/>
          <cell r="H4040"/>
          <cell r="I4040" t="str">
            <v>OK</v>
          </cell>
          <cell r="J4040">
            <v>43474</v>
          </cell>
        </row>
        <row r="4041">
          <cell r="B4041">
            <v>1413</v>
          </cell>
          <cell r="C4041">
            <v>43473</v>
          </cell>
          <cell r="D4041"/>
          <cell r="E4041"/>
          <cell r="F4041" t="str">
            <v>OK</v>
          </cell>
          <cell r="G4041"/>
          <cell r="H4041"/>
          <cell r="I4041" t="str">
            <v>OK</v>
          </cell>
          <cell r="J4041">
            <v>43474</v>
          </cell>
        </row>
        <row r="4042">
          <cell r="B4042" t="str">
            <v>LCT144969</v>
          </cell>
          <cell r="C4042">
            <v>43473</v>
          </cell>
          <cell r="D4042" t="str">
            <v>117VU   LTE990074</v>
          </cell>
          <cell r="E4042"/>
          <cell r="F4042" t="str">
            <v>OK</v>
          </cell>
          <cell r="G4042"/>
          <cell r="H4042"/>
          <cell r="I4042" t="str">
            <v>OK</v>
          </cell>
          <cell r="J4042">
            <v>43475</v>
          </cell>
        </row>
        <row r="4043">
          <cell r="B4043">
            <v>8754</v>
          </cell>
          <cell r="C4043">
            <v>43473</v>
          </cell>
          <cell r="D4043" t="str">
            <v>63VU</v>
          </cell>
          <cell r="E4043"/>
          <cell r="F4043" t="str">
            <v>OK</v>
          </cell>
          <cell r="G4043"/>
          <cell r="H4043"/>
          <cell r="I4043" t="str">
            <v>OK</v>
          </cell>
          <cell r="J4043">
            <v>43475</v>
          </cell>
        </row>
        <row r="4044">
          <cell r="B4044">
            <v>8732</v>
          </cell>
          <cell r="C4044">
            <v>43473</v>
          </cell>
          <cell r="D4044" t="str">
            <v>63-72VU</v>
          </cell>
          <cell r="E4044"/>
          <cell r="F4044" t="str">
            <v>OK</v>
          </cell>
          <cell r="G4044"/>
          <cell r="H4044"/>
          <cell r="I4044" t="str">
            <v>OK</v>
          </cell>
          <cell r="J4044">
            <v>43475</v>
          </cell>
        </row>
        <row r="4045">
          <cell r="B4045">
            <v>339</v>
          </cell>
          <cell r="C4045">
            <v>43473</v>
          </cell>
          <cell r="D4045" t="str">
            <v>5130VE</v>
          </cell>
          <cell r="E4045"/>
          <cell r="F4045" t="str">
            <v>OK</v>
          </cell>
          <cell r="G4045"/>
          <cell r="H4045"/>
          <cell r="I4045" t="str">
            <v>OK</v>
          </cell>
          <cell r="J4045">
            <v>43475</v>
          </cell>
        </row>
        <row r="4046">
          <cell r="B4046">
            <v>8634</v>
          </cell>
          <cell r="C4046">
            <v>43473</v>
          </cell>
          <cell r="D4046" t="str">
            <v>108VU</v>
          </cell>
          <cell r="E4046"/>
          <cell r="F4046" t="str">
            <v>OK</v>
          </cell>
          <cell r="G4046"/>
          <cell r="H4046"/>
          <cell r="I4046" t="str">
            <v>KO</v>
          </cell>
          <cell r="J4046"/>
        </row>
        <row r="4047">
          <cell r="B4047">
            <v>8759</v>
          </cell>
          <cell r="C4047">
            <v>43474</v>
          </cell>
          <cell r="D4047"/>
          <cell r="E4047"/>
          <cell r="F4047" t="str">
            <v>OK</v>
          </cell>
          <cell r="G4047"/>
          <cell r="H4047"/>
          <cell r="I4047" t="str">
            <v>OK</v>
          </cell>
          <cell r="J4047">
            <v>43475</v>
          </cell>
        </row>
        <row r="4048">
          <cell r="B4048">
            <v>8783</v>
          </cell>
          <cell r="C4048">
            <v>43474</v>
          </cell>
          <cell r="D4048"/>
          <cell r="E4048"/>
          <cell r="F4048" t="str">
            <v>OK</v>
          </cell>
          <cell r="G4048"/>
          <cell r="H4048"/>
          <cell r="I4048" t="str">
            <v>OK</v>
          </cell>
          <cell r="J4048">
            <v>43475</v>
          </cell>
        </row>
        <row r="4049">
          <cell r="B4049">
            <v>8824</v>
          </cell>
          <cell r="C4049">
            <v>43474</v>
          </cell>
          <cell r="D4049"/>
          <cell r="E4049"/>
          <cell r="F4049" t="str">
            <v>OK</v>
          </cell>
          <cell r="G4049"/>
          <cell r="H4049"/>
          <cell r="I4049" t="str">
            <v>OK</v>
          </cell>
          <cell r="J4049">
            <v>43475</v>
          </cell>
        </row>
        <row r="4050">
          <cell r="B4050">
            <v>8867</v>
          </cell>
          <cell r="C4050">
            <v>43474</v>
          </cell>
          <cell r="D4050"/>
          <cell r="E4050"/>
          <cell r="F4050" t="str">
            <v>OK</v>
          </cell>
          <cell r="G4050"/>
          <cell r="H4050"/>
          <cell r="I4050" t="str">
            <v>OK</v>
          </cell>
          <cell r="J4050">
            <v>43475</v>
          </cell>
        </row>
        <row r="4051">
          <cell r="B4051">
            <v>8990</v>
          </cell>
          <cell r="C4051">
            <v>43474</v>
          </cell>
          <cell r="D4051"/>
          <cell r="E4051"/>
          <cell r="F4051" t="str">
            <v>OK</v>
          </cell>
          <cell r="G4051"/>
          <cell r="H4051"/>
          <cell r="I4051" t="str">
            <v>OK</v>
          </cell>
          <cell r="J4051">
            <v>43475</v>
          </cell>
        </row>
        <row r="4052">
          <cell r="B4052">
            <v>8871</v>
          </cell>
          <cell r="C4052">
            <v>43474</v>
          </cell>
          <cell r="D4052"/>
          <cell r="E4052"/>
          <cell r="F4052" t="str">
            <v>OK</v>
          </cell>
          <cell r="G4052"/>
          <cell r="H4052"/>
          <cell r="I4052" t="str">
            <v>OK</v>
          </cell>
          <cell r="J4052">
            <v>43475</v>
          </cell>
        </row>
        <row r="4053">
          <cell r="B4053">
            <v>8877</v>
          </cell>
          <cell r="C4053">
            <v>43474</v>
          </cell>
          <cell r="D4053"/>
          <cell r="E4053"/>
          <cell r="F4053" t="str">
            <v>OK</v>
          </cell>
          <cell r="G4053"/>
          <cell r="H4053"/>
          <cell r="I4053" t="str">
            <v>OK</v>
          </cell>
          <cell r="J4053">
            <v>43475</v>
          </cell>
        </row>
        <row r="4054">
          <cell r="B4054">
            <v>8894</v>
          </cell>
          <cell r="C4054">
            <v>43474</v>
          </cell>
          <cell r="D4054"/>
          <cell r="E4054"/>
          <cell r="F4054" t="str">
            <v>OK</v>
          </cell>
          <cell r="G4054"/>
          <cell r="H4054"/>
          <cell r="I4054" t="str">
            <v>OK</v>
          </cell>
          <cell r="J4054">
            <v>43479</v>
          </cell>
        </row>
        <row r="4055">
          <cell r="B4055">
            <v>8854</v>
          </cell>
          <cell r="C4055">
            <v>43474</v>
          </cell>
          <cell r="D4055"/>
          <cell r="E4055"/>
          <cell r="F4055" t="str">
            <v>OK</v>
          </cell>
          <cell r="G4055"/>
          <cell r="H4055"/>
          <cell r="I4055" t="str">
            <v>OK</v>
          </cell>
          <cell r="J4055">
            <v>43479</v>
          </cell>
        </row>
        <row r="4056">
          <cell r="B4056">
            <v>8891</v>
          </cell>
          <cell r="C4056">
            <v>43474</v>
          </cell>
          <cell r="D4056"/>
          <cell r="E4056"/>
          <cell r="F4056" t="str">
            <v>OK</v>
          </cell>
          <cell r="G4056"/>
          <cell r="H4056"/>
          <cell r="I4056" t="str">
            <v>OK</v>
          </cell>
          <cell r="J4056">
            <v>43479</v>
          </cell>
        </row>
        <row r="4057">
          <cell r="B4057" t="str">
            <v>LCT138999</v>
          </cell>
          <cell r="C4057">
            <v>43474</v>
          </cell>
          <cell r="D4057" t="str">
            <v>LTE990004  60VU</v>
          </cell>
          <cell r="E4057"/>
          <cell r="F4057" t="str">
            <v>OK</v>
          </cell>
          <cell r="G4057"/>
          <cell r="H4057"/>
          <cell r="I4057" t="str">
            <v>OK</v>
          </cell>
          <cell r="J4057">
            <v>43475</v>
          </cell>
        </row>
        <row r="4058">
          <cell r="B4058" t="str">
            <v>LCT139001</v>
          </cell>
          <cell r="C4058">
            <v>43474</v>
          </cell>
          <cell r="D4058" t="str">
            <v>LTE990005  60VU</v>
          </cell>
          <cell r="E4058"/>
          <cell r="F4058" t="str">
            <v>OK</v>
          </cell>
          <cell r="G4058"/>
          <cell r="H4058"/>
          <cell r="I4058" t="str">
            <v>OK</v>
          </cell>
          <cell r="J4058">
            <v>43475</v>
          </cell>
        </row>
        <row r="4059">
          <cell r="B4059" t="str">
            <v>LCT146116</v>
          </cell>
          <cell r="C4059">
            <v>43474</v>
          </cell>
          <cell r="D4059" t="str">
            <v>LTE990005   61VU</v>
          </cell>
          <cell r="E4059"/>
          <cell r="F4059" t="str">
            <v>OK</v>
          </cell>
          <cell r="G4059"/>
          <cell r="H4059"/>
          <cell r="I4059" t="str">
            <v>ok</v>
          </cell>
          <cell r="J4059">
            <v>43475</v>
          </cell>
        </row>
        <row r="4060">
          <cell r="B4060" t="str">
            <v xml:space="preserve">LCT146126 </v>
          </cell>
          <cell r="C4060">
            <v>43474</v>
          </cell>
          <cell r="D4060" t="str">
            <v>LTE990006   61VU</v>
          </cell>
          <cell r="E4060"/>
          <cell r="F4060" t="str">
            <v>OK</v>
          </cell>
          <cell r="G4060"/>
          <cell r="H4060"/>
          <cell r="I4060" t="str">
            <v>OK</v>
          </cell>
          <cell r="J4060">
            <v>43475</v>
          </cell>
        </row>
        <row r="4061">
          <cell r="B4061" t="str">
            <v>LCT138982</v>
          </cell>
          <cell r="C4061">
            <v>43474</v>
          </cell>
          <cell r="D4061" t="str">
            <v>LTE990004  62VU</v>
          </cell>
          <cell r="E4061"/>
          <cell r="F4061" t="str">
            <v>OK</v>
          </cell>
          <cell r="G4061"/>
          <cell r="H4061"/>
          <cell r="I4061" t="str">
            <v>ok</v>
          </cell>
          <cell r="J4061">
            <v>43475</v>
          </cell>
        </row>
        <row r="4062">
          <cell r="B4062" t="str">
            <v>LCT138984</v>
          </cell>
          <cell r="C4062">
            <v>43474</v>
          </cell>
          <cell r="D4062" t="str">
            <v>LTE990005   62VU</v>
          </cell>
          <cell r="E4062"/>
          <cell r="F4062" t="str">
            <v>OK</v>
          </cell>
          <cell r="G4062"/>
          <cell r="H4062"/>
          <cell r="I4062" t="str">
            <v>OK</v>
          </cell>
          <cell r="J4062">
            <v>43475</v>
          </cell>
        </row>
        <row r="4063">
          <cell r="B4063">
            <v>323</v>
          </cell>
          <cell r="C4063">
            <v>43474</v>
          </cell>
          <cell r="D4063" t="str">
            <v>411-412VU</v>
          </cell>
          <cell r="E4063"/>
          <cell r="F4063" t="str">
            <v>OK</v>
          </cell>
          <cell r="G4063"/>
          <cell r="H4063"/>
          <cell r="I4063" t="str">
            <v>ok</v>
          </cell>
          <cell r="J4063">
            <v>43475</v>
          </cell>
        </row>
        <row r="4064">
          <cell r="B4064">
            <v>325</v>
          </cell>
          <cell r="C4064">
            <v>43474</v>
          </cell>
          <cell r="D4064" t="str">
            <v>412VU</v>
          </cell>
          <cell r="E4064"/>
          <cell r="F4064" t="str">
            <v>OK</v>
          </cell>
          <cell r="G4064"/>
          <cell r="H4064"/>
          <cell r="I4064" t="str">
            <v>ok</v>
          </cell>
          <cell r="J4064">
            <v>43475</v>
          </cell>
        </row>
        <row r="4065">
          <cell r="B4065">
            <v>328</v>
          </cell>
          <cell r="C4065">
            <v>43474</v>
          </cell>
          <cell r="D4065" t="str">
            <v>411-412VU</v>
          </cell>
          <cell r="E4065"/>
          <cell r="F4065" t="str">
            <v>OK</v>
          </cell>
          <cell r="G4065"/>
          <cell r="H4065"/>
          <cell r="I4065" t="str">
            <v>ok</v>
          </cell>
          <cell r="J4065">
            <v>43475</v>
          </cell>
        </row>
        <row r="4066">
          <cell r="B4066">
            <v>276</v>
          </cell>
          <cell r="C4066">
            <v>43474</v>
          </cell>
          <cell r="D4066" t="str">
            <v>412VU</v>
          </cell>
          <cell r="E4066"/>
          <cell r="F4066" t="str">
            <v>OK</v>
          </cell>
          <cell r="G4066"/>
          <cell r="H4066"/>
          <cell r="I4066" t="str">
            <v>ok</v>
          </cell>
          <cell r="J4066">
            <v>43487</v>
          </cell>
        </row>
        <row r="4067">
          <cell r="B4067">
            <v>7192</v>
          </cell>
          <cell r="C4067">
            <v>43474</v>
          </cell>
          <cell r="D4067" t="str">
            <v>45VU</v>
          </cell>
          <cell r="E4067"/>
          <cell r="F4067" t="str">
            <v>OK</v>
          </cell>
          <cell r="G4067"/>
          <cell r="H4067"/>
          <cell r="I4067" t="str">
            <v>ko</v>
          </cell>
          <cell r="J4067"/>
        </row>
        <row r="4068">
          <cell r="B4068">
            <v>8749</v>
          </cell>
          <cell r="C4068">
            <v>43475</v>
          </cell>
          <cell r="D4068"/>
          <cell r="E4068"/>
          <cell r="F4068" t="str">
            <v>OK</v>
          </cell>
          <cell r="G4068"/>
          <cell r="H4068"/>
          <cell r="I4068" t="str">
            <v>OK</v>
          </cell>
          <cell r="J4068">
            <v>43476</v>
          </cell>
        </row>
        <row r="4069">
          <cell r="B4069">
            <v>8929</v>
          </cell>
          <cell r="C4069">
            <v>43475</v>
          </cell>
          <cell r="D4069"/>
          <cell r="E4069"/>
          <cell r="F4069" t="str">
            <v>OK</v>
          </cell>
          <cell r="G4069"/>
          <cell r="H4069"/>
          <cell r="I4069" t="str">
            <v>ok</v>
          </cell>
          <cell r="J4069">
            <v>43481</v>
          </cell>
        </row>
        <row r="4070">
          <cell r="B4070">
            <v>307</v>
          </cell>
          <cell r="C4070">
            <v>43475</v>
          </cell>
          <cell r="D4070"/>
          <cell r="E4070"/>
          <cell r="F4070" t="str">
            <v>OK</v>
          </cell>
          <cell r="G4070"/>
          <cell r="H4070"/>
          <cell r="I4070" t="str">
            <v>OK</v>
          </cell>
          <cell r="J4070">
            <v>43476</v>
          </cell>
        </row>
        <row r="4071">
          <cell r="B4071">
            <v>326</v>
          </cell>
          <cell r="C4071">
            <v>43475</v>
          </cell>
          <cell r="D4071" t="str">
            <v>para 311VU pour montage étiquette sur Etec</v>
          </cell>
          <cell r="E4071"/>
          <cell r="F4071" t="str">
            <v>OK</v>
          </cell>
          <cell r="G4071"/>
          <cell r="H4071"/>
          <cell r="I4071" t="str">
            <v>ok</v>
          </cell>
          <cell r="J4071">
            <v>43476</v>
          </cell>
        </row>
        <row r="4072">
          <cell r="B4072">
            <v>332</v>
          </cell>
          <cell r="C4072">
            <v>43475</v>
          </cell>
          <cell r="D4072" t="str">
            <v>911-917VU</v>
          </cell>
          <cell r="E4072"/>
          <cell r="F4072" t="str">
            <v>OK</v>
          </cell>
          <cell r="G4072"/>
          <cell r="H4072"/>
          <cell r="I4072" t="str">
            <v>ok</v>
          </cell>
          <cell r="J4072">
            <v>43476</v>
          </cell>
        </row>
        <row r="4073">
          <cell r="B4073">
            <v>347</v>
          </cell>
          <cell r="C4073">
            <v>43475</v>
          </cell>
          <cell r="D4073"/>
          <cell r="E4073"/>
          <cell r="F4073" t="str">
            <v>OK</v>
          </cell>
          <cell r="G4073"/>
          <cell r="H4073"/>
          <cell r="I4073" t="str">
            <v>ok</v>
          </cell>
          <cell r="J4073">
            <v>43476</v>
          </cell>
        </row>
        <row r="4074">
          <cell r="B4074" t="str">
            <v>LCT114460</v>
          </cell>
          <cell r="C4074">
            <v>43475</v>
          </cell>
          <cell r="D4074" t="str">
            <v>70UB</v>
          </cell>
          <cell r="E4074"/>
          <cell r="F4074" t="str">
            <v>OK</v>
          </cell>
          <cell r="G4074"/>
          <cell r="H4074"/>
          <cell r="I4074" t="str">
            <v>OK</v>
          </cell>
          <cell r="J4074">
            <v>43479</v>
          </cell>
        </row>
        <row r="4075">
          <cell r="B4075" t="str">
            <v>LCT114459</v>
          </cell>
          <cell r="C4075">
            <v>43475</v>
          </cell>
          <cell r="D4075" t="str">
            <v>70UB</v>
          </cell>
          <cell r="E4075"/>
          <cell r="F4075" t="str">
            <v>OK</v>
          </cell>
          <cell r="G4075"/>
          <cell r="H4075"/>
          <cell r="I4075" t="str">
            <v>OK</v>
          </cell>
          <cell r="J4075">
            <v>43479</v>
          </cell>
        </row>
        <row r="4076">
          <cell r="B4076" t="str">
            <v>LCT166247</v>
          </cell>
          <cell r="C4076">
            <v>43475</v>
          </cell>
          <cell r="D4076" t="str">
            <v>20WG</v>
          </cell>
          <cell r="E4076"/>
          <cell r="F4076" t="str">
            <v>OK</v>
          </cell>
          <cell r="G4076"/>
          <cell r="H4076"/>
          <cell r="I4076" t="str">
            <v>OK</v>
          </cell>
          <cell r="J4076">
            <v>43479</v>
          </cell>
        </row>
        <row r="4077">
          <cell r="B4077" t="str">
            <v>LCT114436</v>
          </cell>
          <cell r="C4077">
            <v>43475</v>
          </cell>
          <cell r="D4077" t="str">
            <v>11JD</v>
          </cell>
          <cell r="E4077"/>
          <cell r="F4077" t="str">
            <v>OK</v>
          </cell>
          <cell r="G4077"/>
          <cell r="H4077"/>
          <cell r="I4077" t="str">
            <v>OK</v>
          </cell>
          <cell r="J4077">
            <v>43479</v>
          </cell>
        </row>
        <row r="4078">
          <cell r="B4078" t="str">
            <v>LCT114463</v>
          </cell>
          <cell r="C4078">
            <v>43475</v>
          </cell>
          <cell r="D4078" t="str">
            <v>90UB</v>
          </cell>
          <cell r="E4078"/>
          <cell r="F4078" t="str">
            <v>OK</v>
          </cell>
          <cell r="G4078"/>
          <cell r="H4078"/>
          <cell r="I4078" t="str">
            <v>ok</v>
          </cell>
          <cell r="J4078">
            <v>43482</v>
          </cell>
        </row>
        <row r="4079">
          <cell r="B4079" t="str">
            <v>LCT185900</v>
          </cell>
          <cell r="C4079">
            <v>43475</v>
          </cell>
          <cell r="D4079" t="str">
            <v>27VU   LTE990015</v>
          </cell>
          <cell r="E4079"/>
          <cell r="F4079" t="str">
            <v>OK</v>
          </cell>
          <cell r="G4079"/>
          <cell r="H4079"/>
          <cell r="I4079" t="str">
            <v>OK</v>
          </cell>
          <cell r="J4079">
            <v>43479</v>
          </cell>
        </row>
        <row r="4080">
          <cell r="B4080" t="str">
            <v>LCTR61161</v>
          </cell>
          <cell r="C4080">
            <v>43475</v>
          </cell>
          <cell r="D4080" t="str">
            <v>117VU   EFD990232→EFD990242</v>
          </cell>
          <cell r="E4080"/>
          <cell r="F4080" t="str">
            <v>OK</v>
          </cell>
          <cell r="G4080"/>
          <cell r="H4080"/>
          <cell r="I4080" t="str">
            <v>OK</v>
          </cell>
          <cell r="J4080">
            <v>43479</v>
          </cell>
        </row>
        <row r="4081">
          <cell r="B4081">
            <v>8741</v>
          </cell>
          <cell r="C4081">
            <v>43475</v>
          </cell>
          <cell r="D4081" t="str">
            <v>61VU</v>
          </cell>
          <cell r="E4081"/>
          <cell r="F4081" t="str">
            <v>OK</v>
          </cell>
          <cell r="G4081"/>
          <cell r="H4081"/>
          <cell r="I4081" t="str">
            <v>ok</v>
          </cell>
          <cell r="J4081">
            <v>43475</v>
          </cell>
        </row>
        <row r="4082">
          <cell r="B4082">
            <v>325</v>
          </cell>
          <cell r="C4082">
            <v>43475</v>
          </cell>
          <cell r="D4082" t="str">
            <v>411VU</v>
          </cell>
          <cell r="E4082"/>
          <cell r="F4082" t="str">
            <v>OK</v>
          </cell>
          <cell r="G4082"/>
          <cell r="H4082"/>
          <cell r="I4082" t="str">
            <v>OK</v>
          </cell>
          <cell r="J4082">
            <v>43476</v>
          </cell>
        </row>
        <row r="4083">
          <cell r="B4083">
            <v>324</v>
          </cell>
          <cell r="C4083">
            <v>43475</v>
          </cell>
          <cell r="D4083" t="str">
            <v>411VU</v>
          </cell>
          <cell r="E4083"/>
          <cell r="F4083" t="str">
            <v>OK</v>
          </cell>
          <cell r="G4083"/>
          <cell r="H4083"/>
          <cell r="I4083" t="str">
            <v>OK</v>
          </cell>
          <cell r="J4083">
            <v>43476</v>
          </cell>
        </row>
        <row r="4084">
          <cell r="B4084">
            <v>8767</v>
          </cell>
          <cell r="C4084">
            <v>43476</v>
          </cell>
          <cell r="D4084"/>
          <cell r="E4084"/>
          <cell r="F4084" t="str">
            <v>OK</v>
          </cell>
          <cell r="G4084"/>
          <cell r="H4084"/>
          <cell r="I4084" t="str">
            <v>OK</v>
          </cell>
          <cell r="J4084">
            <v>43479</v>
          </cell>
        </row>
        <row r="4085">
          <cell r="B4085">
            <v>8886</v>
          </cell>
          <cell r="C4085">
            <v>43476</v>
          </cell>
          <cell r="D4085"/>
          <cell r="E4085"/>
          <cell r="F4085" t="str">
            <v>OK</v>
          </cell>
          <cell r="G4085"/>
          <cell r="H4085"/>
          <cell r="I4085" t="str">
            <v>OK</v>
          </cell>
          <cell r="J4085">
            <v>43479</v>
          </cell>
        </row>
        <row r="4086">
          <cell r="B4086">
            <v>8840</v>
          </cell>
          <cell r="C4086">
            <v>43476</v>
          </cell>
          <cell r="D4086"/>
          <cell r="E4086"/>
          <cell r="F4086" t="str">
            <v>OK</v>
          </cell>
          <cell r="G4086"/>
          <cell r="H4086"/>
          <cell r="I4086" t="str">
            <v>OK</v>
          </cell>
          <cell r="J4086">
            <v>43480</v>
          </cell>
        </row>
        <row r="4087">
          <cell r="B4087">
            <v>8866</v>
          </cell>
          <cell r="C4087">
            <v>43476</v>
          </cell>
          <cell r="D4087" t="str">
            <v>para 21-28-102VU</v>
          </cell>
          <cell r="E4087"/>
          <cell r="F4087" t="str">
            <v>OK</v>
          </cell>
          <cell r="G4087"/>
          <cell r="H4087"/>
          <cell r="I4087" t="str">
            <v>OK</v>
          </cell>
          <cell r="J4087">
            <v>43479</v>
          </cell>
        </row>
        <row r="4088">
          <cell r="B4088">
            <v>8902</v>
          </cell>
          <cell r="C4088">
            <v>43476</v>
          </cell>
          <cell r="D4088"/>
          <cell r="E4088"/>
          <cell r="F4088" t="str">
            <v>OK</v>
          </cell>
          <cell r="G4088"/>
          <cell r="H4088"/>
          <cell r="I4088" t="str">
            <v>ok</v>
          </cell>
          <cell r="J4088">
            <v>43482</v>
          </cell>
        </row>
        <row r="4089">
          <cell r="B4089">
            <v>8916</v>
          </cell>
          <cell r="C4089">
            <v>43476</v>
          </cell>
          <cell r="D4089"/>
          <cell r="E4089"/>
          <cell r="F4089" t="str">
            <v>OK</v>
          </cell>
          <cell r="G4089"/>
          <cell r="H4089"/>
          <cell r="I4089" t="str">
            <v>ok</v>
          </cell>
          <cell r="J4089">
            <v>43482</v>
          </cell>
        </row>
        <row r="4090">
          <cell r="B4090">
            <v>8974</v>
          </cell>
          <cell r="C4090">
            <v>43476</v>
          </cell>
          <cell r="D4090"/>
          <cell r="E4090"/>
          <cell r="F4090" t="str">
            <v>OK</v>
          </cell>
          <cell r="G4090"/>
          <cell r="H4090"/>
          <cell r="I4090" t="str">
            <v>ok</v>
          </cell>
          <cell r="J4090">
            <v>43482</v>
          </cell>
        </row>
        <row r="4091">
          <cell r="B4091">
            <v>306</v>
          </cell>
          <cell r="C4091">
            <v>43476</v>
          </cell>
          <cell r="D4091"/>
          <cell r="E4091"/>
          <cell r="F4091" t="str">
            <v>OK</v>
          </cell>
          <cell r="G4091"/>
          <cell r="H4091"/>
          <cell r="I4091" t="str">
            <v>OK</v>
          </cell>
          <cell r="J4091">
            <v>43479</v>
          </cell>
        </row>
        <row r="4092">
          <cell r="B4092">
            <v>1585</v>
          </cell>
          <cell r="C4092">
            <v>43476</v>
          </cell>
          <cell r="D4092"/>
          <cell r="E4092"/>
          <cell r="F4092" t="str">
            <v>OK</v>
          </cell>
          <cell r="G4092"/>
          <cell r="H4092"/>
          <cell r="I4092" t="str">
            <v>OK</v>
          </cell>
          <cell r="J4092">
            <v>43479</v>
          </cell>
        </row>
        <row r="4093">
          <cell r="B4093" t="str">
            <v>LCT166252</v>
          </cell>
          <cell r="C4093">
            <v>43476</v>
          </cell>
          <cell r="D4093" t="str">
            <v>10GA</v>
          </cell>
          <cell r="E4093"/>
          <cell r="F4093" t="str">
            <v>OK</v>
          </cell>
          <cell r="G4093"/>
          <cell r="H4093"/>
          <cell r="I4093" t="str">
            <v>OK</v>
          </cell>
          <cell r="J4093">
            <v>43480</v>
          </cell>
        </row>
        <row r="4094">
          <cell r="B4094" t="str">
            <v>LCT198688</v>
          </cell>
          <cell r="C4094">
            <v>43476</v>
          </cell>
          <cell r="D4094" t="str">
            <v>10GA</v>
          </cell>
          <cell r="E4094"/>
          <cell r="F4094" t="str">
            <v>OK</v>
          </cell>
          <cell r="G4094"/>
          <cell r="H4094"/>
          <cell r="I4094" t="str">
            <v>OK</v>
          </cell>
          <cell r="J4094">
            <v>43480</v>
          </cell>
        </row>
        <row r="4095">
          <cell r="B4095" t="str">
            <v>LCT114465</v>
          </cell>
          <cell r="C4095">
            <v>43476</v>
          </cell>
          <cell r="D4095" t="str">
            <v>91UB</v>
          </cell>
          <cell r="E4095"/>
          <cell r="F4095"/>
          <cell r="G4095"/>
          <cell r="H4095"/>
          <cell r="I4095" t="str">
            <v>ok</v>
          </cell>
          <cell r="J4095">
            <v>43482</v>
          </cell>
        </row>
        <row r="4096">
          <cell r="B4096">
            <v>8974</v>
          </cell>
          <cell r="C4096">
            <v>43479</v>
          </cell>
          <cell r="D4096"/>
          <cell r="E4096"/>
          <cell r="F4096" t="str">
            <v>OK</v>
          </cell>
          <cell r="G4096"/>
          <cell r="H4096"/>
          <cell r="I4096" t="str">
            <v>OK</v>
          </cell>
          <cell r="J4096">
            <v>43480</v>
          </cell>
        </row>
        <row r="4097">
          <cell r="B4097">
            <v>9009</v>
          </cell>
          <cell r="C4097">
            <v>43479</v>
          </cell>
          <cell r="D4097"/>
          <cell r="E4097"/>
          <cell r="F4097" t="str">
            <v>OK</v>
          </cell>
          <cell r="G4097"/>
          <cell r="H4097"/>
          <cell r="I4097" t="str">
            <v>OK</v>
          </cell>
          <cell r="J4097">
            <v>43480</v>
          </cell>
        </row>
        <row r="4098">
          <cell r="B4098">
            <v>8823</v>
          </cell>
          <cell r="C4098">
            <v>43479</v>
          </cell>
          <cell r="D4098" t="str">
            <v>para 28-72-102</v>
          </cell>
          <cell r="E4098"/>
          <cell r="F4098" t="str">
            <v>OK</v>
          </cell>
          <cell r="G4098"/>
          <cell r="H4098"/>
          <cell r="I4098" t="str">
            <v>OK</v>
          </cell>
          <cell r="J4098">
            <v>43480</v>
          </cell>
        </row>
        <row r="4099">
          <cell r="B4099">
            <v>8834</v>
          </cell>
          <cell r="C4099">
            <v>43479</v>
          </cell>
          <cell r="D4099" t="str">
            <v>para 28-102</v>
          </cell>
          <cell r="E4099"/>
          <cell r="F4099" t="str">
            <v>OK</v>
          </cell>
          <cell r="G4099"/>
          <cell r="H4099"/>
          <cell r="I4099" t="str">
            <v>ok</v>
          </cell>
          <cell r="J4099">
            <v>43483</v>
          </cell>
        </row>
        <row r="4100">
          <cell r="B4100">
            <v>8975</v>
          </cell>
          <cell r="C4100">
            <v>43479</v>
          </cell>
          <cell r="D4100"/>
          <cell r="E4100"/>
          <cell r="F4100" t="str">
            <v>OK</v>
          </cell>
          <cell r="G4100"/>
          <cell r="H4100"/>
          <cell r="I4100" t="str">
            <v>ok</v>
          </cell>
          <cell r="J4100">
            <v>43483</v>
          </cell>
        </row>
        <row r="4101">
          <cell r="B4101">
            <v>8869</v>
          </cell>
          <cell r="C4101">
            <v>43479</v>
          </cell>
          <cell r="D4101"/>
          <cell r="E4101"/>
          <cell r="F4101" t="str">
            <v>OK</v>
          </cell>
          <cell r="G4101"/>
          <cell r="H4101"/>
          <cell r="I4101" t="str">
            <v>ok</v>
          </cell>
          <cell r="J4101">
            <v>43483</v>
          </cell>
        </row>
        <row r="4102">
          <cell r="B4102">
            <v>329</v>
          </cell>
          <cell r="C4102">
            <v>43479</v>
          </cell>
          <cell r="D4102" t="str">
            <v>911-917</v>
          </cell>
          <cell r="E4102"/>
          <cell r="F4102" t="str">
            <v>OK</v>
          </cell>
          <cell r="G4102"/>
          <cell r="H4102"/>
          <cell r="I4102" t="str">
            <v>OK</v>
          </cell>
          <cell r="J4102">
            <v>43480</v>
          </cell>
        </row>
        <row r="4103">
          <cell r="B4103">
            <v>348</v>
          </cell>
          <cell r="C4103">
            <v>43479</v>
          </cell>
          <cell r="D4103"/>
          <cell r="E4103"/>
          <cell r="F4103" t="str">
            <v>OK</v>
          </cell>
          <cell r="G4103"/>
          <cell r="H4103"/>
          <cell r="I4103" t="str">
            <v>OK</v>
          </cell>
          <cell r="J4103">
            <v>43480</v>
          </cell>
        </row>
        <row r="4104">
          <cell r="B4104">
            <v>323</v>
          </cell>
          <cell r="C4104">
            <v>43479</v>
          </cell>
          <cell r="D4104"/>
          <cell r="E4104"/>
          <cell r="F4104" t="str">
            <v>OK</v>
          </cell>
          <cell r="G4104"/>
          <cell r="H4104"/>
          <cell r="I4104" t="str">
            <v>OK</v>
          </cell>
          <cell r="J4104">
            <v>43480</v>
          </cell>
        </row>
        <row r="4105">
          <cell r="B4105">
            <v>1573</v>
          </cell>
          <cell r="C4105">
            <v>43479</v>
          </cell>
          <cell r="D4105"/>
          <cell r="E4105"/>
          <cell r="F4105" t="str">
            <v>OK</v>
          </cell>
          <cell r="G4105"/>
          <cell r="H4105"/>
          <cell r="I4105" t="str">
            <v>OK</v>
          </cell>
          <cell r="J4105">
            <v>43480</v>
          </cell>
        </row>
        <row r="4106">
          <cell r="B4106" t="str">
            <v>LCT166261</v>
          </cell>
          <cell r="C4106">
            <v>43479</v>
          </cell>
          <cell r="D4106" t="str">
            <v>41UB</v>
          </cell>
          <cell r="E4106"/>
          <cell r="F4106" t="str">
            <v>OK</v>
          </cell>
          <cell r="G4106"/>
          <cell r="H4106"/>
          <cell r="I4106" t="str">
            <v>OK</v>
          </cell>
          <cell r="J4106">
            <v>43480</v>
          </cell>
        </row>
        <row r="4107">
          <cell r="B4107" t="str">
            <v>LCT198870</v>
          </cell>
          <cell r="C4107">
            <v>43479</v>
          </cell>
          <cell r="D4107" t="str">
            <v>42UB</v>
          </cell>
          <cell r="E4107"/>
          <cell r="F4107" t="str">
            <v>OK</v>
          </cell>
          <cell r="G4107"/>
          <cell r="H4107"/>
          <cell r="I4107" t="str">
            <v>OK</v>
          </cell>
          <cell r="J4107">
            <v>43480</v>
          </cell>
        </row>
        <row r="4108">
          <cell r="B4108" t="str">
            <v>LCT166260</v>
          </cell>
          <cell r="C4108">
            <v>43479</v>
          </cell>
          <cell r="D4108" t="str">
            <v>11JD</v>
          </cell>
          <cell r="E4108"/>
          <cell r="F4108" t="str">
            <v>OK</v>
          </cell>
          <cell r="G4108"/>
          <cell r="H4108"/>
          <cell r="I4108" t="str">
            <v>OK</v>
          </cell>
          <cell r="J4108">
            <v>43480</v>
          </cell>
        </row>
        <row r="4109">
          <cell r="B4109" t="str">
            <v>LCT198692</v>
          </cell>
          <cell r="C4109">
            <v>43479</v>
          </cell>
          <cell r="D4109" t="str">
            <v>11JD</v>
          </cell>
          <cell r="E4109"/>
          <cell r="F4109" t="str">
            <v>OK</v>
          </cell>
          <cell r="G4109"/>
          <cell r="H4109"/>
          <cell r="I4109" t="str">
            <v>OK</v>
          </cell>
          <cell r="J4109">
            <v>43480</v>
          </cell>
        </row>
        <row r="4110">
          <cell r="B4110" t="str">
            <v>LCT021758</v>
          </cell>
          <cell r="C4110">
            <v>43479</v>
          </cell>
          <cell r="D4110" t="str">
            <v>LTE990060   117VU</v>
          </cell>
          <cell r="E4110"/>
          <cell r="F4110" t="str">
            <v>OK</v>
          </cell>
          <cell r="G4110"/>
          <cell r="H4110"/>
          <cell r="I4110" t="str">
            <v>OK</v>
          </cell>
          <cell r="J4110">
            <v>43480</v>
          </cell>
        </row>
        <row r="4111">
          <cell r="B4111" t="str">
            <v>LCT021794</v>
          </cell>
          <cell r="C4111">
            <v>43479</v>
          </cell>
          <cell r="D4111" t="str">
            <v>LTE990057   117VU</v>
          </cell>
          <cell r="E4111"/>
          <cell r="F4111" t="str">
            <v>OK</v>
          </cell>
          <cell r="G4111"/>
          <cell r="H4111"/>
          <cell r="I4111" t="str">
            <v>OK</v>
          </cell>
          <cell r="J4111">
            <v>43480</v>
          </cell>
        </row>
        <row r="4112">
          <cell r="B4112" t="str">
            <v>LCTO21797</v>
          </cell>
          <cell r="C4112">
            <v>43479</v>
          </cell>
          <cell r="D4112" t="str">
            <v>LTE990058   117VU</v>
          </cell>
          <cell r="E4112"/>
          <cell r="F4112" t="str">
            <v>OK</v>
          </cell>
          <cell r="G4112"/>
          <cell r="H4112"/>
          <cell r="I4112" t="str">
            <v>OK</v>
          </cell>
          <cell r="J4112">
            <v>43480</v>
          </cell>
        </row>
        <row r="4113">
          <cell r="B4113" t="str">
            <v>LCT021788</v>
          </cell>
          <cell r="C4113">
            <v>43479</v>
          </cell>
          <cell r="D4113" t="str">
            <v>LTE990055   117VU</v>
          </cell>
          <cell r="E4113"/>
          <cell r="F4113" t="str">
            <v>OK</v>
          </cell>
          <cell r="G4113"/>
          <cell r="H4113"/>
          <cell r="I4113" t="str">
            <v>OK</v>
          </cell>
          <cell r="J4113">
            <v>43480</v>
          </cell>
        </row>
        <row r="4114">
          <cell r="B4114" t="str">
            <v>LCT021782</v>
          </cell>
          <cell r="C4114">
            <v>43479</v>
          </cell>
          <cell r="D4114" t="str">
            <v>LTE990053   117VU</v>
          </cell>
          <cell r="E4114"/>
          <cell r="F4114" t="str">
            <v>OK</v>
          </cell>
          <cell r="G4114"/>
          <cell r="H4114"/>
          <cell r="I4114" t="str">
            <v>OK</v>
          </cell>
          <cell r="J4114">
            <v>43480</v>
          </cell>
        </row>
        <row r="4115">
          <cell r="B4115">
            <v>8782</v>
          </cell>
          <cell r="C4115">
            <v>43480</v>
          </cell>
          <cell r="D4115"/>
          <cell r="E4115"/>
          <cell r="F4115" t="str">
            <v>OK</v>
          </cell>
          <cell r="G4115"/>
          <cell r="H4115"/>
          <cell r="I4115" t="str">
            <v>ok</v>
          </cell>
          <cell r="J4115">
            <v>43481</v>
          </cell>
        </row>
        <row r="4116">
          <cell r="B4116">
            <v>8804</v>
          </cell>
          <cell r="C4116">
            <v>43480</v>
          </cell>
          <cell r="D4116"/>
          <cell r="E4116"/>
          <cell r="F4116" t="str">
            <v>OK</v>
          </cell>
          <cell r="G4116"/>
          <cell r="H4116"/>
          <cell r="I4116" t="str">
            <v>ok</v>
          </cell>
          <cell r="J4116">
            <v>43481</v>
          </cell>
        </row>
        <row r="4117">
          <cell r="B4117">
            <v>8822</v>
          </cell>
          <cell r="C4117">
            <v>43480</v>
          </cell>
          <cell r="D4117"/>
          <cell r="E4117"/>
          <cell r="F4117" t="str">
            <v>OK</v>
          </cell>
          <cell r="G4117"/>
          <cell r="H4117"/>
          <cell r="I4117" t="str">
            <v>ok</v>
          </cell>
          <cell r="J4117">
            <v>43481</v>
          </cell>
        </row>
        <row r="4118">
          <cell r="B4118">
            <v>9018</v>
          </cell>
          <cell r="C4118">
            <v>43480</v>
          </cell>
          <cell r="D4118"/>
          <cell r="E4118"/>
          <cell r="F4118" t="str">
            <v>OK</v>
          </cell>
          <cell r="G4118"/>
          <cell r="H4118"/>
          <cell r="I4118" t="str">
            <v>ok</v>
          </cell>
          <cell r="J4118">
            <v>43481</v>
          </cell>
        </row>
        <row r="4119">
          <cell r="B4119">
            <v>8820</v>
          </cell>
          <cell r="C4119">
            <v>43480</v>
          </cell>
          <cell r="D4119"/>
          <cell r="E4119"/>
          <cell r="F4119" t="str">
            <v>OK</v>
          </cell>
          <cell r="G4119"/>
          <cell r="H4119"/>
          <cell r="I4119" t="str">
            <v>ok</v>
          </cell>
          <cell r="J4119">
            <v>43481</v>
          </cell>
        </row>
        <row r="4120">
          <cell r="B4120">
            <v>8915</v>
          </cell>
          <cell r="C4120">
            <v>43480</v>
          </cell>
          <cell r="D4120"/>
          <cell r="E4120"/>
          <cell r="F4120" t="str">
            <v>OK</v>
          </cell>
          <cell r="G4120"/>
          <cell r="H4120"/>
          <cell r="I4120" t="str">
            <v>ok</v>
          </cell>
          <cell r="J4120">
            <v>43482</v>
          </cell>
        </row>
        <row r="4121">
          <cell r="B4121" t="str">
            <v>LCT166262</v>
          </cell>
          <cell r="C4121">
            <v>43480</v>
          </cell>
          <cell r="D4121" t="str">
            <v>1UB</v>
          </cell>
          <cell r="E4121"/>
          <cell r="F4121" t="str">
            <v>OK</v>
          </cell>
          <cell r="G4121"/>
          <cell r="H4121"/>
          <cell r="I4121" t="str">
            <v>ok</v>
          </cell>
          <cell r="J4121">
            <v>43481</v>
          </cell>
        </row>
        <row r="4122">
          <cell r="B4122" t="str">
            <v>LCT198695</v>
          </cell>
          <cell r="C4122">
            <v>43480</v>
          </cell>
          <cell r="D4122" t="str">
            <v>1UB</v>
          </cell>
          <cell r="E4122"/>
          <cell r="F4122" t="str">
            <v>OK</v>
          </cell>
          <cell r="G4122"/>
          <cell r="H4122"/>
          <cell r="I4122" t="str">
            <v>ok</v>
          </cell>
          <cell r="J4122">
            <v>43481</v>
          </cell>
        </row>
        <row r="4123">
          <cell r="B4123" t="str">
            <v>LCT198872</v>
          </cell>
          <cell r="C4123">
            <v>43480</v>
          </cell>
          <cell r="D4123" t="str">
            <v>1UB</v>
          </cell>
          <cell r="E4123"/>
          <cell r="F4123" t="str">
            <v>OK</v>
          </cell>
          <cell r="G4123"/>
          <cell r="H4123"/>
          <cell r="I4123" t="str">
            <v>ok</v>
          </cell>
          <cell r="J4123">
            <v>43481</v>
          </cell>
        </row>
        <row r="4124">
          <cell r="B4124" t="str">
            <v>LCT133534</v>
          </cell>
          <cell r="C4124">
            <v>43480</v>
          </cell>
          <cell r="D4124" t="str">
            <v>LTE990020   JACK</v>
          </cell>
          <cell r="E4124"/>
          <cell r="F4124" t="str">
            <v>OK</v>
          </cell>
          <cell r="G4124"/>
          <cell r="H4124"/>
          <cell r="I4124" t="str">
            <v>OK</v>
          </cell>
          <cell r="J4124">
            <v>43481</v>
          </cell>
        </row>
        <row r="4125">
          <cell r="B4125" t="str">
            <v>LCT157640</v>
          </cell>
          <cell r="C4125">
            <v>43480</v>
          </cell>
          <cell r="D4125" t="str">
            <v>LTE990021   JACK</v>
          </cell>
          <cell r="E4125"/>
          <cell r="F4125" t="str">
            <v>OK</v>
          </cell>
          <cell r="G4125"/>
          <cell r="H4125"/>
          <cell r="I4125" t="str">
            <v>OK</v>
          </cell>
          <cell r="J4125">
            <v>43481</v>
          </cell>
        </row>
        <row r="4126">
          <cell r="B4126" t="str">
            <v xml:space="preserve">LCT223521 </v>
          </cell>
          <cell r="C4126">
            <v>43480</v>
          </cell>
          <cell r="D4126" t="str">
            <v>223521-1 →223521-4</v>
          </cell>
          <cell r="E4126"/>
          <cell r="F4126" t="str">
            <v>OK</v>
          </cell>
          <cell r="G4126"/>
          <cell r="H4126"/>
          <cell r="I4126" t="str">
            <v>ok</v>
          </cell>
          <cell r="J4126">
            <v>43482</v>
          </cell>
        </row>
        <row r="4127">
          <cell r="B4127" t="str">
            <v>LCT222367</v>
          </cell>
          <cell r="C4127">
            <v>43480</v>
          </cell>
          <cell r="D4127" t="str">
            <v>222367-1 →222367-6</v>
          </cell>
          <cell r="E4127"/>
          <cell r="F4127" t="str">
            <v>OK</v>
          </cell>
          <cell r="G4127"/>
          <cell r="H4127"/>
          <cell r="I4127" t="str">
            <v>ok</v>
          </cell>
          <cell r="J4127">
            <v>43482</v>
          </cell>
        </row>
        <row r="4128">
          <cell r="B4128">
            <v>8730</v>
          </cell>
          <cell r="C4128">
            <v>43480</v>
          </cell>
          <cell r="D4128" t="str">
            <v>131VU EFC9908730-1</v>
          </cell>
          <cell r="E4128"/>
          <cell r="F4128" t="str">
            <v>OK</v>
          </cell>
          <cell r="G4128"/>
          <cell r="H4128"/>
          <cell r="I4128" t="str">
            <v>OK</v>
          </cell>
          <cell r="J4128">
            <v>43481</v>
          </cell>
        </row>
        <row r="4129">
          <cell r="B4129">
            <v>8763</v>
          </cell>
          <cell r="C4129">
            <v>43480</v>
          </cell>
          <cell r="D4129" t="str">
            <v>110VU</v>
          </cell>
          <cell r="E4129"/>
          <cell r="F4129" t="str">
            <v>OK</v>
          </cell>
          <cell r="G4129"/>
          <cell r="H4129"/>
          <cell r="I4129" t="str">
            <v>OK</v>
          </cell>
          <cell r="J4129">
            <v>43488</v>
          </cell>
        </row>
        <row r="4130">
          <cell r="B4130">
            <v>8852</v>
          </cell>
          <cell r="C4130">
            <v>43481</v>
          </cell>
          <cell r="D4130"/>
          <cell r="E4130"/>
          <cell r="F4130" t="str">
            <v>OK</v>
          </cell>
          <cell r="G4130"/>
          <cell r="H4130"/>
          <cell r="I4130" t="str">
            <v>ok</v>
          </cell>
          <cell r="J4130">
            <v>43482</v>
          </cell>
        </row>
        <row r="4131">
          <cell r="B4131">
            <v>8883</v>
          </cell>
          <cell r="C4131">
            <v>43481</v>
          </cell>
          <cell r="D4131"/>
          <cell r="E4131"/>
          <cell r="F4131" t="str">
            <v>OK</v>
          </cell>
          <cell r="G4131"/>
          <cell r="H4131"/>
          <cell r="I4131" t="str">
            <v>ok</v>
          </cell>
          <cell r="J4131">
            <v>43482</v>
          </cell>
        </row>
        <row r="4132">
          <cell r="B4132">
            <v>8905</v>
          </cell>
          <cell r="C4132">
            <v>43481</v>
          </cell>
          <cell r="D4132"/>
          <cell r="E4132"/>
          <cell r="F4132" t="str">
            <v>OK</v>
          </cell>
          <cell r="G4132"/>
          <cell r="H4132"/>
          <cell r="I4132" t="str">
            <v>ok</v>
          </cell>
          <cell r="J4132">
            <v>43482</v>
          </cell>
        </row>
        <row r="4133">
          <cell r="B4133">
            <v>324</v>
          </cell>
          <cell r="C4133">
            <v>43481</v>
          </cell>
          <cell r="D4133"/>
          <cell r="E4133"/>
          <cell r="F4133" t="str">
            <v>OK</v>
          </cell>
          <cell r="G4133"/>
          <cell r="H4133"/>
          <cell r="I4133" t="str">
            <v>ok</v>
          </cell>
          <cell r="J4133">
            <v>43482</v>
          </cell>
        </row>
        <row r="4134">
          <cell r="B4134">
            <v>331</v>
          </cell>
          <cell r="C4134">
            <v>43481</v>
          </cell>
          <cell r="D4134" t="str">
            <v>911-917vu</v>
          </cell>
          <cell r="E4134"/>
          <cell r="F4134" t="str">
            <v>OK</v>
          </cell>
          <cell r="G4134"/>
          <cell r="H4134"/>
          <cell r="I4134" t="str">
            <v>ok</v>
          </cell>
          <cell r="J4134">
            <v>43482</v>
          </cell>
        </row>
        <row r="4135">
          <cell r="B4135">
            <v>332</v>
          </cell>
          <cell r="C4135">
            <v>43481</v>
          </cell>
          <cell r="D4135"/>
          <cell r="E4135"/>
          <cell r="F4135" t="str">
            <v>OK</v>
          </cell>
          <cell r="G4135"/>
          <cell r="H4135"/>
          <cell r="I4135" t="str">
            <v>ok</v>
          </cell>
          <cell r="J4135">
            <v>43482</v>
          </cell>
        </row>
        <row r="4136">
          <cell r="B4136">
            <v>349</v>
          </cell>
          <cell r="C4136">
            <v>43481</v>
          </cell>
          <cell r="D4136"/>
          <cell r="E4136"/>
          <cell r="F4136" t="str">
            <v>OK</v>
          </cell>
          <cell r="G4136"/>
          <cell r="H4136"/>
          <cell r="I4136" t="str">
            <v>ok</v>
          </cell>
          <cell r="J4136">
            <v>43482</v>
          </cell>
        </row>
        <row r="4137">
          <cell r="B4137">
            <v>328</v>
          </cell>
          <cell r="C4137">
            <v>43481</v>
          </cell>
          <cell r="D4137"/>
          <cell r="E4137"/>
          <cell r="F4137" t="str">
            <v>OK</v>
          </cell>
          <cell r="G4137"/>
          <cell r="H4137"/>
          <cell r="I4137" t="str">
            <v>ok</v>
          </cell>
          <cell r="J4137">
            <v>43482</v>
          </cell>
        </row>
        <row r="4138">
          <cell r="B4138">
            <v>1586</v>
          </cell>
          <cell r="C4138">
            <v>43481</v>
          </cell>
          <cell r="D4138"/>
          <cell r="E4138"/>
          <cell r="F4138" t="str">
            <v>OK</v>
          </cell>
          <cell r="G4138"/>
          <cell r="H4138"/>
          <cell r="I4138" t="str">
            <v>ok</v>
          </cell>
          <cell r="J4138">
            <v>43482</v>
          </cell>
        </row>
        <row r="4139">
          <cell r="B4139" t="str">
            <v>LCT144981</v>
          </cell>
          <cell r="C4139">
            <v>43481</v>
          </cell>
          <cell r="D4139" t="str">
            <v>117VU LTE990078</v>
          </cell>
          <cell r="E4139"/>
          <cell r="F4139" t="str">
            <v>OK</v>
          </cell>
          <cell r="G4139"/>
          <cell r="H4139"/>
          <cell r="I4139" t="str">
            <v>ok</v>
          </cell>
          <cell r="J4139">
            <v>43482</v>
          </cell>
        </row>
        <row r="4140">
          <cell r="B4140">
            <v>8576</v>
          </cell>
          <cell r="C4140">
            <v>43481</v>
          </cell>
          <cell r="D4140" t="str">
            <v>115VU EFC9908576-1</v>
          </cell>
          <cell r="E4140"/>
          <cell r="F4140" t="str">
            <v>OK</v>
          </cell>
          <cell r="G4140"/>
          <cell r="H4140"/>
          <cell r="I4140" t="str">
            <v>OK</v>
          </cell>
          <cell r="J4140">
            <v>43488</v>
          </cell>
        </row>
        <row r="4141">
          <cell r="B4141">
            <v>8784</v>
          </cell>
          <cell r="C4141">
            <v>43482</v>
          </cell>
          <cell r="D4141"/>
          <cell r="E4141"/>
          <cell r="F4141" t="str">
            <v>OK</v>
          </cell>
          <cell r="G4141"/>
          <cell r="H4141"/>
          <cell r="I4141" t="str">
            <v>ok</v>
          </cell>
          <cell r="J4141">
            <v>43483</v>
          </cell>
        </row>
        <row r="4142">
          <cell r="B4142">
            <v>8820</v>
          </cell>
          <cell r="C4142">
            <v>43482</v>
          </cell>
          <cell r="D4142"/>
          <cell r="E4142"/>
          <cell r="F4142" t="str">
            <v>OK</v>
          </cell>
          <cell r="G4142"/>
          <cell r="H4142"/>
          <cell r="I4142" t="str">
            <v>ok</v>
          </cell>
          <cell r="J4142">
            <v>43483</v>
          </cell>
        </row>
        <row r="4143">
          <cell r="B4143">
            <v>8864</v>
          </cell>
          <cell r="C4143">
            <v>43482</v>
          </cell>
          <cell r="D4143"/>
          <cell r="E4143"/>
          <cell r="F4143" t="str">
            <v>OK</v>
          </cell>
          <cell r="G4143"/>
          <cell r="H4143"/>
          <cell r="I4143" t="str">
            <v>ok</v>
          </cell>
          <cell r="J4143">
            <v>43483</v>
          </cell>
        </row>
        <row r="4144">
          <cell r="B4144">
            <v>8758</v>
          </cell>
          <cell r="C4144">
            <v>43482</v>
          </cell>
          <cell r="D4144"/>
          <cell r="E4144"/>
          <cell r="F4144" t="str">
            <v>OK</v>
          </cell>
          <cell r="G4144"/>
          <cell r="H4144"/>
          <cell r="I4144" t="str">
            <v>ok</v>
          </cell>
          <cell r="J4144">
            <v>43483</v>
          </cell>
        </row>
        <row r="4145">
          <cell r="B4145">
            <v>8870</v>
          </cell>
          <cell r="C4145">
            <v>43482</v>
          </cell>
          <cell r="D4145"/>
          <cell r="E4145"/>
          <cell r="F4145" t="str">
            <v>OK</v>
          </cell>
          <cell r="G4145"/>
          <cell r="H4145"/>
          <cell r="I4145" t="str">
            <v>ok</v>
          </cell>
          <cell r="J4145">
            <v>43483</v>
          </cell>
        </row>
        <row r="4146">
          <cell r="B4146">
            <v>8872</v>
          </cell>
          <cell r="C4146">
            <v>43482</v>
          </cell>
          <cell r="D4146"/>
          <cell r="E4146"/>
          <cell r="F4146" t="str">
            <v>OK</v>
          </cell>
          <cell r="G4146"/>
          <cell r="H4146"/>
          <cell r="I4146" t="str">
            <v>OK</v>
          </cell>
          <cell r="J4146">
            <v>43483</v>
          </cell>
        </row>
        <row r="4147">
          <cell r="B4147">
            <v>8878</v>
          </cell>
          <cell r="C4147">
            <v>43482</v>
          </cell>
          <cell r="D4147"/>
          <cell r="E4147"/>
          <cell r="F4147" t="str">
            <v>OK</v>
          </cell>
          <cell r="G4147"/>
          <cell r="H4147"/>
          <cell r="I4147" t="str">
            <v>ok</v>
          </cell>
          <cell r="J4147">
            <v>43483</v>
          </cell>
        </row>
        <row r="4148">
          <cell r="B4148">
            <v>8907</v>
          </cell>
          <cell r="C4148">
            <v>43482</v>
          </cell>
          <cell r="D4148"/>
          <cell r="E4148"/>
          <cell r="F4148" t="str">
            <v>OK</v>
          </cell>
          <cell r="G4148"/>
          <cell r="H4148"/>
          <cell r="I4148" t="str">
            <v>ok</v>
          </cell>
          <cell r="J4148">
            <v>43483</v>
          </cell>
        </row>
        <row r="4149">
          <cell r="B4149">
            <v>308</v>
          </cell>
          <cell r="C4149">
            <v>43482</v>
          </cell>
          <cell r="D4149" t="str">
            <v>536-611VU3</v>
          </cell>
          <cell r="E4149"/>
          <cell r="F4149" t="str">
            <v>OK</v>
          </cell>
          <cell r="G4149"/>
          <cell r="H4149"/>
          <cell r="I4149" t="str">
            <v>ok</v>
          </cell>
          <cell r="J4149">
            <v>43483</v>
          </cell>
        </row>
        <row r="4150">
          <cell r="B4150">
            <v>1574</v>
          </cell>
          <cell r="C4150">
            <v>43482</v>
          </cell>
          <cell r="D4150"/>
          <cell r="E4150"/>
          <cell r="F4150" t="str">
            <v>OK</v>
          </cell>
          <cell r="G4150"/>
          <cell r="H4150"/>
          <cell r="I4150" t="str">
            <v>ok</v>
          </cell>
          <cell r="J4150">
            <v>43483</v>
          </cell>
        </row>
        <row r="4151">
          <cell r="B4151">
            <v>1573</v>
          </cell>
          <cell r="C4151">
            <v>43482</v>
          </cell>
          <cell r="D4151"/>
          <cell r="E4151"/>
          <cell r="F4151" t="str">
            <v>OK</v>
          </cell>
          <cell r="G4151"/>
          <cell r="H4151"/>
          <cell r="I4151" t="str">
            <v>ok</v>
          </cell>
          <cell r="J4151">
            <v>43483</v>
          </cell>
        </row>
        <row r="4152">
          <cell r="B4152">
            <v>308</v>
          </cell>
          <cell r="C4152">
            <v>43482</v>
          </cell>
          <cell r="D4152" t="str">
            <v>614VU</v>
          </cell>
          <cell r="E4152"/>
          <cell r="F4152" t="str">
            <v>OK</v>
          </cell>
          <cell r="G4152"/>
          <cell r="H4152"/>
          <cell r="I4152" t="str">
            <v>OK</v>
          </cell>
          <cell r="J4152">
            <v>43495</v>
          </cell>
        </row>
        <row r="4153">
          <cell r="B4153">
            <v>292</v>
          </cell>
          <cell r="C4153">
            <v>43482</v>
          </cell>
          <cell r="D4153" t="str">
            <v>314VU</v>
          </cell>
          <cell r="E4153"/>
          <cell r="F4153" t="str">
            <v>OK</v>
          </cell>
          <cell r="G4153"/>
          <cell r="H4153"/>
          <cell r="I4153" t="str">
            <v>ko</v>
          </cell>
          <cell r="J4153"/>
        </row>
        <row r="4154">
          <cell r="B4154">
            <v>9630</v>
          </cell>
          <cell r="C4154">
            <v>43482</v>
          </cell>
          <cell r="D4154"/>
          <cell r="E4154"/>
          <cell r="F4154" t="str">
            <v>OK</v>
          </cell>
          <cell r="G4154"/>
          <cell r="H4154"/>
          <cell r="I4154" t="str">
            <v>ok</v>
          </cell>
          <cell r="J4154">
            <v>43487</v>
          </cell>
        </row>
        <row r="4155">
          <cell r="B4155">
            <v>8823</v>
          </cell>
          <cell r="C4155">
            <v>43483</v>
          </cell>
          <cell r="D4155"/>
          <cell r="E4155"/>
          <cell r="F4155" t="str">
            <v>OK</v>
          </cell>
          <cell r="G4155"/>
          <cell r="H4155"/>
          <cell r="I4155" t="str">
            <v>OK</v>
          </cell>
          <cell r="J4155">
            <v>43486</v>
          </cell>
        </row>
        <row r="4156">
          <cell r="B4156">
            <v>8975</v>
          </cell>
          <cell r="C4156">
            <v>43483</v>
          </cell>
          <cell r="D4156"/>
          <cell r="E4156"/>
          <cell r="F4156" t="str">
            <v>OK</v>
          </cell>
          <cell r="G4156"/>
          <cell r="H4156"/>
          <cell r="I4156" t="str">
            <v>OK</v>
          </cell>
          <cell r="J4156">
            <v>43486</v>
          </cell>
        </row>
        <row r="4157">
          <cell r="B4157">
            <v>8900</v>
          </cell>
          <cell r="C4157">
            <v>43483</v>
          </cell>
          <cell r="D4157"/>
          <cell r="E4157"/>
          <cell r="F4157" t="str">
            <v>OK</v>
          </cell>
          <cell r="G4157"/>
          <cell r="H4157"/>
          <cell r="I4157" t="str">
            <v>OK</v>
          </cell>
          <cell r="J4157">
            <v>43486</v>
          </cell>
        </row>
        <row r="4158">
          <cell r="B4158">
            <v>8770</v>
          </cell>
          <cell r="C4158">
            <v>43483</v>
          </cell>
          <cell r="D4158"/>
          <cell r="E4158"/>
          <cell r="F4158" t="str">
            <v>OK</v>
          </cell>
          <cell r="G4158"/>
          <cell r="H4158"/>
          <cell r="I4158" t="str">
            <v>OK</v>
          </cell>
          <cell r="J4158">
            <v>43486</v>
          </cell>
        </row>
        <row r="4159">
          <cell r="B4159">
            <v>8917</v>
          </cell>
          <cell r="C4159">
            <v>43483</v>
          </cell>
          <cell r="D4159"/>
          <cell r="E4159"/>
          <cell r="F4159" t="str">
            <v>OK</v>
          </cell>
          <cell r="G4159"/>
          <cell r="H4159"/>
          <cell r="I4159" t="str">
            <v>OK</v>
          </cell>
          <cell r="J4159">
            <v>43486</v>
          </cell>
        </row>
        <row r="4160">
          <cell r="B4160">
            <v>8920</v>
          </cell>
          <cell r="C4160">
            <v>43483</v>
          </cell>
          <cell r="D4160"/>
          <cell r="E4160"/>
          <cell r="F4160" t="str">
            <v>OK</v>
          </cell>
          <cell r="G4160"/>
          <cell r="H4160"/>
          <cell r="I4160" t="str">
            <v>OK</v>
          </cell>
          <cell r="J4160">
            <v>43486</v>
          </cell>
        </row>
        <row r="4161">
          <cell r="B4161">
            <v>9018</v>
          </cell>
          <cell r="C4161">
            <v>43483</v>
          </cell>
          <cell r="D4161"/>
          <cell r="E4161"/>
          <cell r="F4161" t="str">
            <v>OK</v>
          </cell>
          <cell r="G4161"/>
          <cell r="H4161"/>
          <cell r="I4161" t="str">
            <v>ok</v>
          </cell>
          <cell r="J4161">
            <v>43487</v>
          </cell>
        </row>
        <row r="4162">
          <cell r="B4162">
            <v>329</v>
          </cell>
          <cell r="C4162">
            <v>43483</v>
          </cell>
          <cell r="D4162"/>
          <cell r="E4162"/>
          <cell r="F4162" t="str">
            <v>OK</v>
          </cell>
          <cell r="G4162"/>
          <cell r="H4162"/>
          <cell r="I4162" t="str">
            <v>OK</v>
          </cell>
          <cell r="J4162">
            <v>43486</v>
          </cell>
        </row>
        <row r="4163">
          <cell r="B4163">
            <v>327</v>
          </cell>
          <cell r="C4163">
            <v>43483</v>
          </cell>
          <cell r="D4163" t="str">
            <v>911-917VU</v>
          </cell>
          <cell r="E4163"/>
          <cell r="F4163" t="str">
            <v>OK</v>
          </cell>
          <cell r="G4163"/>
          <cell r="H4163"/>
          <cell r="I4163" t="str">
            <v>ok</v>
          </cell>
          <cell r="J4163">
            <v>43487</v>
          </cell>
        </row>
        <row r="4164">
          <cell r="B4164">
            <v>350</v>
          </cell>
          <cell r="C4164">
            <v>43483</v>
          </cell>
          <cell r="D4164"/>
          <cell r="E4164"/>
          <cell r="F4164" t="str">
            <v>OK</v>
          </cell>
          <cell r="G4164"/>
          <cell r="H4164"/>
          <cell r="I4164" t="str">
            <v>OK</v>
          </cell>
          <cell r="J4164">
            <v>43486</v>
          </cell>
        </row>
        <row r="4165">
          <cell r="B4165">
            <v>332</v>
          </cell>
          <cell r="C4165">
            <v>43483</v>
          </cell>
          <cell r="D4165"/>
          <cell r="E4165"/>
          <cell r="F4165" t="str">
            <v>OK</v>
          </cell>
          <cell r="G4165"/>
          <cell r="H4165"/>
          <cell r="I4165" t="str">
            <v>OK</v>
          </cell>
          <cell r="J4165">
            <v>43486</v>
          </cell>
        </row>
        <row r="4166">
          <cell r="B4166">
            <v>1587</v>
          </cell>
          <cell r="C4166">
            <v>43483</v>
          </cell>
          <cell r="D4166"/>
          <cell r="E4166"/>
          <cell r="F4166" t="str">
            <v>OK</v>
          </cell>
          <cell r="G4166"/>
          <cell r="H4166"/>
          <cell r="I4166" t="str">
            <v>OK</v>
          </cell>
          <cell r="J4166">
            <v>43486</v>
          </cell>
        </row>
        <row r="4167">
          <cell r="B4167">
            <v>8823</v>
          </cell>
          <cell r="C4167">
            <v>43483</v>
          </cell>
          <cell r="D4167" t="str">
            <v>72VU</v>
          </cell>
          <cell r="E4167"/>
          <cell r="F4167" t="str">
            <v>OK</v>
          </cell>
          <cell r="G4167"/>
          <cell r="H4167"/>
          <cell r="I4167" t="str">
            <v>OK</v>
          </cell>
          <cell r="J4167">
            <v>43486</v>
          </cell>
        </row>
        <row r="4168">
          <cell r="B4168">
            <v>8926</v>
          </cell>
          <cell r="C4168">
            <v>43486</v>
          </cell>
          <cell r="D4168"/>
          <cell r="E4168"/>
          <cell r="F4168" t="str">
            <v>OK</v>
          </cell>
          <cell r="G4168"/>
          <cell r="H4168"/>
          <cell r="I4168" t="str">
            <v>ok</v>
          </cell>
          <cell r="J4168">
            <v>43487</v>
          </cell>
        </row>
        <row r="4169">
          <cell r="B4169">
            <v>8889</v>
          </cell>
          <cell r="C4169">
            <v>43486</v>
          </cell>
          <cell r="D4169"/>
          <cell r="E4169"/>
          <cell r="F4169" t="str">
            <v>OK</v>
          </cell>
          <cell r="G4169"/>
          <cell r="H4169"/>
          <cell r="I4169" t="str">
            <v>ok</v>
          </cell>
          <cell r="J4169">
            <v>43487</v>
          </cell>
        </row>
        <row r="4170">
          <cell r="B4170">
            <v>8772</v>
          </cell>
          <cell r="C4170">
            <v>43486</v>
          </cell>
          <cell r="D4170"/>
          <cell r="E4170"/>
          <cell r="F4170" t="str">
            <v>OK</v>
          </cell>
          <cell r="G4170"/>
          <cell r="H4170"/>
          <cell r="I4170" t="str">
            <v>ok</v>
          </cell>
          <cell r="J4170">
            <v>43487</v>
          </cell>
        </row>
        <row r="4171">
          <cell r="B4171">
            <v>8935</v>
          </cell>
          <cell r="C4171">
            <v>43486</v>
          </cell>
          <cell r="D4171"/>
          <cell r="E4171"/>
          <cell r="F4171" t="str">
            <v>OK</v>
          </cell>
          <cell r="G4171"/>
          <cell r="H4171"/>
          <cell r="I4171" t="str">
            <v>ok</v>
          </cell>
          <cell r="J4171">
            <v>43487</v>
          </cell>
        </row>
        <row r="4172">
          <cell r="B4172">
            <v>8875</v>
          </cell>
          <cell r="C4172">
            <v>43486</v>
          </cell>
          <cell r="D4172"/>
          <cell r="E4172"/>
          <cell r="F4172" t="str">
            <v>OK</v>
          </cell>
          <cell r="G4172"/>
          <cell r="H4172"/>
          <cell r="I4172" t="str">
            <v>OK</v>
          </cell>
          <cell r="J4172">
            <v>43488</v>
          </cell>
        </row>
        <row r="4173">
          <cell r="B4173">
            <v>105</v>
          </cell>
          <cell r="C4173">
            <v>43486</v>
          </cell>
          <cell r="D4173"/>
          <cell r="E4173"/>
          <cell r="F4173" t="str">
            <v>OK</v>
          </cell>
          <cell r="G4173"/>
          <cell r="H4173"/>
          <cell r="I4173" t="str">
            <v>ok</v>
          </cell>
          <cell r="J4173">
            <v>43493</v>
          </cell>
        </row>
        <row r="4174">
          <cell r="B4174" t="str">
            <v>LCT021819</v>
          </cell>
          <cell r="C4174">
            <v>43486</v>
          </cell>
          <cell r="D4174" t="str">
            <v>117VU   LTE990095</v>
          </cell>
          <cell r="E4174"/>
          <cell r="F4174" t="str">
            <v>OK</v>
          </cell>
          <cell r="G4174"/>
          <cell r="H4174"/>
          <cell r="I4174" t="str">
            <v>OK</v>
          </cell>
          <cell r="J4174">
            <v>43488</v>
          </cell>
        </row>
        <row r="4175">
          <cell r="B4175" t="str">
            <v>LCT021816</v>
          </cell>
          <cell r="C4175">
            <v>43486</v>
          </cell>
          <cell r="D4175" t="str">
            <v>117VU   LTE990064</v>
          </cell>
          <cell r="E4175"/>
          <cell r="F4175" t="str">
            <v>OK</v>
          </cell>
          <cell r="G4175"/>
          <cell r="H4175"/>
          <cell r="I4175" t="str">
            <v>OK</v>
          </cell>
          <cell r="J4175">
            <v>43488</v>
          </cell>
        </row>
        <row r="4176">
          <cell r="B4176" t="str">
            <v>LCT021803</v>
          </cell>
          <cell r="C4176">
            <v>43486</v>
          </cell>
          <cell r="D4176" t="str">
            <v>117VU   LTE990096</v>
          </cell>
          <cell r="E4176"/>
          <cell r="F4176" t="str">
            <v>OK</v>
          </cell>
          <cell r="G4176"/>
          <cell r="H4176"/>
          <cell r="I4176" t="str">
            <v>OK</v>
          </cell>
          <cell r="J4176">
            <v>43488</v>
          </cell>
        </row>
        <row r="4177">
          <cell r="B4177" t="str">
            <v>LCT144978</v>
          </cell>
          <cell r="C4177">
            <v>43486</v>
          </cell>
          <cell r="D4177" t="str">
            <v>117VU   LTE990091</v>
          </cell>
          <cell r="E4177"/>
          <cell r="F4177" t="str">
            <v>OK</v>
          </cell>
          <cell r="G4177"/>
          <cell r="H4177"/>
          <cell r="I4177" t="str">
            <v>OK</v>
          </cell>
          <cell r="J4177">
            <v>43488</v>
          </cell>
        </row>
        <row r="4178">
          <cell r="B4178" t="str">
            <v>LCT144972</v>
          </cell>
          <cell r="C4178">
            <v>43486</v>
          </cell>
          <cell r="D4178" t="str">
            <v>117VU   LTE990093</v>
          </cell>
          <cell r="E4178"/>
          <cell r="F4178" t="str">
            <v>OK</v>
          </cell>
          <cell r="G4178"/>
          <cell r="H4178"/>
          <cell r="I4178" t="str">
            <v>OK</v>
          </cell>
          <cell r="J4178">
            <v>43488</v>
          </cell>
        </row>
        <row r="4179">
          <cell r="B4179" t="str">
            <v>LCT144987</v>
          </cell>
          <cell r="C4179">
            <v>43486</v>
          </cell>
          <cell r="D4179" t="str">
            <v>117VU   LTE990080</v>
          </cell>
          <cell r="E4179"/>
          <cell r="F4179" t="str">
            <v>OK</v>
          </cell>
          <cell r="G4179"/>
          <cell r="H4179"/>
          <cell r="I4179" t="str">
            <v>OK</v>
          </cell>
          <cell r="J4179">
            <v>43488</v>
          </cell>
        </row>
        <row r="4180">
          <cell r="B4180" t="str">
            <v>LCT144975</v>
          </cell>
          <cell r="C4180">
            <v>43486</v>
          </cell>
          <cell r="D4180" t="str">
            <v>117VU   LTE990092</v>
          </cell>
          <cell r="E4180"/>
          <cell r="F4180" t="str">
            <v>OK</v>
          </cell>
          <cell r="G4180"/>
          <cell r="H4180"/>
          <cell r="I4180" t="str">
            <v>OK</v>
          </cell>
          <cell r="J4180">
            <v>43488</v>
          </cell>
        </row>
        <row r="4181">
          <cell r="B4181" t="str">
            <v>LCT144999</v>
          </cell>
          <cell r="C4181">
            <v>43486</v>
          </cell>
          <cell r="D4181" t="str">
            <v>117VU   LTE990072</v>
          </cell>
          <cell r="E4181"/>
          <cell r="F4181" t="str">
            <v>OK</v>
          </cell>
          <cell r="G4181"/>
          <cell r="H4181"/>
          <cell r="I4181" t="str">
            <v>OK</v>
          </cell>
          <cell r="J4181">
            <v>43488</v>
          </cell>
        </row>
        <row r="4182">
          <cell r="B4182" t="str">
            <v>LCT144984</v>
          </cell>
          <cell r="C4182">
            <v>43486</v>
          </cell>
          <cell r="D4182" t="str">
            <v>117VU   LTE990079</v>
          </cell>
          <cell r="E4182"/>
          <cell r="F4182" t="str">
            <v>OK</v>
          </cell>
          <cell r="G4182"/>
          <cell r="H4182"/>
          <cell r="I4182" t="str">
            <v>OK</v>
          </cell>
          <cell r="J4182">
            <v>43488</v>
          </cell>
        </row>
        <row r="4183">
          <cell r="B4183" t="str">
            <v>LCT144990</v>
          </cell>
          <cell r="C4183">
            <v>43486</v>
          </cell>
          <cell r="D4183" t="str">
            <v>117VU   LTE990081</v>
          </cell>
          <cell r="E4183"/>
          <cell r="F4183" t="str">
            <v>OK</v>
          </cell>
          <cell r="G4183"/>
          <cell r="H4183"/>
          <cell r="I4183" t="str">
            <v>OK</v>
          </cell>
          <cell r="J4183">
            <v>43488</v>
          </cell>
        </row>
        <row r="4184">
          <cell r="B4184">
            <v>8764</v>
          </cell>
          <cell r="C4184">
            <v>43486</v>
          </cell>
          <cell r="D4184" t="str">
            <v>35VU</v>
          </cell>
          <cell r="E4184"/>
          <cell r="F4184" t="str">
            <v>OK</v>
          </cell>
          <cell r="G4184"/>
          <cell r="H4184"/>
          <cell r="I4184" t="str">
            <v>OK</v>
          </cell>
          <cell r="J4184">
            <v>43488</v>
          </cell>
        </row>
        <row r="4185">
          <cell r="B4185">
            <v>8786</v>
          </cell>
          <cell r="C4185">
            <v>43486</v>
          </cell>
          <cell r="D4185" t="str">
            <v>63VU</v>
          </cell>
          <cell r="E4185"/>
          <cell r="F4185" t="str">
            <v>OK</v>
          </cell>
          <cell r="G4185"/>
          <cell r="H4185"/>
          <cell r="I4185" t="str">
            <v>OK</v>
          </cell>
          <cell r="J4185">
            <v>43488</v>
          </cell>
        </row>
        <row r="4186">
          <cell r="B4186">
            <v>8823</v>
          </cell>
          <cell r="C4186">
            <v>43486</v>
          </cell>
          <cell r="D4186" t="str">
            <v>28VU</v>
          </cell>
          <cell r="E4186"/>
          <cell r="F4186" t="str">
            <v>OK</v>
          </cell>
          <cell r="G4186"/>
          <cell r="H4186"/>
          <cell r="I4186" t="str">
            <v>ok</v>
          </cell>
          <cell r="J4186">
            <v>43487</v>
          </cell>
        </row>
        <row r="4187">
          <cell r="B4187">
            <v>8792</v>
          </cell>
          <cell r="C4187">
            <v>43487</v>
          </cell>
          <cell r="D4187"/>
          <cell r="E4187"/>
          <cell r="F4187" t="str">
            <v>OK</v>
          </cell>
          <cell r="G4187"/>
          <cell r="H4187"/>
          <cell r="I4187" t="str">
            <v>OK</v>
          </cell>
          <cell r="J4187">
            <v>43488</v>
          </cell>
        </row>
        <row r="4188">
          <cell r="B4188">
            <v>8866</v>
          </cell>
          <cell r="C4188">
            <v>43487</v>
          </cell>
          <cell r="D4188"/>
          <cell r="E4188"/>
          <cell r="F4188" t="str">
            <v>OK</v>
          </cell>
          <cell r="G4188"/>
          <cell r="H4188"/>
          <cell r="I4188" t="str">
            <v>OK</v>
          </cell>
          <cell r="J4188">
            <v>43488</v>
          </cell>
        </row>
        <row r="4189">
          <cell r="B4189">
            <v>8881</v>
          </cell>
          <cell r="C4189">
            <v>43487</v>
          </cell>
          <cell r="D4189"/>
          <cell r="E4189"/>
          <cell r="F4189" t="str">
            <v>OK</v>
          </cell>
          <cell r="G4189"/>
          <cell r="H4189"/>
          <cell r="I4189" t="str">
            <v>OK</v>
          </cell>
          <cell r="J4189">
            <v>43488</v>
          </cell>
        </row>
        <row r="4190">
          <cell r="B4190">
            <v>9009</v>
          </cell>
          <cell r="C4190">
            <v>43487</v>
          </cell>
          <cell r="D4190"/>
          <cell r="E4190"/>
          <cell r="F4190" t="str">
            <v>OK</v>
          </cell>
          <cell r="G4190"/>
          <cell r="H4190"/>
          <cell r="I4190" t="str">
            <v>OK</v>
          </cell>
          <cell r="J4190">
            <v>43488</v>
          </cell>
        </row>
        <row r="4191">
          <cell r="B4191">
            <v>323</v>
          </cell>
          <cell r="C4191">
            <v>43487</v>
          </cell>
          <cell r="D4191"/>
          <cell r="E4191"/>
          <cell r="F4191" t="str">
            <v>OK</v>
          </cell>
          <cell r="G4191"/>
          <cell r="H4191"/>
          <cell r="I4191" t="str">
            <v>ok</v>
          </cell>
          <cell r="J4191">
            <v>43488</v>
          </cell>
        </row>
        <row r="4192">
          <cell r="B4192">
            <v>308</v>
          </cell>
          <cell r="C4192">
            <v>43487</v>
          </cell>
          <cell r="D4192" t="str">
            <v>517-518VU</v>
          </cell>
          <cell r="E4192"/>
          <cell r="F4192" t="str">
            <v>OK</v>
          </cell>
          <cell r="G4192"/>
          <cell r="H4192"/>
          <cell r="I4192" t="str">
            <v>OK</v>
          </cell>
          <cell r="J4192">
            <v>43488</v>
          </cell>
        </row>
        <row r="4193">
          <cell r="B4193">
            <v>309</v>
          </cell>
          <cell r="C4193">
            <v>43487</v>
          </cell>
          <cell r="D4193"/>
          <cell r="E4193"/>
          <cell r="F4193" t="str">
            <v>OK</v>
          </cell>
          <cell r="G4193"/>
          <cell r="H4193"/>
          <cell r="I4193" t="str">
            <v>OK</v>
          </cell>
          <cell r="J4193">
            <v>43488</v>
          </cell>
        </row>
        <row r="4194">
          <cell r="B4194">
            <v>331</v>
          </cell>
          <cell r="C4194">
            <v>43487</v>
          </cell>
          <cell r="D4194"/>
          <cell r="E4194"/>
          <cell r="F4194" t="str">
            <v>OK</v>
          </cell>
          <cell r="G4194"/>
          <cell r="H4194"/>
          <cell r="I4194" t="str">
            <v>OK</v>
          </cell>
          <cell r="J4194">
            <v>43488</v>
          </cell>
        </row>
        <row r="4195">
          <cell r="B4195">
            <v>330</v>
          </cell>
          <cell r="C4195">
            <v>43487</v>
          </cell>
          <cell r="D4195" t="str">
            <v>911-917VU</v>
          </cell>
          <cell r="E4195"/>
          <cell r="F4195" t="str">
            <v>OK</v>
          </cell>
          <cell r="G4195"/>
          <cell r="H4195"/>
          <cell r="I4195" t="str">
            <v>OK</v>
          </cell>
          <cell r="J4195">
            <v>43488</v>
          </cell>
        </row>
        <row r="4196">
          <cell r="B4196">
            <v>329</v>
          </cell>
          <cell r="C4196">
            <v>43487</v>
          </cell>
          <cell r="D4196"/>
          <cell r="E4196"/>
          <cell r="F4196" t="str">
            <v>OK</v>
          </cell>
          <cell r="G4196"/>
          <cell r="H4196"/>
          <cell r="I4196" t="str">
            <v>OK</v>
          </cell>
          <cell r="J4196">
            <v>43488</v>
          </cell>
        </row>
        <row r="4197">
          <cell r="B4197">
            <v>1588</v>
          </cell>
          <cell r="C4197">
            <v>43487</v>
          </cell>
          <cell r="D4197"/>
          <cell r="E4197"/>
          <cell r="F4197" t="str">
            <v>OK</v>
          </cell>
          <cell r="G4197"/>
          <cell r="H4197"/>
          <cell r="I4197" t="str">
            <v>OK</v>
          </cell>
          <cell r="J4197">
            <v>43488</v>
          </cell>
        </row>
        <row r="4198">
          <cell r="B4198" t="str">
            <v>LCT166248</v>
          </cell>
          <cell r="C4198">
            <v>43487</v>
          </cell>
          <cell r="D4198" t="str">
            <v>10DA</v>
          </cell>
          <cell r="E4198"/>
          <cell r="F4198" t="str">
            <v>OK</v>
          </cell>
          <cell r="G4198"/>
          <cell r="H4198"/>
          <cell r="I4198" t="str">
            <v>OK</v>
          </cell>
          <cell r="J4198">
            <v>43488</v>
          </cell>
        </row>
        <row r="4199">
          <cell r="B4199" t="str">
            <v>LCT166250</v>
          </cell>
          <cell r="C4199">
            <v>43487</v>
          </cell>
          <cell r="D4199" t="str">
            <v>20RK</v>
          </cell>
          <cell r="E4199"/>
          <cell r="F4199" t="str">
            <v>OK</v>
          </cell>
          <cell r="G4199"/>
          <cell r="H4199"/>
          <cell r="I4199" t="str">
            <v>OK</v>
          </cell>
          <cell r="J4199">
            <v>43488</v>
          </cell>
        </row>
        <row r="4200">
          <cell r="B4200" t="str">
            <v>LCT114455</v>
          </cell>
          <cell r="C4200">
            <v>43487</v>
          </cell>
          <cell r="D4200" t="str">
            <v>41UB</v>
          </cell>
          <cell r="E4200"/>
          <cell r="F4200" t="str">
            <v>OK</v>
          </cell>
          <cell r="G4200"/>
          <cell r="H4200"/>
          <cell r="I4200" t="str">
            <v>OK</v>
          </cell>
          <cell r="J4200">
            <v>43488</v>
          </cell>
        </row>
        <row r="4201">
          <cell r="B4201">
            <v>65</v>
          </cell>
          <cell r="C4201">
            <v>43487</v>
          </cell>
          <cell r="D4201" t="str">
            <v>5128VE</v>
          </cell>
          <cell r="E4201"/>
          <cell r="F4201" t="str">
            <v>OK</v>
          </cell>
          <cell r="G4201"/>
          <cell r="H4201"/>
          <cell r="I4201" t="str">
            <v>OK</v>
          </cell>
          <cell r="J4201">
            <v>43490</v>
          </cell>
        </row>
        <row r="4202">
          <cell r="B4202">
            <v>65</v>
          </cell>
          <cell r="C4202">
            <v>43487</v>
          </cell>
          <cell r="D4202" t="str">
            <v xml:space="preserve">311VU </v>
          </cell>
          <cell r="E4202"/>
          <cell r="F4202" t="str">
            <v>OK</v>
          </cell>
          <cell r="G4202"/>
          <cell r="H4202"/>
          <cell r="I4202" t="str">
            <v>OK</v>
          </cell>
          <cell r="J4202">
            <v>43493</v>
          </cell>
        </row>
        <row r="4203">
          <cell r="B4203">
            <v>8929</v>
          </cell>
          <cell r="C4203">
            <v>43488</v>
          </cell>
          <cell r="D4203"/>
          <cell r="E4203"/>
          <cell r="F4203" t="str">
            <v>OK</v>
          </cell>
          <cell r="G4203"/>
          <cell r="H4203"/>
          <cell r="I4203" t="str">
            <v>ok</v>
          </cell>
          <cell r="J4203">
            <v>43489</v>
          </cell>
        </row>
        <row r="4204">
          <cell r="B4204">
            <v>8750</v>
          </cell>
          <cell r="C4204">
            <v>43488</v>
          </cell>
          <cell r="D4204"/>
          <cell r="E4204"/>
          <cell r="F4204" t="str">
            <v>OK</v>
          </cell>
          <cell r="G4204"/>
          <cell r="H4204"/>
          <cell r="I4204" t="str">
            <v>ok</v>
          </cell>
          <cell r="J4204">
            <v>43489</v>
          </cell>
        </row>
        <row r="4205">
          <cell r="B4205">
            <v>8789</v>
          </cell>
          <cell r="C4205">
            <v>43488</v>
          </cell>
          <cell r="D4205"/>
          <cell r="E4205"/>
          <cell r="F4205" t="str">
            <v>OK</v>
          </cell>
          <cell r="G4205"/>
          <cell r="H4205"/>
          <cell r="I4205" t="str">
            <v>ok</v>
          </cell>
          <cell r="J4205">
            <v>43489</v>
          </cell>
        </row>
        <row r="4206">
          <cell r="B4206">
            <v>8901</v>
          </cell>
          <cell r="C4206">
            <v>43488</v>
          </cell>
          <cell r="D4206"/>
          <cell r="E4206"/>
          <cell r="F4206" t="str">
            <v>OK</v>
          </cell>
          <cell r="G4206"/>
          <cell r="H4206"/>
          <cell r="I4206" t="str">
            <v>ok</v>
          </cell>
          <cell r="J4206">
            <v>43489</v>
          </cell>
        </row>
        <row r="4207">
          <cell r="B4207">
            <v>8896</v>
          </cell>
          <cell r="C4207">
            <v>43488</v>
          </cell>
          <cell r="D4207"/>
          <cell r="E4207"/>
          <cell r="F4207" t="str">
            <v>OK</v>
          </cell>
          <cell r="G4207"/>
          <cell r="H4207"/>
          <cell r="I4207" t="str">
            <v>ok</v>
          </cell>
          <cell r="J4207">
            <v>43489</v>
          </cell>
        </row>
        <row r="4208">
          <cell r="B4208">
            <v>8882</v>
          </cell>
          <cell r="C4208">
            <v>43488</v>
          </cell>
          <cell r="D4208"/>
          <cell r="E4208"/>
          <cell r="F4208" t="str">
            <v>OK</v>
          </cell>
          <cell r="G4208"/>
          <cell r="H4208"/>
          <cell r="I4208" t="str">
            <v>OK</v>
          </cell>
          <cell r="J4208">
            <v>43490</v>
          </cell>
        </row>
        <row r="4209">
          <cell r="B4209">
            <v>8922</v>
          </cell>
          <cell r="C4209">
            <v>43488</v>
          </cell>
          <cell r="D4209"/>
          <cell r="E4209"/>
          <cell r="F4209" t="str">
            <v>OK</v>
          </cell>
          <cell r="G4209"/>
          <cell r="H4209"/>
          <cell r="I4209" t="str">
            <v>OK</v>
          </cell>
          <cell r="J4209">
            <v>43490</v>
          </cell>
        </row>
        <row r="4210">
          <cell r="B4210">
            <v>8884</v>
          </cell>
          <cell r="C4210">
            <v>43488</v>
          </cell>
          <cell r="D4210"/>
          <cell r="E4210"/>
          <cell r="F4210" t="str">
            <v>OK</v>
          </cell>
          <cell r="G4210"/>
          <cell r="H4210"/>
          <cell r="I4210" t="str">
            <v>OK</v>
          </cell>
          <cell r="J4210">
            <v>43490</v>
          </cell>
        </row>
        <row r="4211">
          <cell r="B4211">
            <v>310</v>
          </cell>
          <cell r="C4211">
            <v>43488</v>
          </cell>
          <cell r="D4211"/>
          <cell r="E4211"/>
          <cell r="F4211" t="str">
            <v>OK</v>
          </cell>
          <cell r="G4211"/>
          <cell r="H4211"/>
          <cell r="I4211" t="str">
            <v>ok</v>
          </cell>
          <cell r="J4211">
            <v>43492</v>
          </cell>
        </row>
        <row r="4212">
          <cell r="B4212">
            <v>345</v>
          </cell>
          <cell r="C4212">
            <v>43488</v>
          </cell>
          <cell r="D4212"/>
          <cell r="E4212"/>
          <cell r="F4212" t="str">
            <v>OK</v>
          </cell>
          <cell r="G4212"/>
          <cell r="H4212"/>
          <cell r="I4212" t="str">
            <v>ok</v>
          </cell>
          <cell r="J4212">
            <v>43489</v>
          </cell>
        </row>
        <row r="4213">
          <cell r="B4213">
            <v>331</v>
          </cell>
          <cell r="C4213">
            <v>43488</v>
          </cell>
          <cell r="D4213"/>
          <cell r="E4213"/>
          <cell r="F4213" t="str">
            <v>OK</v>
          </cell>
          <cell r="G4213"/>
          <cell r="H4213"/>
          <cell r="I4213" t="str">
            <v>ok</v>
          </cell>
          <cell r="J4213">
            <v>43489</v>
          </cell>
        </row>
        <row r="4214">
          <cell r="B4214">
            <v>1575</v>
          </cell>
          <cell r="C4214">
            <v>43488</v>
          </cell>
          <cell r="D4214"/>
          <cell r="E4214"/>
          <cell r="F4214" t="str">
            <v>OK</v>
          </cell>
          <cell r="G4214"/>
          <cell r="H4214"/>
          <cell r="I4214" t="str">
            <v>ok</v>
          </cell>
          <cell r="J4214">
            <v>43489</v>
          </cell>
        </row>
        <row r="4215">
          <cell r="B4215" t="str">
            <v>LCT198693</v>
          </cell>
          <cell r="C4215">
            <v>43488</v>
          </cell>
          <cell r="D4215" t="str">
            <v>42UB</v>
          </cell>
          <cell r="E4215"/>
          <cell r="F4215" t="str">
            <v>OK</v>
          </cell>
          <cell r="G4215"/>
          <cell r="H4215"/>
          <cell r="I4215" t="str">
            <v>OK</v>
          </cell>
          <cell r="J4215">
            <v>43490</v>
          </cell>
        </row>
        <row r="4216">
          <cell r="B4216" t="str">
            <v>LCT198683</v>
          </cell>
          <cell r="C4216">
            <v>43488</v>
          </cell>
          <cell r="D4216" t="str">
            <v>10QW</v>
          </cell>
          <cell r="E4216"/>
          <cell r="F4216" t="str">
            <v>OK</v>
          </cell>
          <cell r="G4216"/>
          <cell r="H4216"/>
          <cell r="I4216" t="str">
            <v>OK</v>
          </cell>
          <cell r="J4216">
            <v>43490</v>
          </cell>
        </row>
        <row r="4217">
          <cell r="B4217" t="str">
            <v>LCT021645</v>
          </cell>
          <cell r="C4217">
            <v>43488</v>
          </cell>
          <cell r="D4217" t="str">
            <v>80UB</v>
          </cell>
          <cell r="E4217"/>
          <cell r="F4217" t="str">
            <v>OK</v>
          </cell>
          <cell r="G4217"/>
          <cell r="H4217"/>
          <cell r="I4217" t="str">
            <v>ok</v>
          </cell>
          <cell r="J4217">
            <v>43494</v>
          </cell>
        </row>
        <row r="4218">
          <cell r="B4218" t="str">
            <v>LCT021646</v>
          </cell>
          <cell r="C4218">
            <v>43488</v>
          </cell>
          <cell r="D4218" t="str">
            <v>80UB</v>
          </cell>
          <cell r="E4218"/>
          <cell r="F4218" t="str">
            <v>OK</v>
          </cell>
          <cell r="G4218"/>
          <cell r="H4218"/>
          <cell r="I4218" t="str">
            <v>ok</v>
          </cell>
          <cell r="J4218">
            <v>43494</v>
          </cell>
        </row>
        <row r="4219">
          <cell r="B4219" t="str">
            <v>LCT242983</v>
          </cell>
          <cell r="C4219">
            <v>43488</v>
          </cell>
          <cell r="D4219" t="str">
            <v>517VU   LTE990005</v>
          </cell>
          <cell r="E4219"/>
          <cell r="F4219"/>
          <cell r="G4219"/>
          <cell r="H4219"/>
          <cell r="I4219" t="str">
            <v>OK</v>
          </cell>
          <cell r="J4219">
            <v>43489</v>
          </cell>
        </row>
        <row r="4220">
          <cell r="B4220">
            <v>8810</v>
          </cell>
          <cell r="C4220">
            <v>43488</v>
          </cell>
          <cell r="D4220" t="str">
            <v>402VU</v>
          </cell>
          <cell r="E4220"/>
          <cell r="F4220" t="str">
            <v>OK</v>
          </cell>
          <cell r="G4220"/>
          <cell r="H4220"/>
          <cell r="I4220" t="str">
            <v>OK</v>
          </cell>
          <cell r="J4220">
            <v>43493</v>
          </cell>
        </row>
        <row r="4221">
          <cell r="B4221">
            <v>8834</v>
          </cell>
          <cell r="C4221">
            <v>43488</v>
          </cell>
          <cell r="D4221" t="str">
            <v>28VU</v>
          </cell>
          <cell r="E4221"/>
          <cell r="F4221" t="str">
            <v>OK</v>
          </cell>
          <cell r="G4221"/>
          <cell r="H4221"/>
          <cell r="I4221" t="str">
            <v>ok</v>
          </cell>
          <cell r="J4221">
            <v>43489</v>
          </cell>
        </row>
        <row r="4222">
          <cell r="B4222">
            <v>104</v>
          </cell>
          <cell r="C4222">
            <v>43488</v>
          </cell>
          <cell r="D4222" t="str">
            <v>51VU</v>
          </cell>
          <cell r="E4222"/>
          <cell r="F4222" t="str">
            <v>OK</v>
          </cell>
          <cell r="G4222"/>
          <cell r="H4222"/>
          <cell r="I4222" t="str">
            <v>ok</v>
          </cell>
          <cell r="J4222">
            <v>43489</v>
          </cell>
        </row>
        <row r="4223">
          <cell r="B4223">
            <v>8775</v>
          </cell>
          <cell r="C4223">
            <v>43489</v>
          </cell>
          <cell r="D4223"/>
          <cell r="E4223"/>
          <cell r="F4223" t="str">
            <v>OK</v>
          </cell>
          <cell r="G4223"/>
          <cell r="H4223"/>
          <cell r="I4223" t="str">
            <v>OK</v>
          </cell>
          <cell r="J4223">
            <v>43490</v>
          </cell>
        </row>
        <row r="4224">
          <cell r="B4224">
            <v>8780</v>
          </cell>
          <cell r="C4224">
            <v>43489</v>
          </cell>
          <cell r="D4224"/>
          <cell r="E4224"/>
          <cell r="F4224" t="str">
            <v>OK</v>
          </cell>
          <cell r="G4224"/>
          <cell r="H4224"/>
          <cell r="I4224" t="str">
            <v>OK</v>
          </cell>
          <cell r="J4224">
            <v>43490</v>
          </cell>
        </row>
        <row r="4225">
          <cell r="B4225">
            <v>8839</v>
          </cell>
          <cell r="C4225">
            <v>43489</v>
          </cell>
          <cell r="D4225" t="str">
            <v>PARA 119VU</v>
          </cell>
          <cell r="E4225"/>
          <cell r="F4225" t="str">
            <v>OK</v>
          </cell>
          <cell r="G4225"/>
          <cell r="H4225"/>
          <cell r="I4225" t="str">
            <v>OK</v>
          </cell>
          <cell r="J4225">
            <v>43490</v>
          </cell>
        </row>
        <row r="4226">
          <cell r="B4226">
            <v>8887</v>
          </cell>
          <cell r="C4226">
            <v>43489</v>
          </cell>
          <cell r="D4226" t="str">
            <v>para 102VU</v>
          </cell>
          <cell r="E4226"/>
          <cell r="F4226" t="str">
            <v>OK</v>
          </cell>
          <cell r="G4226"/>
          <cell r="H4226"/>
          <cell r="I4226" t="str">
            <v>OK</v>
          </cell>
          <cell r="J4226">
            <v>43490</v>
          </cell>
        </row>
        <row r="4227">
          <cell r="B4227">
            <v>8843</v>
          </cell>
          <cell r="C4227">
            <v>43489</v>
          </cell>
          <cell r="D4227"/>
          <cell r="E4227"/>
          <cell r="F4227" t="str">
            <v>OK</v>
          </cell>
          <cell r="G4227"/>
          <cell r="H4227"/>
          <cell r="I4227" t="str">
            <v>OK</v>
          </cell>
          <cell r="J4227">
            <v>43490</v>
          </cell>
        </row>
        <row r="4228">
          <cell r="B4228">
            <v>328</v>
          </cell>
          <cell r="C4228">
            <v>43489</v>
          </cell>
          <cell r="D4228"/>
          <cell r="E4228"/>
          <cell r="F4228" t="str">
            <v>OK</v>
          </cell>
          <cell r="G4228"/>
          <cell r="H4228"/>
          <cell r="I4228" t="str">
            <v>OK</v>
          </cell>
          <cell r="J4228">
            <v>43490</v>
          </cell>
        </row>
        <row r="4229">
          <cell r="B4229">
            <v>326</v>
          </cell>
          <cell r="C4229">
            <v>43489</v>
          </cell>
          <cell r="D4229"/>
          <cell r="E4229"/>
          <cell r="F4229" t="str">
            <v>OK</v>
          </cell>
          <cell r="G4229"/>
          <cell r="H4229"/>
          <cell r="I4229" t="str">
            <v>OK</v>
          </cell>
          <cell r="J4229">
            <v>43490</v>
          </cell>
        </row>
        <row r="4230">
          <cell r="B4230" t="str">
            <v>LCT205529</v>
          </cell>
          <cell r="C4230">
            <v>43489</v>
          </cell>
          <cell r="D4230" t="str">
            <v>1UB</v>
          </cell>
          <cell r="E4230"/>
          <cell r="F4230" t="str">
            <v>OK</v>
          </cell>
          <cell r="G4230"/>
          <cell r="H4230"/>
          <cell r="I4230" t="str">
            <v>OK</v>
          </cell>
          <cell r="J4230">
            <v>43490</v>
          </cell>
        </row>
        <row r="4231">
          <cell r="B4231" t="str">
            <v>LCT166244</v>
          </cell>
          <cell r="C4231">
            <v>43489</v>
          </cell>
          <cell r="D4231" t="str">
            <v>91UB</v>
          </cell>
          <cell r="E4231"/>
          <cell r="F4231" t="str">
            <v>OK</v>
          </cell>
          <cell r="G4231"/>
          <cell r="H4231"/>
          <cell r="I4231" t="str">
            <v>OK</v>
          </cell>
          <cell r="J4231">
            <v>43495</v>
          </cell>
        </row>
        <row r="4232">
          <cell r="B4232" t="str">
            <v>LCT021752</v>
          </cell>
          <cell r="C4232">
            <v>43489</v>
          </cell>
          <cell r="D4232" t="str">
            <v>LTE990094 117VU</v>
          </cell>
          <cell r="E4232"/>
          <cell r="F4232" t="str">
            <v>OK</v>
          </cell>
          <cell r="G4232"/>
          <cell r="H4232"/>
          <cell r="I4232" t="str">
            <v>OK</v>
          </cell>
          <cell r="J4232">
            <v>43490</v>
          </cell>
        </row>
        <row r="4233">
          <cell r="B4233">
            <v>352</v>
          </cell>
          <cell r="C4233">
            <v>43490</v>
          </cell>
          <cell r="D4233"/>
          <cell r="E4233"/>
          <cell r="F4233" t="str">
            <v>OK</v>
          </cell>
          <cell r="G4233"/>
          <cell r="H4233"/>
          <cell r="I4233" t="str">
            <v>ok</v>
          </cell>
          <cell r="J4233">
            <v>43493</v>
          </cell>
        </row>
        <row r="4234">
          <cell r="B4234">
            <v>8869</v>
          </cell>
          <cell r="C4234">
            <v>43490</v>
          </cell>
          <cell r="D4234"/>
          <cell r="E4234"/>
          <cell r="F4234" t="str">
            <v>OK</v>
          </cell>
          <cell r="G4234"/>
          <cell r="H4234"/>
          <cell r="I4234" t="str">
            <v>OK</v>
          </cell>
          <cell r="J4234">
            <v>43493</v>
          </cell>
        </row>
        <row r="4235">
          <cell r="B4235">
            <v>8927</v>
          </cell>
          <cell r="C4235">
            <v>43490</v>
          </cell>
          <cell r="D4235"/>
          <cell r="E4235"/>
          <cell r="F4235" t="str">
            <v>OK</v>
          </cell>
          <cell r="G4235"/>
          <cell r="H4235"/>
          <cell r="I4235" t="str">
            <v>OK</v>
          </cell>
          <cell r="J4235">
            <v>43493</v>
          </cell>
        </row>
        <row r="4236">
          <cell r="B4236">
            <v>8976</v>
          </cell>
          <cell r="C4236">
            <v>43490</v>
          </cell>
          <cell r="D4236"/>
          <cell r="E4236"/>
          <cell r="F4236" t="str">
            <v>OK</v>
          </cell>
          <cell r="G4236"/>
          <cell r="H4236"/>
          <cell r="I4236" t="str">
            <v>OK</v>
          </cell>
          <cell r="J4236">
            <v>43493</v>
          </cell>
        </row>
        <row r="4237">
          <cell r="B4237">
            <v>8895</v>
          </cell>
          <cell r="C4237">
            <v>43490</v>
          </cell>
          <cell r="D4237"/>
          <cell r="E4237"/>
          <cell r="F4237" t="str">
            <v>OK</v>
          </cell>
          <cell r="G4237"/>
          <cell r="H4237"/>
          <cell r="I4237" t="str">
            <v>ok</v>
          </cell>
          <cell r="J4237">
            <v>43494</v>
          </cell>
        </row>
        <row r="4238">
          <cell r="B4238">
            <v>8925</v>
          </cell>
          <cell r="C4238">
            <v>43490</v>
          </cell>
          <cell r="D4238"/>
          <cell r="E4238"/>
          <cell r="F4238" t="str">
            <v>OK</v>
          </cell>
          <cell r="G4238"/>
          <cell r="H4238"/>
          <cell r="I4238" t="str">
            <v>OK</v>
          </cell>
          <cell r="J4238">
            <v>43494</v>
          </cell>
        </row>
        <row r="4239">
          <cell r="B4239">
            <v>9019</v>
          </cell>
          <cell r="C4239">
            <v>43490</v>
          </cell>
          <cell r="D4239"/>
          <cell r="E4239"/>
          <cell r="F4239" t="str">
            <v>OK</v>
          </cell>
          <cell r="G4239"/>
          <cell r="H4239"/>
          <cell r="I4239" t="str">
            <v>OK</v>
          </cell>
          <cell r="J4239">
            <v>43494</v>
          </cell>
        </row>
        <row r="4240">
          <cell r="B4240">
            <v>8928</v>
          </cell>
          <cell r="C4240">
            <v>43490</v>
          </cell>
          <cell r="D4240"/>
          <cell r="E4240"/>
          <cell r="F4240" t="str">
            <v>OK</v>
          </cell>
          <cell r="G4240"/>
          <cell r="H4240"/>
          <cell r="I4240" t="str">
            <v>OK</v>
          </cell>
          <cell r="J4240">
            <v>43494</v>
          </cell>
        </row>
        <row r="4241">
          <cell r="B4241">
            <v>311</v>
          </cell>
          <cell r="C4241">
            <v>43490</v>
          </cell>
          <cell r="D4241"/>
          <cell r="E4241"/>
          <cell r="F4241" t="str">
            <v>OK</v>
          </cell>
          <cell r="G4241"/>
          <cell r="H4241"/>
          <cell r="I4241" t="str">
            <v>ok</v>
          </cell>
          <cell r="J4241">
            <v>43493</v>
          </cell>
        </row>
        <row r="4242">
          <cell r="B4242">
            <v>327</v>
          </cell>
          <cell r="C4242">
            <v>43490</v>
          </cell>
          <cell r="D4242" t="str">
            <v>sauf 314-611VU2</v>
          </cell>
          <cell r="E4242"/>
          <cell r="F4242" t="str">
            <v>OK</v>
          </cell>
          <cell r="G4242"/>
          <cell r="H4242"/>
          <cell r="I4242" t="str">
            <v>ok</v>
          </cell>
          <cell r="J4242">
            <v>43493</v>
          </cell>
        </row>
        <row r="4243">
          <cell r="B4243">
            <v>352</v>
          </cell>
          <cell r="C4243">
            <v>43490</v>
          </cell>
          <cell r="D4243"/>
          <cell r="E4243"/>
          <cell r="F4243" t="str">
            <v>OK</v>
          </cell>
          <cell r="G4243"/>
          <cell r="H4243"/>
          <cell r="I4243" t="str">
            <v>ok</v>
          </cell>
          <cell r="J4243">
            <v>43493</v>
          </cell>
        </row>
        <row r="4244">
          <cell r="B4244" t="str">
            <v>LCT077060</v>
          </cell>
          <cell r="C4244">
            <v>43490</v>
          </cell>
          <cell r="D4244" t="str">
            <v>40VU   LTE990001→LTE990003</v>
          </cell>
          <cell r="E4244"/>
          <cell r="F4244" t="str">
            <v>OK</v>
          </cell>
          <cell r="G4244"/>
          <cell r="H4244"/>
          <cell r="I4244" t="str">
            <v>ok</v>
          </cell>
          <cell r="J4244">
            <v>43493</v>
          </cell>
        </row>
        <row r="4245">
          <cell r="B4245" t="str">
            <v>LCT144996</v>
          </cell>
          <cell r="C4245">
            <v>43490</v>
          </cell>
          <cell r="D4245" t="str">
            <v>117VU   LTE990067→LTE990068</v>
          </cell>
          <cell r="E4245"/>
          <cell r="F4245" t="str">
            <v>OK</v>
          </cell>
          <cell r="G4245"/>
          <cell r="H4245"/>
          <cell r="I4245" t="str">
            <v>ok</v>
          </cell>
          <cell r="J4245">
            <v>43493</v>
          </cell>
        </row>
        <row r="4246">
          <cell r="B4246" t="str">
            <v>LCT144993</v>
          </cell>
          <cell r="C4246">
            <v>43490</v>
          </cell>
          <cell r="D4246" t="str">
            <v>117VU   LTE990069</v>
          </cell>
          <cell r="E4246"/>
          <cell r="F4246" t="str">
            <v>OK</v>
          </cell>
          <cell r="G4246"/>
          <cell r="H4246"/>
          <cell r="I4246" t="str">
            <v>ok</v>
          </cell>
          <cell r="J4246">
            <v>43493</v>
          </cell>
        </row>
        <row r="4247">
          <cell r="B4247" t="str">
            <v>LCT138986</v>
          </cell>
          <cell r="C4247">
            <v>43490</v>
          </cell>
          <cell r="D4247" t="str">
            <v>62VU  LTE990006</v>
          </cell>
          <cell r="E4247"/>
          <cell r="F4247" t="str">
            <v>OK</v>
          </cell>
          <cell r="G4247"/>
          <cell r="H4247"/>
          <cell r="I4247" t="str">
            <v>OK</v>
          </cell>
          <cell r="J4247">
            <v>43494</v>
          </cell>
        </row>
        <row r="4248">
          <cell r="B4248" t="str">
            <v>LCT146134</v>
          </cell>
          <cell r="C4248">
            <v>43490</v>
          </cell>
          <cell r="D4248" t="str">
            <v>61VU   LTE990007</v>
          </cell>
          <cell r="E4248"/>
          <cell r="F4248" t="str">
            <v>OK</v>
          </cell>
          <cell r="G4248"/>
          <cell r="H4248"/>
          <cell r="I4248" t="str">
            <v>OK</v>
          </cell>
          <cell r="J4248">
            <v>43494</v>
          </cell>
        </row>
        <row r="4249">
          <cell r="B4249" t="str">
            <v>LCT139006</v>
          </cell>
          <cell r="C4249">
            <v>43490</v>
          </cell>
          <cell r="D4249" t="str">
            <v>60VU   LTE990007</v>
          </cell>
          <cell r="E4249"/>
          <cell r="F4249" t="str">
            <v>OK</v>
          </cell>
          <cell r="G4249"/>
          <cell r="H4249"/>
          <cell r="I4249" t="str">
            <v>OK</v>
          </cell>
          <cell r="J4249">
            <v>43494</v>
          </cell>
        </row>
        <row r="4250">
          <cell r="B4250">
            <v>8784</v>
          </cell>
          <cell r="C4250">
            <v>43490</v>
          </cell>
          <cell r="D4250" t="str">
            <v>54VU2</v>
          </cell>
          <cell r="E4250"/>
          <cell r="F4250" t="str">
            <v>OK</v>
          </cell>
          <cell r="G4250"/>
          <cell r="H4250"/>
          <cell r="I4250" t="str">
            <v>ok</v>
          </cell>
          <cell r="J4250">
            <v>43497</v>
          </cell>
        </row>
        <row r="4251">
          <cell r="B4251">
            <v>65</v>
          </cell>
          <cell r="C4251">
            <v>43490</v>
          </cell>
          <cell r="D4251" t="str">
            <v>917VU</v>
          </cell>
          <cell r="E4251"/>
          <cell r="F4251" t="str">
            <v>OK</v>
          </cell>
          <cell r="G4251"/>
          <cell r="H4251"/>
          <cell r="I4251" t="str">
            <v>KO</v>
          </cell>
          <cell r="J4251"/>
        </row>
        <row r="4252">
          <cell r="B4252">
            <v>8779</v>
          </cell>
          <cell r="C4252">
            <v>43493</v>
          </cell>
          <cell r="D4252"/>
          <cell r="E4252"/>
          <cell r="F4252" t="str">
            <v>OK</v>
          </cell>
          <cell r="G4252"/>
          <cell r="H4252"/>
          <cell r="I4252" t="str">
            <v>OK</v>
          </cell>
          <cell r="J4252">
            <v>43494</v>
          </cell>
        </row>
        <row r="4253">
          <cell r="B4253">
            <v>9019</v>
          </cell>
          <cell r="C4253">
            <v>43493</v>
          </cell>
          <cell r="D4253"/>
          <cell r="E4253"/>
          <cell r="F4253" t="str">
            <v>OK</v>
          </cell>
          <cell r="G4253"/>
          <cell r="H4253"/>
          <cell r="I4253" t="str">
            <v>OK</v>
          </cell>
          <cell r="J4253">
            <v>43494</v>
          </cell>
        </row>
        <row r="4254">
          <cell r="B4254">
            <v>8830</v>
          </cell>
          <cell r="C4254">
            <v>43493</v>
          </cell>
          <cell r="D4254" t="str">
            <v>para 102VU</v>
          </cell>
          <cell r="E4254"/>
          <cell r="F4254" t="str">
            <v>OK</v>
          </cell>
          <cell r="G4254"/>
          <cell r="H4254"/>
          <cell r="I4254" t="str">
            <v>OK</v>
          </cell>
          <cell r="J4254">
            <v>43494</v>
          </cell>
        </row>
        <row r="4255">
          <cell r="B4255">
            <v>8932</v>
          </cell>
          <cell r="C4255">
            <v>43493</v>
          </cell>
          <cell r="D4255"/>
          <cell r="E4255"/>
          <cell r="F4255" t="str">
            <v>OK</v>
          </cell>
          <cell r="G4255"/>
          <cell r="H4255"/>
          <cell r="I4255" t="str">
            <v>OK</v>
          </cell>
          <cell r="J4255">
            <v>43494</v>
          </cell>
        </row>
        <row r="4256">
          <cell r="B4256">
            <v>332</v>
          </cell>
          <cell r="C4256">
            <v>43493</v>
          </cell>
          <cell r="D4256"/>
          <cell r="E4256"/>
          <cell r="F4256" t="str">
            <v>OK</v>
          </cell>
          <cell r="G4256"/>
          <cell r="H4256"/>
          <cell r="I4256" t="str">
            <v>OK</v>
          </cell>
          <cell r="J4256">
            <v>43494</v>
          </cell>
        </row>
        <row r="4257">
          <cell r="B4257">
            <v>330</v>
          </cell>
          <cell r="C4257">
            <v>43493</v>
          </cell>
          <cell r="D4257"/>
          <cell r="E4257"/>
          <cell r="F4257" t="str">
            <v>OK</v>
          </cell>
          <cell r="G4257"/>
          <cell r="H4257"/>
          <cell r="I4257" t="str">
            <v>OK</v>
          </cell>
          <cell r="J4257">
            <v>43494</v>
          </cell>
        </row>
        <row r="4258">
          <cell r="B4258" t="str">
            <v>LCT223570</v>
          </cell>
          <cell r="C4258">
            <v>43493</v>
          </cell>
          <cell r="D4258" t="str">
            <v>1001-1002LC</v>
          </cell>
          <cell r="E4258"/>
          <cell r="F4258" t="str">
            <v>OK</v>
          </cell>
          <cell r="G4258"/>
          <cell r="H4258"/>
          <cell r="I4258" t="str">
            <v>OK</v>
          </cell>
          <cell r="J4258">
            <v>43494</v>
          </cell>
        </row>
        <row r="4259">
          <cell r="B4259" t="str">
            <v>LCT223575</v>
          </cell>
          <cell r="C4259">
            <v>43493</v>
          </cell>
          <cell r="D4259" t="str">
            <v>1001-1002LC</v>
          </cell>
          <cell r="E4259"/>
          <cell r="F4259" t="str">
            <v>OK</v>
          </cell>
          <cell r="G4259"/>
          <cell r="H4259"/>
          <cell r="I4259" t="str">
            <v>OK</v>
          </cell>
          <cell r="J4259">
            <v>43496</v>
          </cell>
        </row>
        <row r="4260">
          <cell r="B4260">
            <v>65</v>
          </cell>
          <cell r="C4260">
            <v>43493</v>
          </cell>
          <cell r="D4260" t="str">
            <v>5120-5122VE</v>
          </cell>
          <cell r="E4260"/>
          <cell r="F4260" t="str">
            <v>OK</v>
          </cell>
          <cell r="G4260"/>
          <cell r="H4260"/>
          <cell r="I4260" t="str">
            <v>OK</v>
          </cell>
          <cell r="J4260">
            <v>43494</v>
          </cell>
        </row>
        <row r="4261">
          <cell r="B4261">
            <v>8853</v>
          </cell>
          <cell r="C4261">
            <v>43494</v>
          </cell>
          <cell r="D4261"/>
          <cell r="E4261"/>
          <cell r="F4261" t="str">
            <v>OK</v>
          </cell>
          <cell r="G4261"/>
          <cell r="H4261"/>
          <cell r="I4261" t="str">
            <v>OK</v>
          </cell>
          <cell r="J4261">
            <v>43495</v>
          </cell>
        </row>
        <row r="4262">
          <cell r="B4262">
            <v>8881</v>
          </cell>
          <cell r="C4262">
            <v>43494</v>
          </cell>
          <cell r="D4262"/>
          <cell r="E4262"/>
          <cell r="F4262" t="str">
            <v>OK</v>
          </cell>
          <cell r="G4262"/>
          <cell r="H4262"/>
          <cell r="I4262" t="str">
            <v>OK</v>
          </cell>
          <cell r="J4262">
            <v>43495</v>
          </cell>
        </row>
        <row r="4263">
          <cell r="B4263">
            <v>8893</v>
          </cell>
          <cell r="C4263">
            <v>43494</v>
          </cell>
          <cell r="D4263" t="str">
            <v>para  102VU</v>
          </cell>
          <cell r="E4263"/>
          <cell r="F4263" t="str">
            <v>OK</v>
          </cell>
          <cell r="G4263"/>
          <cell r="H4263"/>
          <cell r="I4263" t="str">
            <v>OK</v>
          </cell>
          <cell r="J4263">
            <v>43495</v>
          </cell>
        </row>
        <row r="4264">
          <cell r="B4264">
            <v>8954</v>
          </cell>
          <cell r="C4264">
            <v>43494</v>
          </cell>
          <cell r="D4264"/>
          <cell r="E4264"/>
          <cell r="F4264" t="str">
            <v>OK</v>
          </cell>
          <cell r="G4264"/>
          <cell r="H4264"/>
          <cell r="I4264" t="str">
            <v>OK</v>
          </cell>
          <cell r="J4264">
            <v>43495</v>
          </cell>
        </row>
        <row r="4265">
          <cell r="B4265">
            <v>316</v>
          </cell>
          <cell r="C4265">
            <v>43494</v>
          </cell>
          <cell r="D4265"/>
          <cell r="E4265"/>
          <cell r="F4265" t="str">
            <v>OK</v>
          </cell>
          <cell r="G4265"/>
          <cell r="H4265"/>
          <cell r="I4265" t="str">
            <v>OK</v>
          </cell>
          <cell r="J4265">
            <v>43495</v>
          </cell>
        </row>
        <row r="4266">
          <cell r="B4266">
            <v>333</v>
          </cell>
          <cell r="C4266">
            <v>43494</v>
          </cell>
          <cell r="D4266" t="str">
            <v>SAUF 411-925VU</v>
          </cell>
          <cell r="E4266"/>
          <cell r="F4266" t="str">
            <v>OK</v>
          </cell>
          <cell r="G4266"/>
          <cell r="H4266"/>
          <cell r="I4266" t="str">
            <v>OK</v>
          </cell>
          <cell r="J4266">
            <v>30</v>
          </cell>
        </row>
        <row r="4267">
          <cell r="B4267">
            <v>330</v>
          </cell>
          <cell r="C4267">
            <v>43494</v>
          </cell>
          <cell r="D4267"/>
          <cell r="E4267"/>
          <cell r="F4267" t="str">
            <v>OK</v>
          </cell>
          <cell r="G4267"/>
          <cell r="H4267"/>
          <cell r="I4267" t="str">
            <v>OK</v>
          </cell>
          <cell r="J4267">
            <v>43495</v>
          </cell>
        </row>
        <row r="4268">
          <cell r="B4268">
            <v>333</v>
          </cell>
          <cell r="C4268">
            <v>43494</v>
          </cell>
          <cell r="D4268" t="str">
            <v>911-917VU</v>
          </cell>
          <cell r="E4268"/>
          <cell r="F4268" t="str">
            <v>OK</v>
          </cell>
          <cell r="G4268"/>
          <cell r="H4268"/>
          <cell r="I4268" t="str">
            <v>OK</v>
          </cell>
          <cell r="J4268">
            <v>43495</v>
          </cell>
        </row>
        <row r="4269">
          <cell r="B4269">
            <v>354</v>
          </cell>
          <cell r="C4269">
            <v>43494</v>
          </cell>
          <cell r="D4269"/>
          <cell r="E4269"/>
          <cell r="F4269" t="str">
            <v>OK</v>
          </cell>
          <cell r="G4269"/>
          <cell r="H4269"/>
          <cell r="I4269" t="str">
            <v>OK</v>
          </cell>
          <cell r="J4269">
            <v>43495</v>
          </cell>
        </row>
        <row r="4270">
          <cell r="B4270">
            <v>1589</v>
          </cell>
          <cell r="C4270">
            <v>43494</v>
          </cell>
          <cell r="D4270"/>
          <cell r="E4270"/>
          <cell r="F4270" t="str">
            <v>OK</v>
          </cell>
          <cell r="G4270"/>
          <cell r="H4270"/>
          <cell r="I4270" t="str">
            <v>OK</v>
          </cell>
          <cell r="J4270">
            <v>43495</v>
          </cell>
        </row>
        <row r="4271">
          <cell r="B4271" t="str">
            <v>LCT166243</v>
          </cell>
          <cell r="C4271">
            <v>43494</v>
          </cell>
          <cell r="D4271" t="str">
            <v>70UB</v>
          </cell>
          <cell r="E4271"/>
          <cell r="F4271" t="str">
            <v>OK</v>
          </cell>
          <cell r="G4271"/>
          <cell r="H4271"/>
          <cell r="I4271" t="str">
            <v>OK</v>
          </cell>
          <cell r="J4271">
            <v>43495</v>
          </cell>
        </row>
        <row r="4272">
          <cell r="B4272" t="str">
            <v>LCT166265</v>
          </cell>
          <cell r="C4272">
            <v>43494</v>
          </cell>
          <cell r="D4272" t="str">
            <v>80UB</v>
          </cell>
          <cell r="E4272"/>
          <cell r="F4272" t="str">
            <v>OK</v>
          </cell>
          <cell r="G4272"/>
          <cell r="H4272"/>
          <cell r="I4272" t="str">
            <v>OK</v>
          </cell>
          <cell r="J4272">
            <v>43496</v>
          </cell>
        </row>
        <row r="4273">
          <cell r="B4273">
            <v>8890</v>
          </cell>
          <cell r="C4273">
            <v>43495</v>
          </cell>
          <cell r="D4273"/>
          <cell r="E4273"/>
          <cell r="F4273" t="str">
            <v>OK</v>
          </cell>
          <cell r="G4273"/>
          <cell r="H4273"/>
          <cell r="I4273" t="str">
            <v>OK</v>
          </cell>
          <cell r="J4273">
            <v>43496</v>
          </cell>
        </row>
        <row r="4274">
          <cell r="B4274">
            <v>8892</v>
          </cell>
          <cell r="C4274">
            <v>43495</v>
          </cell>
          <cell r="D4274"/>
          <cell r="E4274"/>
          <cell r="F4274" t="str">
            <v>OK</v>
          </cell>
          <cell r="G4274"/>
          <cell r="H4274"/>
          <cell r="I4274" t="str">
            <v>ok</v>
          </cell>
          <cell r="J4274">
            <v>43497</v>
          </cell>
        </row>
        <row r="4275">
          <cell r="B4275">
            <v>8837</v>
          </cell>
          <cell r="C4275">
            <v>43495</v>
          </cell>
          <cell r="D4275" t="str">
            <v>para 102VU</v>
          </cell>
          <cell r="E4275"/>
          <cell r="F4275" t="str">
            <v>OK</v>
          </cell>
          <cell r="G4275"/>
          <cell r="H4275"/>
          <cell r="I4275" t="str">
            <v>ok</v>
          </cell>
          <cell r="J4275">
            <v>43497</v>
          </cell>
        </row>
        <row r="4276">
          <cell r="B4276">
            <v>8844</v>
          </cell>
          <cell r="C4276">
            <v>43495</v>
          </cell>
          <cell r="D4276"/>
          <cell r="E4276"/>
          <cell r="F4276" t="str">
            <v>OK</v>
          </cell>
          <cell r="G4276"/>
          <cell r="H4276"/>
          <cell r="I4276" t="str">
            <v>ok</v>
          </cell>
          <cell r="J4276">
            <v>43497</v>
          </cell>
        </row>
        <row r="4277">
          <cell r="B4277">
            <v>8956</v>
          </cell>
          <cell r="C4277">
            <v>43495</v>
          </cell>
          <cell r="D4277"/>
          <cell r="E4277"/>
          <cell r="F4277" t="str">
            <v>OK</v>
          </cell>
          <cell r="G4277"/>
          <cell r="H4277"/>
          <cell r="I4277" t="str">
            <v>ok</v>
          </cell>
          <cell r="J4277">
            <v>43497</v>
          </cell>
        </row>
        <row r="4278">
          <cell r="B4278">
            <v>329</v>
          </cell>
          <cell r="C4278">
            <v>43495</v>
          </cell>
          <cell r="D4278"/>
          <cell r="E4278"/>
          <cell r="F4278" t="str">
            <v>OK</v>
          </cell>
          <cell r="G4278"/>
          <cell r="H4278"/>
          <cell r="I4278" t="str">
            <v>OK</v>
          </cell>
          <cell r="J4278">
            <v>43496</v>
          </cell>
        </row>
        <row r="4279">
          <cell r="B4279">
            <v>355</v>
          </cell>
          <cell r="C4279">
            <v>43495</v>
          </cell>
          <cell r="D4279"/>
          <cell r="E4279"/>
          <cell r="F4279" t="str">
            <v>OK</v>
          </cell>
          <cell r="G4279"/>
          <cell r="H4279"/>
          <cell r="I4279" t="str">
            <v>OK</v>
          </cell>
          <cell r="J4279">
            <v>43496</v>
          </cell>
        </row>
        <row r="4280">
          <cell r="B4280">
            <v>327</v>
          </cell>
          <cell r="C4280">
            <v>43495</v>
          </cell>
          <cell r="D4280"/>
          <cell r="E4280"/>
          <cell r="F4280" t="str">
            <v>OK</v>
          </cell>
          <cell r="G4280"/>
          <cell r="H4280"/>
          <cell r="I4280" t="str">
            <v>OK</v>
          </cell>
          <cell r="J4280">
            <v>43496</v>
          </cell>
        </row>
        <row r="4281">
          <cell r="B4281">
            <v>1576</v>
          </cell>
          <cell r="C4281">
            <v>43495</v>
          </cell>
          <cell r="D4281"/>
          <cell r="E4281"/>
          <cell r="F4281" t="str">
            <v>OK</v>
          </cell>
          <cell r="G4281"/>
          <cell r="H4281"/>
          <cell r="I4281" t="str">
            <v>OK</v>
          </cell>
          <cell r="J4281">
            <v>43496</v>
          </cell>
        </row>
        <row r="4282">
          <cell r="B4282" t="str">
            <v>LCT166259</v>
          </cell>
          <cell r="C4282">
            <v>43495</v>
          </cell>
          <cell r="D4282" t="str">
            <v>10JD</v>
          </cell>
          <cell r="E4282"/>
          <cell r="F4282" t="str">
            <v>OK</v>
          </cell>
          <cell r="G4282"/>
          <cell r="H4282"/>
          <cell r="I4282" t="str">
            <v>OK</v>
          </cell>
          <cell r="J4282">
            <v>43496</v>
          </cell>
        </row>
        <row r="4283">
          <cell r="B4283">
            <v>65</v>
          </cell>
          <cell r="C4283">
            <v>43495</v>
          </cell>
          <cell r="D4283" t="str">
            <v>917VU</v>
          </cell>
          <cell r="E4283"/>
          <cell r="F4283" t="str">
            <v>OK</v>
          </cell>
          <cell r="G4283"/>
          <cell r="H4283"/>
          <cell r="I4283" t="str">
            <v>OK</v>
          </cell>
          <cell r="J4283">
            <v>43496</v>
          </cell>
        </row>
        <row r="4284">
          <cell r="B4284">
            <v>278</v>
          </cell>
          <cell r="C4284">
            <v>43495</v>
          </cell>
          <cell r="D4284" t="str">
            <v>412VU</v>
          </cell>
          <cell r="E4284"/>
          <cell r="F4284" t="str">
            <v>OK</v>
          </cell>
          <cell r="G4284"/>
          <cell r="H4284"/>
          <cell r="I4284" t="str">
            <v>OK</v>
          </cell>
          <cell r="J4284">
            <v>43496</v>
          </cell>
        </row>
        <row r="4285">
          <cell r="B4285">
            <v>8866</v>
          </cell>
          <cell r="C4285">
            <v>43495</v>
          </cell>
          <cell r="D4285" t="str">
            <v>28VU</v>
          </cell>
          <cell r="E4285"/>
          <cell r="F4285" t="str">
            <v>OK</v>
          </cell>
          <cell r="G4285"/>
          <cell r="H4285"/>
          <cell r="I4285" t="str">
            <v>OK</v>
          </cell>
          <cell r="J4285">
            <v>43496</v>
          </cell>
        </row>
        <row r="4286">
          <cell r="B4286">
            <v>8801</v>
          </cell>
          <cell r="C4286">
            <v>43496</v>
          </cell>
          <cell r="D4286"/>
          <cell r="E4286"/>
          <cell r="F4286" t="str">
            <v>OK</v>
          </cell>
          <cell r="G4286"/>
          <cell r="H4286"/>
          <cell r="I4286" t="str">
            <v>ok</v>
          </cell>
          <cell r="J4286">
            <v>43497</v>
          </cell>
        </row>
        <row r="4287">
          <cell r="B4287">
            <v>8816</v>
          </cell>
          <cell r="C4287">
            <v>43496</v>
          </cell>
          <cell r="D4287"/>
          <cell r="E4287"/>
          <cell r="F4287" t="str">
            <v>OK</v>
          </cell>
          <cell r="G4287"/>
          <cell r="H4287"/>
          <cell r="I4287" t="str">
            <v>ok</v>
          </cell>
          <cell r="J4287">
            <v>43497</v>
          </cell>
        </row>
        <row r="4288">
          <cell r="B4288">
            <v>8830</v>
          </cell>
          <cell r="C4288">
            <v>43496</v>
          </cell>
          <cell r="D4288"/>
          <cell r="E4288"/>
          <cell r="F4288" t="str">
            <v>OK</v>
          </cell>
          <cell r="G4288"/>
          <cell r="H4288"/>
          <cell r="I4288" t="str">
            <v>ok</v>
          </cell>
          <cell r="J4288">
            <v>43497</v>
          </cell>
        </row>
        <row r="4289">
          <cell r="B4289">
            <v>8798</v>
          </cell>
          <cell r="C4289">
            <v>43496</v>
          </cell>
          <cell r="D4289"/>
          <cell r="E4289"/>
          <cell r="F4289" t="str">
            <v>OK</v>
          </cell>
          <cell r="G4289"/>
          <cell r="H4289"/>
          <cell r="I4289" t="str">
            <v>ok</v>
          </cell>
          <cell r="J4289">
            <v>43497</v>
          </cell>
        </row>
        <row r="4290">
          <cell r="B4290">
            <v>8898</v>
          </cell>
          <cell r="C4290">
            <v>43496</v>
          </cell>
          <cell r="D4290" t="str">
            <v>para 28-102VU</v>
          </cell>
          <cell r="E4290"/>
          <cell r="F4290" t="str">
            <v>OK</v>
          </cell>
          <cell r="G4290"/>
          <cell r="H4290"/>
          <cell r="I4290" t="str">
            <v>ok</v>
          </cell>
          <cell r="J4290">
            <v>43497</v>
          </cell>
        </row>
        <row r="4291">
          <cell r="B4291">
            <v>8960</v>
          </cell>
          <cell r="C4291">
            <v>43496</v>
          </cell>
          <cell r="D4291"/>
          <cell r="E4291"/>
          <cell r="F4291" t="str">
            <v>OK</v>
          </cell>
          <cell r="G4291"/>
          <cell r="H4291"/>
          <cell r="I4291" t="str">
            <v>ok</v>
          </cell>
          <cell r="J4291">
            <v>43497</v>
          </cell>
        </row>
        <row r="4292">
          <cell r="B4292">
            <v>9021</v>
          </cell>
          <cell r="C4292">
            <v>43496</v>
          </cell>
          <cell r="D4292"/>
          <cell r="E4292"/>
          <cell r="F4292" t="str">
            <v>OK</v>
          </cell>
          <cell r="G4292"/>
          <cell r="H4292"/>
          <cell r="I4292" t="str">
            <v>OK</v>
          </cell>
          <cell r="J4292">
            <v>43501</v>
          </cell>
        </row>
        <row r="4293">
          <cell r="B4293">
            <v>331</v>
          </cell>
          <cell r="C4293">
            <v>43496</v>
          </cell>
          <cell r="D4293"/>
          <cell r="E4293"/>
          <cell r="F4293" t="str">
            <v>OK</v>
          </cell>
          <cell r="G4293"/>
          <cell r="H4293"/>
          <cell r="I4293" t="str">
            <v>ok</v>
          </cell>
          <cell r="J4293">
            <v>43497</v>
          </cell>
        </row>
        <row r="4294">
          <cell r="B4294">
            <v>319</v>
          </cell>
          <cell r="C4294">
            <v>43496</v>
          </cell>
          <cell r="D4294"/>
          <cell r="E4294"/>
          <cell r="F4294" t="str">
            <v>OK</v>
          </cell>
          <cell r="G4294"/>
          <cell r="H4294"/>
          <cell r="I4294" t="str">
            <v>ok</v>
          </cell>
          <cell r="J4294">
            <v>43497</v>
          </cell>
        </row>
        <row r="4295">
          <cell r="B4295">
            <v>336</v>
          </cell>
          <cell r="C4295">
            <v>43496</v>
          </cell>
          <cell r="D4295" t="str">
            <v>911-917VU</v>
          </cell>
          <cell r="E4295"/>
          <cell r="F4295" t="str">
            <v>OK</v>
          </cell>
          <cell r="G4295"/>
          <cell r="H4295"/>
          <cell r="I4295" t="str">
            <v>ok</v>
          </cell>
          <cell r="J4295">
            <v>43497</v>
          </cell>
        </row>
        <row r="4296">
          <cell r="B4296">
            <v>336</v>
          </cell>
          <cell r="C4296">
            <v>43496</v>
          </cell>
          <cell r="D4296" t="str">
            <v>SAUF 411-412-925VU</v>
          </cell>
          <cell r="E4296"/>
          <cell r="F4296" t="str">
            <v>OK</v>
          </cell>
          <cell r="G4296"/>
          <cell r="H4296"/>
          <cell r="I4296" t="str">
            <v>ok</v>
          </cell>
          <cell r="J4296">
            <v>43497</v>
          </cell>
        </row>
        <row r="4297">
          <cell r="B4297">
            <v>333</v>
          </cell>
          <cell r="C4297">
            <v>43496</v>
          </cell>
          <cell r="D4297" t="str">
            <v>411-925VU</v>
          </cell>
          <cell r="E4297"/>
          <cell r="F4297" t="str">
            <v>OK</v>
          </cell>
          <cell r="G4297"/>
          <cell r="H4297"/>
          <cell r="I4297" t="str">
            <v>ok</v>
          </cell>
          <cell r="J4297">
            <v>43497</v>
          </cell>
        </row>
        <row r="4298">
          <cell r="B4298" t="str">
            <v>LCT114462</v>
          </cell>
          <cell r="C4298">
            <v>43496</v>
          </cell>
          <cell r="D4298" t="str">
            <v>8MR</v>
          </cell>
          <cell r="E4298"/>
          <cell r="F4298" t="str">
            <v>OK</v>
          </cell>
          <cell r="G4298"/>
          <cell r="H4298"/>
          <cell r="I4298" t="str">
            <v>OK</v>
          </cell>
          <cell r="J4298">
            <v>43501</v>
          </cell>
        </row>
        <row r="4299">
          <cell r="B4299" t="str">
            <v>LCT145023</v>
          </cell>
          <cell r="C4299">
            <v>43496</v>
          </cell>
          <cell r="D4299" t="str">
            <v>117VU   LTE990071</v>
          </cell>
          <cell r="E4299"/>
          <cell r="F4299" t="str">
            <v>OK</v>
          </cell>
          <cell r="G4299"/>
          <cell r="H4299"/>
          <cell r="I4299" t="str">
            <v>ok</v>
          </cell>
          <cell r="J4299">
            <v>43500</v>
          </cell>
        </row>
        <row r="4300">
          <cell r="B4300">
            <v>8805</v>
          </cell>
          <cell r="C4300">
            <v>43497</v>
          </cell>
          <cell r="D4300"/>
          <cell r="E4300"/>
          <cell r="F4300" t="str">
            <v>OK</v>
          </cell>
          <cell r="G4300"/>
          <cell r="H4300"/>
          <cell r="I4300" t="str">
            <v>OK</v>
          </cell>
          <cell r="J4300">
            <v>43500</v>
          </cell>
        </row>
        <row r="4301">
          <cell r="B4301">
            <v>8854</v>
          </cell>
          <cell r="C4301">
            <v>43497</v>
          </cell>
          <cell r="D4301"/>
          <cell r="E4301"/>
          <cell r="F4301" t="str">
            <v>OK</v>
          </cell>
          <cell r="G4301"/>
          <cell r="H4301"/>
          <cell r="I4301" t="str">
            <v>OK</v>
          </cell>
          <cell r="J4301">
            <v>43500</v>
          </cell>
        </row>
        <row r="4302">
          <cell r="B4302">
            <v>8872</v>
          </cell>
          <cell r="C4302">
            <v>43497</v>
          </cell>
          <cell r="D4302"/>
          <cell r="E4302"/>
          <cell r="F4302" t="str">
            <v>OK</v>
          </cell>
          <cell r="G4302"/>
          <cell r="H4302"/>
          <cell r="I4302" t="str">
            <v>OK</v>
          </cell>
          <cell r="J4302">
            <v>43500</v>
          </cell>
        </row>
        <row r="4303">
          <cell r="B4303">
            <v>8977</v>
          </cell>
          <cell r="C4303">
            <v>43497</v>
          </cell>
          <cell r="D4303"/>
          <cell r="E4303"/>
          <cell r="F4303" t="str">
            <v>OK</v>
          </cell>
          <cell r="G4303"/>
          <cell r="H4303"/>
          <cell r="I4303" t="str">
            <v>OK</v>
          </cell>
          <cell r="J4303">
            <v>43500</v>
          </cell>
        </row>
        <row r="4304">
          <cell r="B4304">
            <v>9020</v>
          </cell>
          <cell r="C4304">
            <v>43497</v>
          </cell>
          <cell r="D4304"/>
          <cell r="E4304"/>
          <cell r="F4304" t="str">
            <v>OK</v>
          </cell>
          <cell r="G4304"/>
          <cell r="H4304"/>
          <cell r="I4304" t="str">
            <v>OK</v>
          </cell>
          <cell r="J4304">
            <v>43501</v>
          </cell>
        </row>
        <row r="4305">
          <cell r="B4305">
            <v>357</v>
          </cell>
          <cell r="C4305">
            <v>43497</v>
          </cell>
          <cell r="D4305"/>
          <cell r="E4305"/>
          <cell r="F4305" t="str">
            <v>OK</v>
          </cell>
          <cell r="G4305"/>
          <cell r="H4305"/>
          <cell r="I4305" t="str">
            <v>OK</v>
          </cell>
          <cell r="J4305">
            <v>43500</v>
          </cell>
        </row>
        <row r="4306">
          <cell r="B4306">
            <v>333</v>
          </cell>
          <cell r="C4306">
            <v>43497</v>
          </cell>
          <cell r="D4306"/>
          <cell r="E4306"/>
          <cell r="F4306" t="str">
            <v>OK</v>
          </cell>
          <cell r="G4306"/>
          <cell r="H4306"/>
          <cell r="I4306" t="str">
            <v>OK</v>
          </cell>
          <cell r="J4306">
            <v>43500</v>
          </cell>
        </row>
        <row r="4307">
          <cell r="B4307">
            <v>104</v>
          </cell>
          <cell r="C4307">
            <v>43497</v>
          </cell>
          <cell r="D4307"/>
          <cell r="E4307"/>
          <cell r="F4307" t="str">
            <v>OK</v>
          </cell>
          <cell r="G4307"/>
          <cell r="H4307"/>
          <cell r="I4307" t="str">
            <v>OK</v>
          </cell>
          <cell r="J4307">
            <v>43500</v>
          </cell>
        </row>
        <row r="4308">
          <cell r="B4308">
            <v>1577</v>
          </cell>
          <cell r="C4308">
            <v>43497</v>
          </cell>
          <cell r="D4308"/>
          <cell r="E4308"/>
          <cell r="F4308" t="str">
            <v>OK</v>
          </cell>
          <cell r="G4308"/>
          <cell r="H4308"/>
          <cell r="I4308" t="str">
            <v>OK</v>
          </cell>
          <cell r="J4308">
            <v>43501</v>
          </cell>
        </row>
        <row r="4309">
          <cell r="B4309" t="str">
            <v>LCT021642-1</v>
          </cell>
          <cell r="C4309">
            <v>43497</v>
          </cell>
          <cell r="D4309" t="str">
            <v>5GA</v>
          </cell>
          <cell r="E4309"/>
          <cell r="F4309" t="str">
            <v>OK</v>
          </cell>
          <cell r="G4309"/>
          <cell r="H4309"/>
          <cell r="I4309" t="str">
            <v>ok</v>
          </cell>
          <cell r="J4309">
            <v>43511</v>
          </cell>
        </row>
        <row r="4310">
          <cell r="B4310" t="str">
            <v>LCT114458</v>
          </cell>
          <cell r="C4310">
            <v>43497</v>
          </cell>
          <cell r="D4310" t="str">
            <v>5GA</v>
          </cell>
          <cell r="E4310"/>
          <cell r="F4310"/>
          <cell r="G4310"/>
          <cell r="H4310"/>
          <cell r="I4310" t="str">
            <v>ok</v>
          </cell>
          <cell r="J4310">
            <v>43511</v>
          </cell>
        </row>
        <row r="4311">
          <cell r="B4311" t="str">
            <v>LCT146221</v>
          </cell>
          <cell r="C4311">
            <v>43497</v>
          </cell>
          <cell r="D4311" t="str">
            <v>61VU   LTE990008</v>
          </cell>
          <cell r="E4311"/>
          <cell r="F4311" t="str">
            <v>OK</v>
          </cell>
          <cell r="G4311"/>
          <cell r="H4311"/>
          <cell r="I4311" t="str">
            <v>OK</v>
          </cell>
          <cell r="J4311">
            <v>43500</v>
          </cell>
        </row>
        <row r="4312">
          <cell r="B4312" t="str">
            <v>LCT238947</v>
          </cell>
          <cell r="C4312">
            <v>43497</v>
          </cell>
          <cell r="D4312" t="str">
            <v>27VU   LTE990018→LTE990019</v>
          </cell>
          <cell r="E4312"/>
          <cell r="F4312" t="str">
            <v>OK</v>
          </cell>
          <cell r="G4312"/>
          <cell r="H4312"/>
          <cell r="I4312" t="str">
            <v>OK</v>
          </cell>
          <cell r="J4312">
            <v>43500</v>
          </cell>
        </row>
        <row r="4313">
          <cell r="B4313" t="str">
            <v>LCT138988</v>
          </cell>
          <cell r="C4313">
            <v>43497</v>
          </cell>
          <cell r="D4313" t="str">
            <v>62VU   LTE990007</v>
          </cell>
          <cell r="E4313"/>
          <cell r="F4313" t="str">
            <v>OK</v>
          </cell>
          <cell r="G4313"/>
          <cell r="H4313"/>
          <cell r="I4313" t="str">
            <v>OK</v>
          </cell>
          <cell r="J4313">
            <v>43501</v>
          </cell>
        </row>
        <row r="4314">
          <cell r="B4314" t="str">
            <v>LCT139004</v>
          </cell>
          <cell r="C4314">
            <v>43497</v>
          </cell>
          <cell r="D4314" t="str">
            <v>60VU   LTE990006</v>
          </cell>
          <cell r="E4314"/>
          <cell r="F4314" t="str">
            <v>OK</v>
          </cell>
          <cell r="G4314"/>
          <cell r="H4314"/>
          <cell r="I4314" t="str">
            <v>OK</v>
          </cell>
          <cell r="J4314">
            <v>43501</v>
          </cell>
        </row>
        <row r="4315">
          <cell r="B4315" t="str">
            <v>LCT203598</v>
          </cell>
          <cell r="C4315">
            <v>43497</v>
          </cell>
          <cell r="D4315" t="str">
            <v>FAISCEAU   203598-1→203598-4</v>
          </cell>
          <cell r="E4315"/>
          <cell r="F4315"/>
          <cell r="G4315"/>
          <cell r="H4315"/>
          <cell r="I4315" t="str">
            <v>OK</v>
          </cell>
          <cell r="J4315">
            <v>43501</v>
          </cell>
        </row>
        <row r="4316">
          <cell r="B4316" t="str">
            <v>LCT242985</v>
          </cell>
          <cell r="C4316">
            <v>43497</v>
          </cell>
          <cell r="D4316" t="str">
            <v>517VU   LTE990006</v>
          </cell>
          <cell r="E4316"/>
          <cell r="F4316" t="str">
            <v>OK</v>
          </cell>
          <cell r="G4316"/>
          <cell r="H4316"/>
          <cell r="I4316" t="str">
            <v>OK</v>
          </cell>
          <cell r="J4316">
            <v>43501</v>
          </cell>
        </row>
        <row r="4317">
          <cell r="B4317">
            <v>65</v>
          </cell>
          <cell r="C4317">
            <v>43497</v>
          </cell>
          <cell r="D4317" t="str">
            <v>925VU</v>
          </cell>
          <cell r="E4317"/>
          <cell r="F4317" t="str">
            <v>OK</v>
          </cell>
          <cell r="G4317"/>
          <cell r="H4317"/>
          <cell r="I4317" t="str">
            <v>OK</v>
          </cell>
          <cell r="J4317">
            <v>43502</v>
          </cell>
        </row>
        <row r="4318">
          <cell r="B4318">
            <v>98</v>
          </cell>
          <cell r="C4318">
            <v>43497</v>
          </cell>
          <cell r="D4318" t="str">
            <v xml:space="preserve">34VU </v>
          </cell>
          <cell r="E4318"/>
          <cell r="F4318" t="str">
            <v>OK</v>
          </cell>
          <cell r="G4318"/>
          <cell r="H4318"/>
          <cell r="I4318" t="str">
            <v>OK</v>
          </cell>
          <cell r="J4318">
            <v>43501</v>
          </cell>
        </row>
        <row r="4319">
          <cell r="B4319">
            <v>8837</v>
          </cell>
          <cell r="C4319">
            <v>43500</v>
          </cell>
          <cell r="D4319"/>
          <cell r="E4319"/>
          <cell r="F4319" t="str">
            <v>OK</v>
          </cell>
          <cell r="G4319"/>
          <cell r="H4319"/>
          <cell r="I4319" t="str">
            <v>OK</v>
          </cell>
          <cell r="J4319">
            <v>43501</v>
          </cell>
        </row>
        <row r="4320">
          <cell r="B4320">
            <v>9020</v>
          </cell>
          <cell r="C4320">
            <v>43500</v>
          </cell>
          <cell r="D4320"/>
          <cell r="E4320"/>
          <cell r="F4320" t="str">
            <v>OK</v>
          </cell>
          <cell r="G4320"/>
          <cell r="H4320"/>
          <cell r="I4320" t="str">
            <v>OK</v>
          </cell>
          <cell r="J4320">
            <v>43501</v>
          </cell>
        </row>
        <row r="4321">
          <cell r="B4321">
            <v>8828</v>
          </cell>
          <cell r="C4321">
            <v>43500</v>
          </cell>
          <cell r="D4321"/>
          <cell r="E4321"/>
          <cell r="F4321" t="str">
            <v>OK</v>
          </cell>
          <cell r="G4321"/>
          <cell r="H4321"/>
          <cell r="I4321" t="str">
            <v>OK</v>
          </cell>
          <cell r="J4321">
            <v>43501</v>
          </cell>
        </row>
        <row r="4322">
          <cell r="B4322">
            <v>8903</v>
          </cell>
          <cell r="C4322">
            <v>43500</v>
          </cell>
          <cell r="D4322"/>
          <cell r="E4322"/>
          <cell r="F4322" t="str">
            <v>OK</v>
          </cell>
          <cell r="G4322"/>
          <cell r="H4322"/>
          <cell r="I4322" t="str">
            <v>OK</v>
          </cell>
          <cell r="J4322">
            <v>43501</v>
          </cell>
        </row>
        <row r="4323">
          <cell r="B4323">
            <v>8846</v>
          </cell>
          <cell r="C4323">
            <v>43500</v>
          </cell>
          <cell r="D4323"/>
          <cell r="E4323"/>
          <cell r="F4323" t="str">
            <v>OK</v>
          </cell>
          <cell r="G4323"/>
          <cell r="H4323"/>
          <cell r="I4323" t="str">
            <v>OK</v>
          </cell>
          <cell r="J4323">
            <v>43502</v>
          </cell>
        </row>
        <row r="4324">
          <cell r="B4324">
            <v>8906</v>
          </cell>
          <cell r="C4324">
            <v>43500</v>
          </cell>
          <cell r="D4324"/>
          <cell r="E4324"/>
          <cell r="F4324" t="str">
            <v>OK</v>
          </cell>
          <cell r="G4324"/>
          <cell r="H4324"/>
          <cell r="I4324" t="str">
            <v>OK</v>
          </cell>
          <cell r="J4324">
            <v>43502</v>
          </cell>
        </row>
        <row r="4325">
          <cell r="B4325">
            <v>312</v>
          </cell>
          <cell r="C4325">
            <v>43500</v>
          </cell>
          <cell r="D4325"/>
          <cell r="E4325"/>
          <cell r="F4325" t="str">
            <v>OK</v>
          </cell>
          <cell r="G4325"/>
          <cell r="H4325"/>
          <cell r="I4325" t="str">
            <v>OK</v>
          </cell>
          <cell r="J4325">
            <v>43501</v>
          </cell>
        </row>
        <row r="4326">
          <cell r="B4326">
            <v>106</v>
          </cell>
          <cell r="C4326">
            <v>43500</v>
          </cell>
          <cell r="D4326"/>
          <cell r="E4326"/>
          <cell r="F4326" t="str">
            <v>OK</v>
          </cell>
          <cell r="G4326"/>
          <cell r="H4326"/>
          <cell r="I4326" t="str">
            <v>OK</v>
          </cell>
          <cell r="J4326">
            <v>43501</v>
          </cell>
        </row>
        <row r="4327">
          <cell r="B4327" t="str">
            <v>LCT114437</v>
          </cell>
          <cell r="C4327">
            <v>43500</v>
          </cell>
          <cell r="D4327" t="str">
            <v>11MA</v>
          </cell>
          <cell r="E4327"/>
          <cell r="F4327" t="str">
            <v>OK</v>
          </cell>
          <cell r="G4327"/>
          <cell r="H4327"/>
          <cell r="I4327" t="str">
            <v>OK</v>
          </cell>
          <cell r="J4327">
            <v>43501</v>
          </cell>
        </row>
        <row r="4328">
          <cell r="B4328" t="str">
            <v>LCT166242</v>
          </cell>
          <cell r="C4328">
            <v>43500</v>
          </cell>
          <cell r="D4328" t="str">
            <v>11MA</v>
          </cell>
          <cell r="E4328"/>
          <cell r="F4328" t="str">
            <v>OK</v>
          </cell>
          <cell r="G4328"/>
          <cell r="H4328"/>
          <cell r="I4328" t="str">
            <v>OK</v>
          </cell>
          <cell r="J4328">
            <v>43501</v>
          </cell>
        </row>
        <row r="4329">
          <cell r="B4329" t="str">
            <v>LCT198685</v>
          </cell>
          <cell r="C4329">
            <v>43500</v>
          </cell>
          <cell r="D4329" t="str">
            <v>11MA</v>
          </cell>
          <cell r="E4329"/>
          <cell r="F4329" t="str">
            <v>OK</v>
          </cell>
          <cell r="G4329"/>
          <cell r="H4329"/>
          <cell r="I4329" t="str">
            <v>OK</v>
          </cell>
          <cell r="J4329">
            <v>43501</v>
          </cell>
        </row>
        <row r="4330">
          <cell r="B4330">
            <v>8835</v>
          </cell>
          <cell r="C4330">
            <v>43501</v>
          </cell>
          <cell r="D4330"/>
          <cell r="E4330"/>
          <cell r="F4330" t="str">
            <v>OK</v>
          </cell>
          <cell r="G4330"/>
          <cell r="H4330"/>
          <cell r="I4330" t="str">
            <v>OK</v>
          </cell>
          <cell r="J4330">
            <v>43502</v>
          </cell>
        </row>
        <row r="4331">
          <cell r="B4331">
            <v>8879</v>
          </cell>
          <cell r="C4331">
            <v>43501</v>
          </cell>
          <cell r="D4331"/>
          <cell r="E4331"/>
          <cell r="F4331" t="str">
            <v>OK</v>
          </cell>
          <cell r="G4331"/>
          <cell r="H4331"/>
          <cell r="I4331" t="str">
            <v>OK</v>
          </cell>
          <cell r="J4331">
            <v>43502</v>
          </cell>
        </row>
        <row r="4332">
          <cell r="B4332">
            <v>8890</v>
          </cell>
          <cell r="C4332">
            <v>43501</v>
          </cell>
          <cell r="D4332"/>
          <cell r="E4332"/>
          <cell r="F4332" t="str">
            <v>OK</v>
          </cell>
          <cell r="G4332"/>
          <cell r="H4332"/>
          <cell r="I4332" t="str">
            <v>OK</v>
          </cell>
          <cell r="J4332">
            <v>43502</v>
          </cell>
        </row>
        <row r="4333">
          <cell r="B4333">
            <v>8879</v>
          </cell>
          <cell r="C4333">
            <v>43501</v>
          </cell>
          <cell r="D4333"/>
          <cell r="E4333"/>
          <cell r="F4333" t="str">
            <v>OK</v>
          </cell>
          <cell r="G4333"/>
          <cell r="H4333"/>
          <cell r="I4333" t="str">
            <v>OK</v>
          </cell>
          <cell r="J4333">
            <v>43502</v>
          </cell>
        </row>
        <row r="4334">
          <cell r="B4334">
            <v>8970</v>
          </cell>
          <cell r="C4334">
            <v>43501</v>
          </cell>
          <cell r="D4334"/>
          <cell r="E4334"/>
          <cell r="F4334" t="str">
            <v>OK</v>
          </cell>
          <cell r="G4334"/>
          <cell r="H4334"/>
          <cell r="I4334" t="str">
            <v>OK</v>
          </cell>
          <cell r="J4334">
            <v>43502</v>
          </cell>
        </row>
        <row r="4335">
          <cell r="B4335">
            <v>8967</v>
          </cell>
          <cell r="C4335">
            <v>43501</v>
          </cell>
          <cell r="D4335"/>
          <cell r="E4335"/>
          <cell r="F4335" t="str">
            <v>OK</v>
          </cell>
          <cell r="G4335"/>
          <cell r="H4335"/>
          <cell r="I4335" t="str">
            <v>OK</v>
          </cell>
          <cell r="J4335">
            <v>43502</v>
          </cell>
        </row>
        <row r="4336">
          <cell r="B4336">
            <v>8942</v>
          </cell>
          <cell r="C4336">
            <v>43501</v>
          </cell>
          <cell r="D4336"/>
          <cell r="E4336"/>
          <cell r="F4336" t="str">
            <v>OK</v>
          </cell>
          <cell r="G4336"/>
          <cell r="H4336"/>
          <cell r="I4336" t="str">
            <v>OK</v>
          </cell>
          <cell r="J4336">
            <v>43502</v>
          </cell>
        </row>
        <row r="4337">
          <cell r="B4337">
            <v>8939</v>
          </cell>
          <cell r="C4337">
            <v>43501</v>
          </cell>
          <cell r="D4337"/>
          <cell r="E4337"/>
          <cell r="F4337" t="str">
            <v>OK</v>
          </cell>
          <cell r="G4337"/>
          <cell r="H4337"/>
          <cell r="I4337" t="str">
            <v>OK</v>
          </cell>
          <cell r="J4337">
            <v>43502</v>
          </cell>
        </row>
        <row r="4338">
          <cell r="B4338">
            <v>327</v>
          </cell>
          <cell r="C4338">
            <v>43501</v>
          </cell>
          <cell r="D4338"/>
          <cell r="E4338"/>
          <cell r="F4338" t="str">
            <v>OK</v>
          </cell>
          <cell r="G4338"/>
          <cell r="H4338"/>
          <cell r="I4338" t="str">
            <v>OK</v>
          </cell>
          <cell r="J4338">
            <v>43502</v>
          </cell>
        </row>
        <row r="4339">
          <cell r="B4339">
            <v>333</v>
          </cell>
          <cell r="C4339">
            <v>43501</v>
          </cell>
          <cell r="D4339"/>
          <cell r="E4339"/>
          <cell r="F4339" t="str">
            <v>OK</v>
          </cell>
          <cell r="G4339"/>
          <cell r="H4339"/>
          <cell r="I4339" t="str">
            <v>OK</v>
          </cell>
          <cell r="J4339">
            <v>43502</v>
          </cell>
        </row>
        <row r="4340">
          <cell r="B4340">
            <v>334</v>
          </cell>
          <cell r="C4340">
            <v>43501</v>
          </cell>
          <cell r="D4340" t="str">
            <v>911-917VU</v>
          </cell>
          <cell r="E4340"/>
          <cell r="F4340" t="str">
            <v>OK</v>
          </cell>
          <cell r="G4340"/>
          <cell r="H4340"/>
          <cell r="I4340" t="str">
            <v>OK</v>
          </cell>
          <cell r="J4340">
            <v>43502</v>
          </cell>
        </row>
        <row r="4341">
          <cell r="B4341">
            <v>334</v>
          </cell>
          <cell r="C4341">
            <v>43501</v>
          </cell>
          <cell r="D4341" t="str">
            <v>SAUF 411-412VU</v>
          </cell>
          <cell r="E4341"/>
          <cell r="F4341" t="str">
            <v>OK</v>
          </cell>
          <cell r="G4341"/>
          <cell r="H4341"/>
          <cell r="I4341" t="str">
            <v>OK</v>
          </cell>
          <cell r="J4341">
            <v>43502</v>
          </cell>
        </row>
        <row r="4342">
          <cell r="B4342">
            <v>336</v>
          </cell>
          <cell r="C4342">
            <v>43501</v>
          </cell>
          <cell r="D4342"/>
          <cell r="E4342"/>
          <cell r="F4342" t="str">
            <v>OK</v>
          </cell>
          <cell r="G4342"/>
          <cell r="H4342"/>
          <cell r="I4342" t="str">
            <v>OK</v>
          </cell>
          <cell r="J4342">
            <v>43502</v>
          </cell>
        </row>
        <row r="4343">
          <cell r="B4343" t="str">
            <v>LCT022923</v>
          </cell>
          <cell r="C4343">
            <v>43501</v>
          </cell>
          <cell r="D4343" t="str">
            <v>20LH</v>
          </cell>
          <cell r="E4343"/>
          <cell r="F4343" t="str">
            <v>OK</v>
          </cell>
          <cell r="G4343"/>
          <cell r="H4343"/>
          <cell r="I4343" t="str">
            <v>OK</v>
          </cell>
          <cell r="J4343">
            <v>43502</v>
          </cell>
        </row>
        <row r="4344">
          <cell r="B4344" t="str">
            <v>LCT087477</v>
          </cell>
          <cell r="C4344">
            <v>43501</v>
          </cell>
          <cell r="D4344" t="str">
            <v>119VU   LTE990007</v>
          </cell>
          <cell r="E4344"/>
          <cell r="F4344" t="str">
            <v>OK</v>
          </cell>
          <cell r="G4344"/>
          <cell r="H4344"/>
          <cell r="I4344" t="str">
            <v>OK</v>
          </cell>
          <cell r="J4344">
            <v>43502</v>
          </cell>
        </row>
        <row r="4345">
          <cell r="B4345">
            <v>65</v>
          </cell>
          <cell r="C4345">
            <v>43501</v>
          </cell>
          <cell r="D4345" t="str">
            <v>411-412VU</v>
          </cell>
          <cell r="E4345"/>
          <cell r="F4345" t="str">
            <v>OK</v>
          </cell>
          <cell r="G4345"/>
          <cell r="H4345"/>
          <cell r="I4345" t="str">
            <v>OK</v>
          </cell>
          <cell r="J4345">
            <v>43503</v>
          </cell>
        </row>
        <row r="4346">
          <cell r="B4346">
            <v>336</v>
          </cell>
          <cell r="C4346">
            <v>43501</v>
          </cell>
          <cell r="D4346" t="str">
            <v>411-412-925VU</v>
          </cell>
          <cell r="E4346"/>
          <cell r="F4346" t="str">
            <v>OK</v>
          </cell>
          <cell r="G4346"/>
          <cell r="H4346"/>
          <cell r="I4346" t="str">
            <v>OK</v>
          </cell>
          <cell r="J4346">
            <v>43502</v>
          </cell>
        </row>
        <row r="4347">
          <cell r="B4347">
            <v>8934</v>
          </cell>
          <cell r="C4347">
            <v>43502</v>
          </cell>
          <cell r="D4347"/>
          <cell r="E4347"/>
          <cell r="F4347" t="str">
            <v>OK</v>
          </cell>
          <cell r="G4347"/>
          <cell r="H4347"/>
          <cell r="I4347" t="str">
            <v>OK</v>
          </cell>
          <cell r="J4347">
            <v>43504</v>
          </cell>
        </row>
        <row r="4348">
          <cell r="B4348">
            <v>8963</v>
          </cell>
          <cell r="C4348">
            <v>43502</v>
          </cell>
          <cell r="D4348"/>
          <cell r="E4348"/>
          <cell r="F4348" t="str">
            <v>OK</v>
          </cell>
          <cell r="G4348"/>
          <cell r="H4348"/>
          <cell r="I4348" t="str">
            <v>OK</v>
          </cell>
          <cell r="J4348">
            <v>43504</v>
          </cell>
        </row>
        <row r="4349">
          <cell r="B4349">
            <v>9022</v>
          </cell>
          <cell r="C4349">
            <v>43502</v>
          </cell>
          <cell r="D4349"/>
          <cell r="E4349"/>
          <cell r="F4349" t="str">
            <v>OK</v>
          </cell>
          <cell r="G4349"/>
          <cell r="H4349"/>
          <cell r="I4349" t="str">
            <v>OK</v>
          </cell>
          <cell r="J4349">
            <v>43504</v>
          </cell>
        </row>
        <row r="4350">
          <cell r="B4350">
            <v>313</v>
          </cell>
          <cell r="C4350">
            <v>43502</v>
          </cell>
          <cell r="D4350"/>
          <cell r="E4350"/>
          <cell r="F4350" t="str">
            <v>OK</v>
          </cell>
          <cell r="G4350"/>
          <cell r="H4350"/>
          <cell r="I4350" t="str">
            <v>OK</v>
          </cell>
          <cell r="J4350">
            <v>43503</v>
          </cell>
        </row>
        <row r="4351">
          <cell r="B4351">
            <v>1590</v>
          </cell>
          <cell r="C4351">
            <v>43502</v>
          </cell>
          <cell r="D4351"/>
          <cell r="E4351"/>
          <cell r="F4351" t="str">
            <v>OK</v>
          </cell>
          <cell r="G4351"/>
          <cell r="H4351"/>
          <cell r="I4351" t="str">
            <v>OK</v>
          </cell>
          <cell r="J4351">
            <v>43503</v>
          </cell>
        </row>
        <row r="4352">
          <cell r="B4352">
            <v>331</v>
          </cell>
          <cell r="C4352">
            <v>43502</v>
          </cell>
          <cell r="D4352" t="str">
            <v>513VU</v>
          </cell>
          <cell r="E4352"/>
          <cell r="F4352" t="str">
            <v>OK</v>
          </cell>
          <cell r="G4352"/>
          <cell r="H4352"/>
          <cell r="I4352" t="str">
            <v>OK</v>
          </cell>
          <cell r="J4352">
            <v>43503</v>
          </cell>
        </row>
        <row r="4353">
          <cell r="B4353">
            <v>8878</v>
          </cell>
          <cell r="C4353">
            <v>43503</v>
          </cell>
          <cell r="D4353"/>
          <cell r="E4353"/>
          <cell r="F4353" t="str">
            <v>OK</v>
          </cell>
          <cell r="G4353"/>
          <cell r="H4353"/>
          <cell r="I4353" t="str">
            <v>OK</v>
          </cell>
          <cell r="J4353">
            <v>43504</v>
          </cell>
        </row>
        <row r="4354">
          <cell r="B4354">
            <v>8870</v>
          </cell>
          <cell r="C4354">
            <v>43503</v>
          </cell>
          <cell r="D4354"/>
          <cell r="E4354"/>
          <cell r="F4354" t="str">
            <v>OK</v>
          </cell>
          <cell r="G4354"/>
          <cell r="H4354"/>
          <cell r="I4354" t="str">
            <v>OK</v>
          </cell>
          <cell r="J4354">
            <v>43504</v>
          </cell>
        </row>
        <row r="4355">
          <cell r="B4355">
            <v>8875</v>
          </cell>
          <cell r="C4355">
            <v>43503</v>
          </cell>
          <cell r="D4355"/>
          <cell r="E4355"/>
          <cell r="F4355" t="str">
            <v>OK</v>
          </cell>
          <cell r="G4355"/>
          <cell r="H4355"/>
          <cell r="I4355" t="str">
            <v>OK</v>
          </cell>
          <cell r="J4355">
            <v>43504</v>
          </cell>
        </row>
        <row r="4356">
          <cell r="B4356">
            <v>8981</v>
          </cell>
          <cell r="C4356">
            <v>43503</v>
          </cell>
          <cell r="D4356"/>
          <cell r="E4356"/>
          <cell r="F4356" t="str">
            <v>OK</v>
          </cell>
          <cell r="G4356"/>
          <cell r="H4356"/>
          <cell r="I4356" t="str">
            <v>OK</v>
          </cell>
          <cell r="J4356">
            <v>43504</v>
          </cell>
        </row>
        <row r="4357">
          <cell r="B4357">
            <v>8978</v>
          </cell>
          <cell r="C4357">
            <v>43503</v>
          </cell>
          <cell r="D4357"/>
          <cell r="E4357"/>
          <cell r="F4357" t="str">
            <v>OK</v>
          </cell>
          <cell r="G4357"/>
          <cell r="H4357"/>
          <cell r="I4357" t="str">
            <v>ok</v>
          </cell>
          <cell r="J4357">
            <v>43508</v>
          </cell>
        </row>
        <row r="4358">
          <cell r="B4358">
            <v>8977</v>
          </cell>
          <cell r="C4358">
            <v>43503</v>
          </cell>
          <cell r="D4358"/>
          <cell r="E4358"/>
          <cell r="F4358" t="str">
            <v>OK</v>
          </cell>
          <cell r="G4358"/>
          <cell r="H4358"/>
          <cell r="I4358" t="str">
            <v>OK</v>
          </cell>
          <cell r="J4358">
            <v>43508</v>
          </cell>
        </row>
        <row r="4359">
          <cell r="B4359">
            <v>330</v>
          </cell>
          <cell r="C4359">
            <v>43503</v>
          </cell>
          <cell r="D4359"/>
          <cell r="E4359"/>
          <cell r="F4359" t="str">
            <v>OK</v>
          </cell>
          <cell r="G4359"/>
          <cell r="H4359"/>
          <cell r="I4359" t="str">
            <v>OK</v>
          </cell>
          <cell r="J4359">
            <v>43504</v>
          </cell>
        </row>
        <row r="4360">
          <cell r="B4360">
            <v>336</v>
          </cell>
          <cell r="C4360">
            <v>43503</v>
          </cell>
          <cell r="D4360"/>
          <cell r="E4360"/>
          <cell r="F4360" t="str">
            <v>OK</v>
          </cell>
          <cell r="G4360"/>
          <cell r="H4360"/>
          <cell r="I4360" t="str">
            <v>OK</v>
          </cell>
          <cell r="J4360">
            <v>43504</v>
          </cell>
        </row>
        <row r="4361">
          <cell r="B4361">
            <v>335</v>
          </cell>
          <cell r="C4361">
            <v>43503</v>
          </cell>
          <cell r="D4361" t="str">
            <v>911-917VU</v>
          </cell>
          <cell r="E4361"/>
          <cell r="F4361" t="str">
            <v>OK</v>
          </cell>
          <cell r="G4361"/>
          <cell r="H4361"/>
          <cell r="I4361" t="str">
            <v>OK</v>
          </cell>
          <cell r="J4361">
            <v>43504</v>
          </cell>
        </row>
        <row r="4362">
          <cell r="B4362">
            <v>335</v>
          </cell>
          <cell r="C4362">
            <v>43503</v>
          </cell>
          <cell r="D4362"/>
          <cell r="E4362"/>
          <cell r="F4362" t="str">
            <v>OK</v>
          </cell>
          <cell r="G4362"/>
          <cell r="H4362"/>
          <cell r="I4362" t="str">
            <v>OK</v>
          </cell>
          <cell r="J4362">
            <v>43504</v>
          </cell>
        </row>
        <row r="4363">
          <cell r="B4363">
            <v>356</v>
          </cell>
          <cell r="C4363">
            <v>43503</v>
          </cell>
          <cell r="D4363"/>
          <cell r="E4363"/>
          <cell r="F4363" t="str">
            <v>OK</v>
          </cell>
          <cell r="G4363"/>
          <cell r="H4363"/>
          <cell r="I4363" t="str">
            <v>OK</v>
          </cell>
          <cell r="J4363">
            <v>43504</v>
          </cell>
        </row>
        <row r="4364">
          <cell r="B4364">
            <v>334</v>
          </cell>
          <cell r="C4364">
            <v>43503</v>
          </cell>
          <cell r="D4364"/>
          <cell r="E4364"/>
          <cell r="F4364" t="str">
            <v>OK</v>
          </cell>
          <cell r="G4364"/>
          <cell r="H4364"/>
          <cell r="I4364" t="str">
            <v>OK</v>
          </cell>
          <cell r="J4364">
            <v>43504</v>
          </cell>
        </row>
        <row r="4365">
          <cell r="B4365">
            <v>1578</v>
          </cell>
          <cell r="C4365">
            <v>43503</v>
          </cell>
          <cell r="D4365"/>
          <cell r="E4365"/>
          <cell r="F4365" t="str">
            <v>OK</v>
          </cell>
          <cell r="G4365"/>
          <cell r="H4365"/>
          <cell r="I4365" t="str">
            <v>OK</v>
          </cell>
          <cell r="J4365">
            <v>43504</v>
          </cell>
        </row>
        <row r="4366">
          <cell r="B4366" t="str">
            <v>LCT145729</v>
          </cell>
          <cell r="C4366">
            <v>43503</v>
          </cell>
          <cell r="D4366" t="str">
            <v>60VU   LTE990009</v>
          </cell>
          <cell r="E4366"/>
          <cell r="F4366" t="str">
            <v>OK</v>
          </cell>
          <cell r="G4366"/>
          <cell r="H4366"/>
          <cell r="I4366" t="str">
            <v>OK</v>
          </cell>
          <cell r="J4366">
            <v>43504</v>
          </cell>
        </row>
        <row r="4367">
          <cell r="B4367" t="str">
            <v>LCT146254</v>
          </cell>
          <cell r="C4367">
            <v>43503</v>
          </cell>
          <cell r="D4367" t="str">
            <v>61VU   LTE990010</v>
          </cell>
          <cell r="E4367"/>
          <cell r="F4367" t="str">
            <v>OK</v>
          </cell>
          <cell r="G4367"/>
          <cell r="H4367"/>
          <cell r="I4367" t="str">
            <v>OK</v>
          </cell>
          <cell r="J4367">
            <v>43504</v>
          </cell>
        </row>
        <row r="4368">
          <cell r="B4368" t="str">
            <v>LCT157617</v>
          </cell>
          <cell r="C4368">
            <v>43503</v>
          </cell>
          <cell r="D4368" t="str">
            <v>62VU   LTE990009</v>
          </cell>
          <cell r="E4368"/>
          <cell r="F4368" t="str">
            <v>OK</v>
          </cell>
          <cell r="G4368"/>
          <cell r="H4368"/>
          <cell r="I4368" t="str">
            <v>OK</v>
          </cell>
          <cell r="J4368">
            <v>43504</v>
          </cell>
        </row>
        <row r="4369">
          <cell r="B4369" t="str">
            <v>LCT157614</v>
          </cell>
          <cell r="C4369">
            <v>43503</v>
          </cell>
          <cell r="D4369" t="str">
            <v>40VU   LTE990002</v>
          </cell>
          <cell r="E4369"/>
          <cell r="F4369" t="str">
            <v>OK</v>
          </cell>
          <cell r="G4369"/>
          <cell r="H4369"/>
          <cell r="I4369" t="str">
            <v>OK</v>
          </cell>
          <cell r="J4369">
            <v>43504</v>
          </cell>
        </row>
        <row r="4370">
          <cell r="B4370">
            <v>8828</v>
          </cell>
          <cell r="C4370">
            <v>43503</v>
          </cell>
          <cell r="D4370" t="str">
            <v>130VU</v>
          </cell>
          <cell r="E4370"/>
          <cell r="F4370" t="str">
            <v>OK</v>
          </cell>
          <cell r="G4370"/>
          <cell r="H4370"/>
          <cell r="I4370" t="str">
            <v>OK</v>
          </cell>
          <cell r="J4370">
            <v>43504</v>
          </cell>
        </row>
        <row r="4371">
          <cell r="B4371">
            <v>8900</v>
          </cell>
          <cell r="C4371">
            <v>43503</v>
          </cell>
          <cell r="D4371" t="str">
            <v>117VU</v>
          </cell>
          <cell r="E4371"/>
          <cell r="F4371"/>
          <cell r="G4371"/>
          <cell r="H4371"/>
          <cell r="I4371" t="str">
            <v>OK</v>
          </cell>
          <cell r="J4371">
            <v>43515</v>
          </cell>
        </row>
        <row r="4372">
          <cell r="B4372">
            <v>334</v>
          </cell>
          <cell r="C4372">
            <v>43503</v>
          </cell>
          <cell r="D4372" t="str">
            <v>411-412VU</v>
          </cell>
          <cell r="E4372"/>
          <cell r="F4372" t="str">
            <v>OK</v>
          </cell>
          <cell r="G4372"/>
          <cell r="H4372"/>
          <cell r="I4372" t="str">
            <v>OK</v>
          </cell>
          <cell r="J4372">
            <v>43504</v>
          </cell>
        </row>
        <row r="4373">
          <cell r="B4373">
            <v>8833</v>
          </cell>
          <cell r="C4373">
            <v>43504</v>
          </cell>
          <cell r="D4373"/>
          <cell r="E4373"/>
          <cell r="F4373" t="str">
            <v>OK</v>
          </cell>
          <cell r="G4373"/>
          <cell r="H4373"/>
          <cell r="I4373" t="str">
            <v>ok</v>
          </cell>
          <cell r="J4373">
            <v>43507</v>
          </cell>
        </row>
        <row r="4374">
          <cell r="B4374">
            <v>8842</v>
          </cell>
          <cell r="C4374">
            <v>43504</v>
          </cell>
          <cell r="D4374"/>
          <cell r="E4374"/>
          <cell r="F4374" t="str">
            <v>OK</v>
          </cell>
          <cell r="G4374"/>
          <cell r="H4374"/>
          <cell r="I4374" t="str">
            <v>ok</v>
          </cell>
          <cell r="J4374">
            <v>43507</v>
          </cell>
        </row>
        <row r="4375">
          <cell r="B4375">
            <v>8838</v>
          </cell>
          <cell r="C4375">
            <v>43504</v>
          </cell>
          <cell r="D4375"/>
          <cell r="E4375"/>
          <cell r="F4375" t="str">
            <v>OK</v>
          </cell>
          <cell r="G4375"/>
          <cell r="H4375"/>
          <cell r="I4375" t="str">
            <v>ok</v>
          </cell>
          <cell r="J4375">
            <v>43507</v>
          </cell>
        </row>
        <row r="4376">
          <cell r="B4376">
            <v>9025</v>
          </cell>
          <cell r="C4376">
            <v>43504</v>
          </cell>
          <cell r="D4376"/>
          <cell r="E4376"/>
          <cell r="F4376" t="str">
            <v>OK</v>
          </cell>
          <cell r="G4376"/>
          <cell r="H4376"/>
          <cell r="I4376" t="str">
            <v>ok</v>
          </cell>
          <cell r="J4376">
            <v>43507</v>
          </cell>
        </row>
        <row r="4377">
          <cell r="B4377">
            <v>9026</v>
          </cell>
          <cell r="C4377">
            <v>43504</v>
          </cell>
          <cell r="D4377"/>
          <cell r="E4377"/>
          <cell r="F4377" t="str">
            <v>OK</v>
          </cell>
          <cell r="G4377"/>
          <cell r="H4377"/>
          <cell r="I4377" t="str">
            <v>OK</v>
          </cell>
          <cell r="J4377">
            <v>43508</v>
          </cell>
        </row>
        <row r="4378">
          <cell r="B4378">
            <v>314</v>
          </cell>
          <cell r="C4378">
            <v>43504</v>
          </cell>
          <cell r="D4378"/>
          <cell r="E4378"/>
          <cell r="F4378" t="str">
            <v>OK</v>
          </cell>
          <cell r="G4378"/>
          <cell r="H4378"/>
          <cell r="I4378" t="str">
            <v>ok</v>
          </cell>
          <cell r="J4378">
            <v>43507</v>
          </cell>
        </row>
        <row r="4379">
          <cell r="B4379" t="str">
            <v>LCT157611</v>
          </cell>
          <cell r="C4379">
            <v>43504</v>
          </cell>
          <cell r="D4379" t="str">
            <v>40VU   LTE990001</v>
          </cell>
          <cell r="E4379"/>
          <cell r="F4379" t="str">
            <v>OK</v>
          </cell>
          <cell r="G4379"/>
          <cell r="H4379"/>
          <cell r="I4379" t="str">
            <v>OK</v>
          </cell>
          <cell r="J4379">
            <v>43493</v>
          </cell>
        </row>
        <row r="4380">
          <cell r="B4380">
            <v>316</v>
          </cell>
          <cell r="C4380">
            <v>43504</v>
          </cell>
          <cell r="D4380" t="str">
            <v>412VU</v>
          </cell>
          <cell r="E4380"/>
          <cell r="F4380" t="str">
            <v>OK</v>
          </cell>
          <cell r="G4380"/>
          <cell r="H4380"/>
          <cell r="I4380" t="str">
            <v>OK</v>
          </cell>
          <cell r="J4380">
            <v>43508</v>
          </cell>
        </row>
        <row r="4381">
          <cell r="B4381">
            <v>286</v>
          </cell>
          <cell r="C4381">
            <v>43504</v>
          </cell>
          <cell r="D4381" t="str">
            <v xml:space="preserve">311VU </v>
          </cell>
          <cell r="E4381"/>
          <cell r="F4381" t="str">
            <v>OK</v>
          </cell>
          <cell r="G4381"/>
          <cell r="H4381"/>
          <cell r="I4381" t="str">
            <v>OK</v>
          </cell>
          <cell r="J4381">
            <v>43508</v>
          </cell>
        </row>
        <row r="4382">
          <cell r="B4382">
            <v>8828</v>
          </cell>
          <cell r="C4382">
            <v>43504</v>
          </cell>
          <cell r="D4382" t="str">
            <v>131VU</v>
          </cell>
          <cell r="E4382"/>
          <cell r="F4382" t="str">
            <v>OK</v>
          </cell>
          <cell r="G4382"/>
          <cell r="H4382"/>
          <cell r="I4382" t="str">
            <v>OK</v>
          </cell>
          <cell r="J4382">
            <v>43515</v>
          </cell>
        </row>
        <row r="4383">
          <cell r="B4383">
            <v>9021</v>
          </cell>
          <cell r="C4383">
            <v>43507</v>
          </cell>
          <cell r="D4383"/>
          <cell r="E4383"/>
          <cell r="F4383" t="str">
            <v>OK</v>
          </cell>
          <cell r="G4383"/>
          <cell r="H4383"/>
          <cell r="I4383" t="str">
            <v>OK</v>
          </cell>
          <cell r="J4383">
            <v>43508</v>
          </cell>
        </row>
        <row r="4384">
          <cell r="B4384">
            <v>8935</v>
          </cell>
          <cell r="C4384">
            <v>43507</v>
          </cell>
          <cell r="D4384"/>
          <cell r="E4384"/>
          <cell r="F4384" t="str">
            <v>OK</v>
          </cell>
          <cell r="G4384"/>
          <cell r="H4384"/>
          <cell r="I4384" t="str">
            <v>OK</v>
          </cell>
          <cell r="J4384">
            <v>43508</v>
          </cell>
        </row>
        <row r="4385">
          <cell r="B4385">
            <v>8887</v>
          </cell>
          <cell r="C4385">
            <v>43507</v>
          </cell>
          <cell r="D4385"/>
          <cell r="E4385"/>
          <cell r="F4385" t="str">
            <v>OK</v>
          </cell>
          <cell r="G4385"/>
          <cell r="H4385"/>
          <cell r="I4385" t="str">
            <v>OK</v>
          </cell>
          <cell r="J4385">
            <v>43508</v>
          </cell>
        </row>
        <row r="4386">
          <cell r="B4386">
            <v>8884</v>
          </cell>
          <cell r="C4386">
            <v>43507</v>
          </cell>
          <cell r="D4386"/>
          <cell r="E4386"/>
          <cell r="F4386" t="str">
            <v>OK</v>
          </cell>
          <cell r="G4386"/>
          <cell r="H4386"/>
          <cell r="I4386" t="str">
            <v>OK</v>
          </cell>
          <cell r="J4386">
            <v>43508</v>
          </cell>
        </row>
        <row r="4387">
          <cell r="B4387">
            <v>8845</v>
          </cell>
          <cell r="C4387">
            <v>43507</v>
          </cell>
          <cell r="D4387"/>
          <cell r="E4387"/>
          <cell r="F4387" t="str">
            <v>OK</v>
          </cell>
          <cell r="G4387"/>
          <cell r="H4387"/>
          <cell r="I4387" t="str">
            <v>OK</v>
          </cell>
          <cell r="J4387">
            <v>43508</v>
          </cell>
        </row>
        <row r="4388">
          <cell r="B4388">
            <v>9025</v>
          </cell>
          <cell r="C4388">
            <v>43507</v>
          </cell>
          <cell r="D4388"/>
          <cell r="E4388"/>
          <cell r="F4388" t="str">
            <v>OK</v>
          </cell>
          <cell r="G4388"/>
          <cell r="H4388"/>
          <cell r="I4388" t="str">
            <v>OK</v>
          </cell>
          <cell r="J4388">
            <v>43508</v>
          </cell>
        </row>
        <row r="4389">
          <cell r="B4389">
            <v>8904</v>
          </cell>
          <cell r="C4389">
            <v>43507</v>
          </cell>
          <cell r="D4389"/>
          <cell r="E4389"/>
          <cell r="F4389" t="str">
            <v>OK</v>
          </cell>
          <cell r="G4389"/>
          <cell r="H4389"/>
          <cell r="I4389" t="str">
            <v>OK</v>
          </cell>
          <cell r="J4389">
            <v>43508</v>
          </cell>
        </row>
        <row r="4390">
          <cell r="B4390">
            <v>8945</v>
          </cell>
          <cell r="C4390">
            <v>43507</v>
          </cell>
          <cell r="D4390"/>
          <cell r="E4390"/>
          <cell r="F4390" t="str">
            <v>OK</v>
          </cell>
          <cell r="G4390"/>
          <cell r="H4390"/>
          <cell r="I4390" t="str">
            <v>OK</v>
          </cell>
          <cell r="J4390">
            <v>43508</v>
          </cell>
        </row>
        <row r="4391">
          <cell r="B4391">
            <v>8919</v>
          </cell>
          <cell r="C4391">
            <v>43507</v>
          </cell>
          <cell r="D4391"/>
          <cell r="E4391"/>
          <cell r="F4391" t="str">
            <v>OK</v>
          </cell>
          <cell r="G4391"/>
          <cell r="H4391"/>
          <cell r="I4391" t="str">
            <v>ok</v>
          </cell>
          <cell r="J4391">
            <v>43509</v>
          </cell>
        </row>
        <row r="4392">
          <cell r="B4392">
            <v>8986</v>
          </cell>
          <cell r="C4392">
            <v>43507</v>
          </cell>
          <cell r="D4392"/>
          <cell r="E4392"/>
          <cell r="F4392" t="str">
            <v>OK</v>
          </cell>
          <cell r="G4392"/>
          <cell r="H4392"/>
          <cell r="I4392" t="str">
            <v>ok</v>
          </cell>
          <cell r="J4392">
            <v>43509</v>
          </cell>
        </row>
        <row r="4393">
          <cell r="B4393">
            <v>8988</v>
          </cell>
          <cell r="C4393">
            <v>43507</v>
          </cell>
          <cell r="D4393"/>
          <cell r="E4393"/>
          <cell r="F4393" t="str">
            <v>OK</v>
          </cell>
          <cell r="G4393"/>
          <cell r="H4393"/>
          <cell r="I4393" t="str">
            <v>ok</v>
          </cell>
          <cell r="J4393">
            <v>43509</v>
          </cell>
        </row>
        <row r="4394">
          <cell r="B4394">
            <v>334</v>
          </cell>
          <cell r="C4394">
            <v>43507</v>
          </cell>
          <cell r="D4394"/>
          <cell r="E4394"/>
          <cell r="F4394" t="str">
            <v>OK</v>
          </cell>
          <cell r="G4394"/>
          <cell r="H4394"/>
          <cell r="I4394" t="str">
            <v>OK</v>
          </cell>
          <cell r="J4394">
            <v>43508</v>
          </cell>
        </row>
        <row r="4395">
          <cell r="B4395">
            <v>337</v>
          </cell>
          <cell r="C4395">
            <v>43507</v>
          </cell>
          <cell r="D4395" t="str">
            <v>911-917VU</v>
          </cell>
          <cell r="E4395"/>
          <cell r="F4395" t="str">
            <v>OK</v>
          </cell>
          <cell r="G4395"/>
          <cell r="H4395"/>
          <cell r="I4395" t="str">
            <v>OK</v>
          </cell>
          <cell r="J4395">
            <v>43508</v>
          </cell>
        </row>
        <row r="4396">
          <cell r="B4396">
            <v>337</v>
          </cell>
          <cell r="C4396">
            <v>43507</v>
          </cell>
          <cell r="D4396"/>
          <cell r="E4396"/>
          <cell r="F4396" t="str">
            <v>OK</v>
          </cell>
          <cell r="G4396"/>
          <cell r="H4396"/>
          <cell r="I4396" t="str">
            <v>ko</v>
          </cell>
          <cell r="J4396"/>
        </row>
        <row r="4397">
          <cell r="B4397">
            <v>359</v>
          </cell>
          <cell r="C4397">
            <v>43507</v>
          </cell>
          <cell r="D4397"/>
          <cell r="E4397"/>
          <cell r="F4397" t="str">
            <v>OK</v>
          </cell>
          <cell r="G4397"/>
          <cell r="H4397"/>
          <cell r="I4397" t="str">
            <v>OK</v>
          </cell>
          <cell r="J4397">
            <v>43508</v>
          </cell>
        </row>
        <row r="4398">
          <cell r="B4398">
            <v>106</v>
          </cell>
          <cell r="C4398">
            <v>43507</v>
          </cell>
          <cell r="D4398"/>
          <cell r="E4398"/>
          <cell r="F4398" t="str">
            <v>OK</v>
          </cell>
          <cell r="G4398"/>
          <cell r="H4398"/>
          <cell r="I4398" t="str">
            <v>ok</v>
          </cell>
          <cell r="J4398">
            <v>43509</v>
          </cell>
        </row>
        <row r="4399">
          <cell r="B4399" t="str">
            <v>LCT183376</v>
          </cell>
          <cell r="C4399">
            <v>43507</v>
          </cell>
          <cell r="D4399" t="str">
            <v>10PA</v>
          </cell>
          <cell r="E4399"/>
          <cell r="F4399" t="str">
            <v>OK</v>
          </cell>
          <cell r="G4399"/>
          <cell r="H4399"/>
          <cell r="I4399" t="str">
            <v>OK</v>
          </cell>
          <cell r="J4399">
            <v>43509</v>
          </cell>
        </row>
        <row r="4400">
          <cell r="B4400" t="str">
            <v>LCT183375</v>
          </cell>
          <cell r="C4400">
            <v>43507</v>
          </cell>
          <cell r="D4400" t="str">
            <v>10PA</v>
          </cell>
          <cell r="E4400"/>
          <cell r="F4400" t="str">
            <v>OK</v>
          </cell>
          <cell r="G4400"/>
          <cell r="H4400"/>
          <cell r="I4400" t="str">
            <v>OK</v>
          </cell>
          <cell r="J4400">
            <v>43509</v>
          </cell>
        </row>
        <row r="4401">
          <cell r="B4401" t="str">
            <v>LCT205513</v>
          </cell>
          <cell r="C4401">
            <v>43507</v>
          </cell>
          <cell r="D4401" t="str">
            <v>10PA</v>
          </cell>
          <cell r="E4401"/>
          <cell r="F4401" t="str">
            <v>OK</v>
          </cell>
          <cell r="G4401"/>
          <cell r="H4401"/>
          <cell r="I4401" t="str">
            <v>OK</v>
          </cell>
          <cell r="J4401">
            <v>43509</v>
          </cell>
        </row>
        <row r="4402">
          <cell r="B4402" t="str">
            <v>LCT145005</v>
          </cell>
          <cell r="C4402">
            <v>43507</v>
          </cell>
          <cell r="D4402" t="str">
            <v>117VU   LTE990082</v>
          </cell>
          <cell r="E4402"/>
          <cell r="F4402" t="str">
            <v>OK</v>
          </cell>
          <cell r="G4402"/>
          <cell r="H4402"/>
          <cell r="I4402" t="str">
            <v>OK</v>
          </cell>
          <cell r="J4402">
            <v>43508</v>
          </cell>
        </row>
        <row r="4403">
          <cell r="B4403" t="str">
            <v>LCT145002</v>
          </cell>
          <cell r="C4403">
            <v>43507</v>
          </cell>
          <cell r="D4403" t="str">
            <v>117VU   LTE990070</v>
          </cell>
          <cell r="E4403"/>
          <cell r="F4403" t="str">
            <v>OK</v>
          </cell>
          <cell r="G4403"/>
          <cell r="H4403"/>
          <cell r="I4403" t="str">
            <v>OK</v>
          </cell>
          <cell r="J4403">
            <v>43508</v>
          </cell>
        </row>
        <row r="4404">
          <cell r="B4404" t="str">
            <v>LCT145011</v>
          </cell>
          <cell r="C4404">
            <v>43507</v>
          </cell>
          <cell r="D4404" t="str">
            <v>117VU   LTE990084</v>
          </cell>
          <cell r="E4404"/>
          <cell r="F4404" t="str">
            <v>OK</v>
          </cell>
          <cell r="G4404"/>
          <cell r="H4404"/>
          <cell r="I4404" t="str">
            <v>OK</v>
          </cell>
          <cell r="J4404">
            <v>43508</v>
          </cell>
        </row>
        <row r="4405">
          <cell r="B4405" t="str">
            <v>LCT145008</v>
          </cell>
          <cell r="C4405">
            <v>43507</v>
          </cell>
          <cell r="D4405" t="str">
            <v>117VU   LTE990083</v>
          </cell>
          <cell r="E4405"/>
          <cell r="F4405" t="str">
            <v>OK</v>
          </cell>
          <cell r="G4405"/>
          <cell r="H4405"/>
          <cell r="I4405" t="str">
            <v>OK</v>
          </cell>
          <cell r="J4405">
            <v>43508</v>
          </cell>
        </row>
        <row r="4406">
          <cell r="B4406">
            <v>8801</v>
          </cell>
          <cell r="C4406">
            <v>43507</v>
          </cell>
          <cell r="D4406" t="str">
            <v>41VU</v>
          </cell>
          <cell r="E4406"/>
          <cell r="F4406" t="str">
            <v>OK</v>
          </cell>
          <cell r="G4406"/>
          <cell r="H4406"/>
          <cell r="I4406" t="str">
            <v>KO</v>
          </cell>
          <cell r="J4406"/>
        </row>
        <row r="4407">
          <cell r="B4407">
            <v>8801</v>
          </cell>
          <cell r="C4407">
            <v>43507</v>
          </cell>
          <cell r="D4407" t="str">
            <v>41VU</v>
          </cell>
          <cell r="E4407"/>
          <cell r="F4407"/>
          <cell r="G4407" t="str">
            <v>KO</v>
          </cell>
          <cell r="H4407"/>
          <cell r="I4407" t="str">
            <v>KO</v>
          </cell>
          <cell r="J4407"/>
        </row>
        <row r="4408">
          <cell r="B4408">
            <v>8839</v>
          </cell>
          <cell r="C4408">
            <v>43508</v>
          </cell>
          <cell r="D4408"/>
          <cell r="E4408"/>
          <cell r="F4408" t="str">
            <v>OK</v>
          </cell>
          <cell r="G4408"/>
          <cell r="H4408"/>
          <cell r="I4408" t="str">
            <v>ok</v>
          </cell>
          <cell r="J4408">
            <v>43509</v>
          </cell>
        </row>
        <row r="4409">
          <cell r="B4409">
            <v>8847</v>
          </cell>
          <cell r="C4409">
            <v>43508</v>
          </cell>
          <cell r="D4409"/>
          <cell r="E4409"/>
          <cell r="F4409" t="str">
            <v>OK</v>
          </cell>
          <cell r="G4409"/>
          <cell r="H4409"/>
          <cell r="I4409" t="str">
            <v>OK</v>
          </cell>
          <cell r="J4409">
            <v>43509</v>
          </cell>
        </row>
        <row r="4410">
          <cell r="B4410">
            <v>8976</v>
          </cell>
          <cell r="C4410">
            <v>43508</v>
          </cell>
          <cell r="D4410"/>
          <cell r="E4410"/>
          <cell r="F4410" t="str">
            <v>OK</v>
          </cell>
          <cell r="G4410"/>
          <cell r="H4410"/>
          <cell r="I4410" t="str">
            <v>ok</v>
          </cell>
          <cell r="J4410">
            <v>43509</v>
          </cell>
        </row>
        <row r="4411">
          <cell r="B4411">
            <v>8911</v>
          </cell>
          <cell r="C4411">
            <v>43508</v>
          </cell>
          <cell r="D4411"/>
          <cell r="E4411"/>
          <cell r="F4411" t="str">
            <v>OK</v>
          </cell>
          <cell r="G4411"/>
          <cell r="H4411"/>
          <cell r="I4411" t="str">
            <v>OK</v>
          </cell>
          <cell r="J4411">
            <v>43509</v>
          </cell>
        </row>
        <row r="4412">
          <cell r="B4412">
            <v>8918</v>
          </cell>
          <cell r="C4412">
            <v>43508</v>
          </cell>
          <cell r="D4412"/>
          <cell r="E4412"/>
          <cell r="F4412" t="str">
            <v>OK</v>
          </cell>
          <cell r="G4412"/>
          <cell r="H4412"/>
          <cell r="I4412" t="str">
            <v>OK</v>
          </cell>
          <cell r="J4412">
            <v>43509</v>
          </cell>
        </row>
        <row r="4413">
          <cell r="B4413">
            <v>8921</v>
          </cell>
          <cell r="C4413">
            <v>43508</v>
          </cell>
          <cell r="D4413"/>
          <cell r="E4413"/>
          <cell r="F4413" t="str">
            <v>OK</v>
          </cell>
          <cell r="G4413"/>
          <cell r="H4413"/>
          <cell r="I4413" t="str">
            <v>OK</v>
          </cell>
          <cell r="J4413">
            <v>43509</v>
          </cell>
        </row>
        <row r="4414">
          <cell r="B4414">
            <v>321</v>
          </cell>
          <cell r="C4414">
            <v>43508</v>
          </cell>
          <cell r="D4414"/>
          <cell r="E4414"/>
          <cell r="F4414" t="str">
            <v>OK</v>
          </cell>
          <cell r="G4414"/>
          <cell r="H4414"/>
          <cell r="I4414" t="str">
            <v>OK</v>
          </cell>
          <cell r="J4414">
            <v>43509</v>
          </cell>
        </row>
        <row r="4415">
          <cell r="B4415">
            <v>335</v>
          </cell>
          <cell r="C4415">
            <v>43508</v>
          </cell>
          <cell r="D4415"/>
          <cell r="E4415"/>
          <cell r="F4415" t="str">
            <v>OK</v>
          </cell>
          <cell r="G4415"/>
          <cell r="H4415"/>
          <cell r="I4415" t="str">
            <v>OK</v>
          </cell>
          <cell r="J4415">
            <v>43509</v>
          </cell>
        </row>
        <row r="4416">
          <cell r="B4416" t="str">
            <v>LCT145727</v>
          </cell>
          <cell r="C4416">
            <v>43508</v>
          </cell>
          <cell r="D4416" t="str">
            <v>60VU   LTE990008</v>
          </cell>
          <cell r="E4416"/>
          <cell r="F4416" t="str">
            <v>OK</v>
          </cell>
          <cell r="G4416"/>
          <cell r="H4416"/>
          <cell r="I4416" t="str">
            <v>OK</v>
          </cell>
          <cell r="J4416">
            <v>43509</v>
          </cell>
        </row>
        <row r="4417">
          <cell r="B4417" t="str">
            <v>LCT146243</v>
          </cell>
          <cell r="C4417">
            <v>43508</v>
          </cell>
          <cell r="D4417" t="str">
            <v>61VU   LTE990009</v>
          </cell>
          <cell r="E4417"/>
          <cell r="F4417" t="str">
            <v>OK</v>
          </cell>
          <cell r="G4417"/>
          <cell r="H4417"/>
          <cell r="I4417" t="str">
            <v>OK</v>
          </cell>
          <cell r="J4417">
            <v>43509</v>
          </cell>
        </row>
        <row r="4418">
          <cell r="B4418" t="str">
            <v>LCT145847</v>
          </cell>
          <cell r="C4418">
            <v>43508</v>
          </cell>
          <cell r="D4418" t="str">
            <v>62VU   LTE990008</v>
          </cell>
          <cell r="E4418"/>
          <cell r="F4418" t="str">
            <v>OK</v>
          </cell>
          <cell r="G4418"/>
          <cell r="H4418"/>
          <cell r="I4418" t="str">
            <v>OK</v>
          </cell>
          <cell r="J4418">
            <v>43509</v>
          </cell>
        </row>
        <row r="4419">
          <cell r="B4419">
            <v>8697</v>
          </cell>
          <cell r="C4419">
            <v>43508</v>
          </cell>
          <cell r="D4419" t="str">
            <v>112VU</v>
          </cell>
          <cell r="E4419"/>
          <cell r="F4419" t="str">
            <v>OK</v>
          </cell>
          <cell r="G4419"/>
          <cell r="H4419"/>
          <cell r="I4419" t="str">
            <v>OK</v>
          </cell>
          <cell r="J4419">
            <v>43516</v>
          </cell>
        </row>
        <row r="4420">
          <cell r="B4420">
            <v>8836</v>
          </cell>
          <cell r="C4420">
            <v>43509</v>
          </cell>
          <cell r="D4420"/>
          <cell r="E4420"/>
          <cell r="F4420" t="str">
            <v>OK</v>
          </cell>
          <cell r="G4420"/>
          <cell r="H4420"/>
          <cell r="I4420" t="str">
            <v>OK</v>
          </cell>
          <cell r="J4420">
            <v>43510</v>
          </cell>
        </row>
        <row r="4421">
          <cell r="B4421">
            <v>8850</v>
          </cell>
          <cell r="C4421">
            <v>43509</v>
          </cell>
          <cell r="D4421"/>
          <cell r="E4421"/>
          <cell r="F4421" t="str">
            <v>OK</v>
          </cell>
          <cell r="G4421"/>
          <cell r="H4421"/>
          <cell r="I4421" t="str">
            <v>OK</v>
          </cell>
          <cell r="J4421">
            <v>43510</v>
          </cell>
        </row>
        <row r="4422">
          <cell r="B4422">
            <v>8948</v>
          </cell>
          <cell r="C4422">
            <v>43509</v>
          </cell>
          <cell r="D4422"/>
          <cell r="E4422"/>
          <cell r="F4422" t="str">
            <v>OK</v>
          </cell>
          <cell r="G4422"/>
          <cell r="H4422"/>
          <cell r="I4422" t="str">
            <v>OK</v>
          </cell>
          <cell r="J4422">
            <v>43511</v>
          </cell>
        </row>
        <row r="4423">
          <cell r="B4423">
            <v>8991</v>
          </cell>
          <cell r="C4423">
            <v>43509</v>
          </cell>
          <cell r="D4423"/>
          <cell r="E4423"/>
          <cell r="F4423" t="str">
            <v>OK</v>
          </cell>
          <cell r="G4423"/>
          <cell r="H4423"/>
          <cell r="I4423" t="str">
            <v>OK</v>
          </cell>
          <cell r="J4423">
            <v>43511</v>
          </cell>
        </row>
        <row r="4424">
          <cell r="B4424">
            <v>8994</v>
          </cell>
          <cell r="C4424">
            <v>43509</v>
          </cell>
          <cell r="D4424"/>
          <cell r="E4424"/>
          <cell r="F4424" t="str">
            <v>OK</v>
          </cell>
          <cell r="G4424"/>
          <cell r="H4424"/>
          <cell r="I4424" t="str">
            <v>OK</v>
          </cell>
          <cell r="J4424">
            <v>43516</v>
          </cell>
        </row>
        <row r="4425">
          <cell r="B4425">
            <v>9023</v>
          </cell>
          <cell r="C4425">
            <v>43509</v>
          </cell>
          <cell r="D4425"/>
          <cell r="E4425"/>
          <cell r="F4425" t="str">
            <v>OK</v>
          </cell>
          <cell r="G4425"/>
          <cell r="H4425"/>
          <cell r="I4425" t="str">
            <v>OK</v>
          </cell>
          <cell r="J4425">
            <v>43516</v>
          </cell>
        </row>
        <row r="4426">
          <cell r="B4426">
            <v>335</v>
          </cell>
          <cell r="C4426">
            <v>43509</v>
          </cell>
          <cell r="D4426"/>
          <cell r="E4426"/>
          <cell r="F4426" t="str">
            <v>OK</v>
          </cell>
          <cell r="G4426"/>
          <cell r="H4426"/>
          <cell r="I4426" t="str">
            <v>OK</v>
          </cell>
          <cell r="J4426">
            <v>43510</v>
          </cell>
        </row>
        <row r="4427">
          <cell r="B4427">
            <v>342</v>
          </cell>
          <cell r="C4427">
            <v>43509</v>
          </cell>
          <cell r="D4427" t="str">
            <v>911-917VU</v>
          </cell>
          <cell r="E4427"/>
          <cell r="F4427" t="str">
            <v>OK</v>
          </cell>
          <cell r="G4427"/>
          <cell r="H4427"/>
          <cell r="I4427" t="str">
            <v>OK</v>
          </cell>
          <cell r="J4427">
            <v>43510</v>
          </cell>
        </row>
        <row r="4428">
          <cell r="B4428">
            <v>342</v>
          </cell>
          <cell r="C4428">
            <v>43509</v>
          </cell>
          <cell r="D4428"/>
          <cell r="E4428"/>
          <cell r="F4428" t="str">
            <v>OK</v>
          </cell>
          <cell r="G4428"/>
          <cell r="H4428"/>
          <cell r="I4428" t="str">
            <v>OK</v>
          </cell>
          <cell r="J4428">
            <v>43510</v>
          </cell>
        </row>
        <row r="4429">
          <cell r="B4429">
            <v>358</v>
          </cell>
          <cell r="C4429">
            <v>43509</v>
          </cell>
          <cell r="D4429"/>
          <cell r="E4429"/>
          <cell r="F4429" t="str">
            <v>OK</v>
          </cell>
          <cell r="G4429"/>
          <cell r="H4429"/>
          <cell r="I4429" t="str">
            <v>OK</v>
          </cell>
          <cell r="J4429">
            <v>43510</v>
          </cell>
        </row>
        <row r="4430">
          <cell r="B4430">
            <v>363</v>
          </cell>
          <cell r="C4430">
            <v>43509</v>
          </cell>
          <cell r="D4430"/>
          <cell r="E4430"/>
          <cell r="F4430" t="str">
            <v>OK</v>
          </cell>
          <cell r="G4430"/>
          <cell r="H4430"/>
          <cell r="I4430" t="str">
            <v>OK</v>
          </cell>
          <cell r="J4430">
            <v>43510</v>
          </cell>
        </row>
        <row r="4431">
          <cell r="B4431">
            <v>337</v>
          </cell>
          <cell r="C4431">
            <v>43509</v>
          </cell>
          <cell r="D4431"/>
          <cell r="E4431"/>
          <cell r="F4431" t="str">
            <v>OK</v>
          </cell>
          <cell r="G4431"/>
          <cell r="H4431"/>
          <cell r="I4431" t="str">
            <v>OK</v>
          </cell>
          <cell r="J4431">
            <v>43510</v>
          </cell>
        </row>
        <row r="4432">
          <cell r="B4432">
            <v>1412</v>
          </cell>
          <cell r="C4432">
            <v>43509</v>
          </cell>
          <cell r="D4432"/>
          <cell r="E4432"/>
          <cell r="F4432" t="str">
            <v>OK</v>
          </cell>
          <cell r="G4432"/>
          <cell r="H4432"/>
          <cell r="I4432" t="str">
            <v>OK</v>
          </cell>
          <cell r="J4432">
            <v>43510</v>
          </cell>
        </row>
        <row r="4433">
          <cell r="B4433">
            <v>1414</v>
          </cell>
          <cell r="C4433">
            <v>43509</v>
          </cell>
          <cell r="D4433"/>
          <cell r="E4433"/>
          <cell r="F4433" t="str">
            <v>OK</v>
          </cell>
          <cell r="G4433"/>
          <cell r="H4433"/>
          <cell r="I4433" t="str">
            <v>OK</v>
          </cell>
          <cell r="J4433">
            <v>43510</v>
          </cell>
        </row>
        <row r="4434">
          <cell r="B4434" t="str">
            <v>LCT166251</v>
          </cell>
          <cell r="C4434">
            <v>43509</v>
          </cell>
          <cell r="D4434" t="str">
            <v>5GA</v>
          </cell>
          <cell r="E4434"/>
          <cell r="F4434" t="str">
            <v>OK</v>
          </cell>
          <cell r="G4434"/>
          <cell r="H4434"/>
          <cell r="I4434" t="str">
            <v>OK</v>
          </cell>
          <cell r="J4434">
            <v>43511</v>
          </cell>
        </row>
        <row r="4435">
          <cell r="B4435" t="str">
            <v>LCT145014</v>
          </cell>
          <cell r="C4435">
            <v>43509</v>
          </cell>
          <cell r="D4435" t="str">
            <v>117VU   LTE990085</v>
          </cell>
          <cell r="E4435"/>
          <cell r="F4435" t="str">
            <v>OK</v>
          </cell>
          <cell r="G4435"/>
          <cell r="H4435"/>
          <cell r="I4435" t="str">
            <v>OK</v>
          </cell>
          <cell r="J4435">
            <v>43510</v>
          </cell>
        </row>
        <row r="4436">
          <cell r="B4436">
            <v>8796</v>
          </cell>
          <cell r="C4436">
            <v>43509</v>
          </cell>
          <cell r="D4436" t="str">
            <v>102VU</v>
          </cell>
          <cell r="E4436"/>
          <cell r="F4436" t="str">
            <v>OK</v>
          </cell>
          <cell r="G4436"/>
          <cell r="H4436"/>
          <cell r="I4436" t="str">
            <v>OK</v>
          </cell>
          <cell r="J4436">
            <v>43510</v>
          </cell>
        </row>
        <row r="4437">
          <cell r="B4437">
            <v>8800</v>
          </cell>
          <cell r="C4437">
            <v>43509</v>
          </cell>
          <cell r="D4437" t="str">
            <v>102VU</v>
          </cell>
          <cell r="E4437"/>
          <cell r="F4437" t="str">
            <v>OK</v>
          </cell>
          <cell r="G4437"/>
          <cell r="H4437"/>
          <cell r="I4437" t="str">
            <v>OK</v>
          </cell>
          <cell r="J4437">
            <v>43510</v>
          </cell>
        </row>
        <row r="4438">
          <cell r="B4438">
            <v>8895</v>
          </cell>
          <cell r="C4438">
            <v>43510</v>
          </cell>
          <cell r="D4438"/>
          <cell r="E4438"/>
          <cell r="F4438" t="str">
            <v>OK</v>
          </cell>
          <cell r="G4438"/>
          <cell r="H4438"/>
          <cell r="I4438" t="str">
            <v>OK</v>
          </cell>
          <cell r="J4438">
            <v>43511</v>
          </cell>
        </row>
        <row r="4439">
          <cell r="B4439">
            <v>8813</v>
          </cell>
          <cell r="C4439">
            <v>43510</v>
          </cell>
          <cell r="D4439"/>
          <cell r="E4439"/>
          <cell r="F4439" t="str">
            <v>OK</v>
          </cell>
          <cell r="G4439"/>
          <cell r="H4439"/>
          <cell r="I4439" t="str">
            <v>OK</v>
          </cell>
          <cell r="J4439">
            <v>43511</v>
          </cell>
        </row>
        <row r="4440">
          <cell r="B4440">
            <v>8860</v>
          </cell>
          <cell r="C4440">
            <v>43510</v>
          </cell>
          <cell r="D4440"/>
          <cell r="E4440"/>
          <cell r="F4440" t="str">
            <v>OK</v>
          </cell>
          <cell r="G4440"/>
          <cell r="H4440"/>
          <cell r="I4440" t="str">
            <v>OK</v>
          </cell>
          <cell r="J4440">
            <v>43511</v>
          </cell>
        </row>
        <row r="4441">
          <cell r="B4441">
            <v>8983</v>
          </cell>
          <cell r="C4441">
            <v>43510</v>
          </cell>
          <cell r="D4441"/>
          <cell r="E4441"/>
          <cell r="F4441" t="str">
            <v>OK</v>
          </cell>
          <cell r="G4441"/>
          <cell r="H4441"/>
          <cell r="I4441" t="str">
            <v>OK</v>
          </cell>
          <cell r="J4441">
            <v>43511</v>
          </cell>
        </row>
        <row r="4442">
          <cell r="B4442">
            <v>8908</v>
          </cell>
          <cell r="C4442">
            <v>43510</v>
          </cell>
          <cell r="D4442" t="str">
            <v>PARA 119VU</v>
          </cell>
          <cell r="E4442"/>
          <cell r="F4442" t="str">
            <v>OK</v>
          </cell>
          <cell r="G4442"/>
          <cell r="H4442"/>
          <cell r="I4442" t="str">
            <v>OK</v>
          </cell>
          <cell r="J4442">
            <v>43514</v>
          </cell>
        </row>
        <row r="4443">
          <cell r="B4443">
            <v>8951</v>
          </cell>
          <cell r="C4443">
            <v>43510</v>
          </cell>
          <cell r="D4443"/>
          <cell r="E4443"/>
          <cell r="F4443" t="str">
            <v>OK</v>
          </cell>
          <cell r="G4443"/>
          <cell r="H4443"/>
          <cell r="I4443" t="str">
            <v xml:space="preserve">OK </v>
          </cell>
          <cell r="J4443">
            <v>43516</v>
          </cell>
        </row>
        <row r="4444">
          <cell r="B4444">
            <v>318</v>
          </cell>
          <cell r="C4444">
            <v>43510</v>
          </cell>
          <cell r="D4444"/>
          <cell r="E4444"/>
          <cell r="F4444" t="str">
            <v>OK</v>
          </cell>
          <cell r="G4444"/>
          <cell r="H4444"/>
          <cell r="I4444" t="str">
            <v>OK</v>
          </cell>
          <cell r="J4444">
            <v>43511</v>
          </cell>
        </row>
        <row r="4445">
          <cell r="B4445">
            <v>338</v>
          </cell>
          <cell r="C4445">
            <v>43510</v>
          </cell>
          <cell r="D4445" t="str">
            <v>911-917VU</v>
          </cell>
          <cell r="E4445"/>
          <cell r="F4445" t="str">
            <v>OK</v>
          </cell>
          <cell r="G4445"/>
          <cell r="H4445"/>
          <cell r="I4445" t="str">
            <v>OK</v>
          </cell>
          <cell r="J4445">
            <v>43511</v>
          </cell>
        </row>
        <row r="4446">
          <cell r="B4446">
            <v>338</v>
          </cell>
          <cell r="C4446">
            <v>43510</v>
          </cell>
          <cell r="D4446"/>
          <cell r="E4446"/>
          <cell r="F4446" t="str">
            <v>OK</v>
          </cell>
          <cell r="G4446"/>
          <cell r="H4446"/>
          <cell r="I4446" t="str">
            <v>OK</v>
          </cell>
          <cell r="J4446">
            <v>43511</v>
          </cell>
        </row>
        <row r="4447">
          <cell r="B4447" t="str">
            <v>LCT114427</v>
          </cell>
          <cell r="C4447">
            <v>43510</v>
          </cell>
          <cell r="D4447" t="str">
            <v>10LH</v>
          </cell>
          <cell r="E4447"/>
          <cell r="F4447" t="str">
            <v>OK</v>
          </cell>
          <cell r="G4447"/>
          <cell r="H4447"/>
          <cell r="I4447" t="str">
            <v>OK</v>
          </cell>
          <cell r="J4447">
            <v>43511</v>
          </cell>
        </row>
        <row r="4448">
          <cell r="B4448" t="str">
            <v>LCT166253</v>
          </cell>
          <cell r="C4448">
            <v>43510</v>
          </cell>
          <cell r="D4448" t="str">
            <v>20LH</v>
          </cell>
          <cell r="E4448"/>
          <cell r="F4448" t="str">
            <v>OK</v>
          </cell>
          <cell r="G4448"/>
          <cell r="H4448"/>
          <cell r="I4448" t="str">
            <v>ok</v>
          </cell>
          <cell r="J4448">
            <v>43511</v>
          </cell>
        </row>
        <row r="4449">
          <cell r="B4449" t="str">
            <v>LCT166256</v>
          </cell>
          <cell r="C4449">
            <v>43510</v>
          </cell>
          <cell r="D4449" t="str">
            <v>20FP</v>
          </cell>
          <cell r="E4449"/>
          <cell r="F4449" t="str">
            <v>OK</v>
          </cell>
          <cell r="G4449"/>
          <cell r="H4449"/>
          <cell r="I4449" t="str">
            <v>ok</v>
          </cell>
          <cell r="J4449">
            <v>43511</v>
          </cell>
        </row>
        <row r="4450">
          <cell r="B4450" t="str">
            <v>LCT166254</v>
          </cell>
          <cell r="C4450">
            <v>43510</v>
          </cell>
          <cell r="D4450" t="str">
            <v>20LH</v>
          </cell>
          <cell r="E4450"/>
          <cell r="F4450" t="str">
            <v>OK</v>
          </cell>
          <cell r="G4450"/>
          <cell r="H4450"/>
          <cell r="I4450" t="str">
            <v>ok</v>
          </cell>
          <cell r="J4450">
            <v>43511</v>
          </cell>
        </row>
        <row r="4451">
          <cell r="B4451" t="str">
            <v>LCT198682</v>
          </cell>
          <cell r="C4451">
            <v>43510</v>
          </cell>
          <cell r="D4451" t="str">
            <v>20WG</v>
          </cell>
          <cell r="E4451"/>
          <cell r="F4451" t="str">
            <v>OK</v>
          </cell>
          <cell r="G4451"/>
          <cell r="H4451"/>
          <cell r="I4451" t="str">
            <v>ok</v>
          </cell>
          <cell r="J4451">
            <v>43511</v>
          </cell>
        </row>
        <row r="4452">
          <cell r="B4452" t="str">
            <v>LCT198686</v>
          </cell>
          <cell r="C4452">
            <v>43510</v>
          </cell>
          <cell r="D4452" t="str">
            <v>20RK</v>
          </cell>
          <cell r="E4452"/>
          <cell r="F4452" t="str">
            <v>OK</v>
          </cell>
          <cell r="G4452"/>
          <cell r="H4452"/>
          <cell r="I4452" t="str">
            <v>ok</v>
          </cell>
          <cell r="J4452">
            <v>43511</v>
          </cell>
        </row>
        <row r="4453">
          <cell r="B4453" t="str">
            <v>LCT198679</v>
          </cell>
          <cell r="C4453">
            <v>43510</v>
          </cell>
          <cell r="D4453" t="str">
            <v>91UB</v>
          </cell>
          <cell r="E4453"/>
          <cell r="F4453" t="str">
            <v>OK</v>
          </cell>
          <cell r="G4453"/>
          <cell r="H4453"/>
          <cell r="I4453" t="str">
            <v>ok</v>
          </cell>
          <cell r="J4453">
            <v>43511</v>
          </cell>
        </row>
        <row r="4454">
          <cell r="B4454" t="str">
            <v>LCT198865</v>
          </cell>
          <cell r="C4454">
            <v>43510</v>
          </cell>
          <cell r="D4454" t="str">
            <v>10GA</v>
          </cell>
          <cell r="E4454"/>
          <cell r="F4454" t="str">
            <v>OK</v>
          </cell>
          <cell r="G4454"/>
          <cell r="H4454"/>
          <cell r="I4454" t="str">
            <v>ok</v>
          </cell>
          <cell r="J4454">
            <v>43511</v>
          </cell>
        </row>
        <row r="4455">
          <cell r="B4455" t="str">
            <v>LCT205527</v>
          </cell>
          <cell r="C4455">
            <v>43510</v>
          </cell>
          <cell r="D4455" t="str">
            <v>42UB</v>
          </cell>
          <cell r="E4455"/>
          <cell r="F4455" t="str">
            <v>OK</v>
          </cell>
          <cell r="G4455"/>
          <cell r="H4455"/>
          <cell r="I4455" t="str">
            <v>ok</v>
          </cell>
          <cell r="J4455">
            <v>43511</v>
          </cell>
        </row>
        <row r="4456">
          <cell r="B4456" t="str">
            <v>LCT205514</v>
          </cell>
          <cell r="C4456">
            <v>43510</v>
          </cell>
          <cell r="D4456" t="str">
            <v>20WG</v>
          </cell>
          <cell r="E4456"/>
          <cell r="F4456" t="str">
            <v>OK</v>
          </cell>
          <cell r="G4456"/>
          <cell r="H4456"/>
          <cell r="I4456" t="str">
            <v>ok</v>
          </cell>
          <cell r="J4456">
            <v>43511</v>
          </cell>
        </row>
        <row r="4457">
          <cell r="B4457" t="str">
            <v>LCT114428</v>
          </cell>
          <cell r="C4457">
            <v>43510</v>
          </cell>
          <cell r="D4457" t="str">
            <v>10LH</v>
          </cell>
          <cell r="E4457"/>
          <cell r="F4457" t="str">
            <v>OK</v>
          </cell>
          <cell r="G4457"/>
          <cell r="H4457"/>
          <cell r="I4457" t="str">
            <v>OK</v>
          </cell>
          <cell r="J4457">
            <v>43514</v>
          </cell>
        </row>
        <row r="4458">
          <cell r="B4458" t="str">
            <v>LCT198690</v>
          </cell>
          <cell r="C4458">
            <v>43510</v>
          </cell>
          <cell r="D4458" t="str">
            <v>20FP</v>
          </cell>
          <cell r="E4458"/>
          <cell r="F4458" t="str">
            <v>OK</v>
          </cell>
          <cell r="G4458"/>
          <cell r="H4458"/>
          <cell r="I4458" t="str">
            <v>ok</v>
          </cell>
          <cell r="J4458">
            <v>43514</v>
          </cell>
        </row>
        <row r="4459">
          <cell r="B4459" t="str">
            <v>LCT166246</v>
          </cell>
          <cell r="C4459">
            <v>43510</v>
          </cell>
          <cell r="D4459" t="str">
            <v>8MR</v>
          </cell>
          <cell r="E4459"/>
          <cell r="F4459" t="str">
            <v>OK</v>
          </cell>
          <cell r="G4459"/>
          <cell r="H4459"/>
          <cell r="I4459" t="str">
            <v>OK</v>
          </cell>
          <cell r="J4459">
            <v>43528</v>
          </cell>
        </row>
        <row r="4460">
          <cell r="B4460">
            <v>8876</v>
          </cell>
          <cell r="C4460">
            <v>43510</v>
          </cell>
          <cell r="D4460" t="str">
            <v>102VU</v>
          </cell>
          <cell r="E4460"/>
          <cell r="F4460" t="str">
            <v>OK</v>
          </cell>
          <cell r="G4460"/>
          <cell r="H4460"/>
          <cell r="I4460" t="str">
            <v>ok</v>
          </cell>
          <cell r="J4460">
            <v>43511</v>
          </cell>
        </row>
        <row r="4461">
          <cell r="B4461">
            <v>8866</v>
          </cell>
          <cell r="C4461">
            <v>43510</v>
          </cell>
          <cell r="D4461" t="str">
            <v>102VU</v>
          </cell>
          <cell r="E4461"/>
          <cell r="F4461" t="str">
            <v>oK</v>
          </cell>
          <cell r="G4461"/>
          <cell r="H4461"/>
          <cell r="I4461" t="str">
            <v>ok</v>
          </cell>
          <cell r="J4461">
            <v>43511</v>
          </cell>
        </row>
        <row r="4462">
          <cell r="B4462">
            <v>8823</v>
          </cell>
          <cell r="C4462">
            <v>43510</v>
          </cell>
          <cell r="D4462" t="str">
            <v>102VU</v>
          </cell>
          <cell r="E4462"/>
          <cell r="F4462" t="str">
            <v>OK</v>
          </cell>
          <cell r="G4462"/>
          <cell r="H4462"/>
          <cell r="I4462" t="str">
            <v>ok</v>
          </cell>
          <cell r="J4462">
            <v>43511</v>
          </cell>
        </row>
        <row r="4463">
          <cell r="B4463">
            <v>8834</v>
          </cell>
          <cell r="C4463">
            <v>43510</v>
          </cell>
          <cell r="D4463" t="str">
            <v>102VU</v>
          </cell>
          <cell r="E4463"/>
          <cell r="F4463" t="str">
            <v>OK</v>
          </cell>
          <cell r="G4463"/>
          <cell r="H4463"/>
          <cell r="I4463" t="str">
            <v>ok</v>
          </cell>
          <cell r="J4463">
            <v>43511</v>
          </cell>
        </row>
        <row r="4464">
          <cell r="B4464">
            <v>8846</v>
          </cell>
          <cell r="C4464">
            <v>43511</v>
          </cell>
          <cell r="D4464"/>
          <cell r="E4464"/>
          <cell r="F4464" t="str">
            <v>OK</v>
          </cell>
          <cell r="G4464"/>
          <cell r="H4464"/>
          <cell r="I4464" t="str">
            <v>ok</v>
          </cell>
          <cell r="J4464">
            <v>43514</v>
          </cell>
        </row>
        <row r="4465">
          <cell r="B4465">
            <v>8862</v>
          </cell>
          <cell r="C4465">
            <v>43511</v>
          </cell>
          <cell r="D4465"/>
          <cell r="E4465"/>
          <cell r="F4465" t="str">
            <v>OK</v>
          </cell>
          <cell r="G4465"/>
          <cell r="H4465"/>
          <cell r="I4465" t="str">
            <v>ok</v>
          </cell>
          <cell r="J4465">
            <v>43514</v>
          </cell>
        </row>
        <row r="4466">
          <cell r="B4466">
            <v>8908</v>
          </cell>
          <cell r="C4466">
            <v>43511</v>
          </cell>
          <cell r="D4466"/>
          <cell r="E4466"/>
          <cell r="F4466" t="str">
            <v>OK</v>
          </cell>
          <cell r="G4466"/>
          <cell r="H4466"/>
          <cell r="I4466" t="str">
            <v>ok</v>
          </cell>
          <cell r="J4466">
            <v>43514</v>
          </cell>
        </row>
        <row r="4467">
          <cell r="B4467">
            <v>9022</v>
          </cell>
          <cell r="C4467">
            <v>43511</v>
          </cell>
          <cell r="D4467"/>
          <cell r="E4467"/>
          <cell r="F4467" t="str">
            <v>OK</v>
          </cell>
          <cell r="G4467"/>
          <cell r="H4467"/>
          <cell r="I4467" t="str">
            <v>ok</v>
          </cell>
          <cell r="J4467">
            <v>43514</v>
          </cell>
        </row>
        <row r="4468">
          <cell r="B4468">
            <v>9026</v>
          </cell>
          <cell r="C4468">
            <v>43511</v>
          </cell>
          <cell r="D4468"/>
          <cell r="E4468"/>
          <cell r="F4468" t="str">
            <v>OK</v>
          </cell>
          <cell r="G4468"/>
          <cell r="H4468"/>
          <cell r="I4468" t="str">
            <v>ok</v>
          </cell>
          <cell r="J4468">
            <v>43514</v>
          </cell>
        </row>
        <row r="4469">
          <cell r="B4469">
            <v>8982</v>
          </cell>
          <cell r="C4469">
            <v>43511</v>
          </cell>
          <cell r="D4469"/>
          <cell r="E4469"/>
          <cell r="F4469" t="str">
            <v>OK</v>
          </cell>
          <cell r="G4469"/>
          <cell r="H4469"/>
          <cell r="I4469" t="str">
            <v>OK</v>
          </cell>
          <cell r="J4469">
            <v>43516</v>
          </cell>
        </row>
        <row r="4470">
          <cell r="B4470">
            <v>8851</v>
          </cell>
          <cell r="C4470">
            <v>43511</v>
          </cell>
          <cell r="D4470"/>
          <cell r="E4470"/>
          <cell r="F4470" t="str">
            <v>OK</v>
          </cell>
          <cell r="G4470"/>
          <cell r="H4470"/>
          <cell r="I4470" t="str">
            <v>OK</v>
          </cell>
          <cell r="J4470">
            <v>43516</v>
          </cell>
        </row>
        <row r="4471">
          <cell r="B4471">
            <v>8863</v>
          </cell>
          <cell r="C4471">
            <v>43511</v>
          </cell>
          <cell r="D4471"/>
          <cell r="E4471"/>
          <cell r="F4471" t="str">
            <v>OK</v>
          </cell>
          <cell r="G4471"/>
          <cell r="H4471"/>
          <cell r="I4471" t="str">
            <v>OK</v>
          </cell>
          <cell r="J4471">
            <v>43516</v>
          </cell>
        </row>
        <row r="4472">
          <cell r="B4472" t="str">
            <v>LCT145731</v>
          </cell>
          <cell r="C4472">
            <v>43511</v>
          </cell>
          <cell r="D4472" t="str">
            <v>60VU   LTE990010</v>
          </cell>
          <cell r="E4472"/>
          <cell r="F4472" t="str">
            <v>OK</v>
          </cell>
          <cell r="G4472"/>
          <cell r="H4472"/>
          <cell r="I4472" t="str">
            <v>ok</v>
          </cell>
          <cell r="J4472">
            <v>43514</v>
          </cell>
        </row>
        <row r="4473">
          <cell r="B4473" t="str">
            <v>LCT146263</v>
          </cell>
          <cell r="C4473">
            <v>43511</v>
          </cell>
          <cell r="D4473" t="str">
            <v>61VU   LTE990011</v>
          </cell>
          <cell r="E4473"/>
          <cell r="F4473" t="str">
            <v>OK</v>
          </cell>
          <cell r="G4473"/>
          <cell r="H4473"/>
          <cell r="I4473" t="str">
            <v>ok</v>
          </cell>
          <cell r="J4473">
            <v>43514</v>
          </cell>
        </row>
        <row r="4474">
          <cell r="B4474" t="str">
            <v>LCT157620</v>
          </cell>
          <cell r="C4474">
            <v>43511</v>
          </cell>
          <cell r="D4474" t="str">
            <v>62VU   LTE990010</v>
          </cell>
          <cell r="E4474"/>
          <cell r="F4474" t="str">
            <v>OK</v>
          </cell>
          <cell r="G4474"/>
          <cell r="H4474"/>
          <cell r="I4474" t="str">
            <v>ok</v>
          </cell>
          <cell r="J4474">
            <v>43514</v>
          </cell>
        </row>
        <row r="4475">
          <cell r="B4475">
            <v>8876</v>
          </cell>
          <cell r="C4475">
            <v>43514</v>
          </cell>
          <cell r="D4475"/>
          <cell r="E4475"/>
          <cell r="F4475" t="str">
            <v>OK</v>
          </cell>
          <cell r="G4475"/>
          <cell r="H4475"/>
          <cell r="I4475" t="str">
            <v>OK</v>
          </cell>
          <cell r="J4475">
            <v>43515</v>
          </cell>
        </row>
        <row r="4476">
          <cell r="B4476">
            <v>8865</v>
          </cell>
          <cell r="C4476">
            <v>43514</v>
          </cell>
          <cell r="D4476"/>
          <cell r="E4476"/>
          <cell r="F4476" t="str">
            <v>OK</v>
          </cell>
          <cell r="G4476"/>
          <cell r="H4476"/>
          <cell r="I4476" t="str">
            <v>OK</v>
          </cell>
          <cell r="J4476">
            <v>43515</v>
          </cell>
        </row>
        <row r="4477">
          <cell r="B4477">
            <v>8800</v>
          </cell>
          <cell r="C4477">
            <v>43514</v>
          </cell>
          <cell r="D4477"/>
          <cell r="E4477"/>
          <cell r="F4477" t="str">
            <v>OK</v>
          </cell>
          <cell r="G4477"/>
          <cell r="H4477"/>
          <cell r="I4477" t="str">
            <v>OK</v>
          </cell>
          <cell r="J4477">
            <v>43515</v>
          </cell>
        </row>
        <row r="4478">
          <cell r="B4478">
            <v>8930</v>
          </cell>
          <cell r="C4478">
            <v>43514</v>
          </cell>
          <cell r="D4478"/>
          <cell r="E4478"/>
          <cell r="F4478" t="str">
            <v>OK</v>
          </cell>
          <cell r="G4478"/>
          <cell r="H4478"/>
          <cell r="I4478" t="str">
            <v>OK</v>
          </cell>
          <cell r="J4478">
            <v>43516</v>
          </cell>
        </row>
        <row r="4479">
          <cell r="B4479">
            <v>8999</v>
          </cell>
          <cell r="C4479">
            <v>43514</v>
          </cell>
          <cell r="D4479"/>
          <cell r="E4479"/>
          <cell r="F4479" t="str">
            <v>OK</v>
          </cell>
          <cell r="G4479"/>
          <cell r="H4479"/>
          <cell r="I4479" t="str">
            <v>OK</v>
          </cell>
          <cell r="J4479">
            <v>43518</v>
          </cell>
        </row>
        <row r="4480">
          <cell r="B4480">
            <v>9001</v>
          </cell>
          <cell r="C4480">
            <v>43514</v>
          </cell>
          <cell r="D4480"/>
          <cell r="E4480"/>
          <cell r="F4480" t="str">
            <v>OK</v>
          </cell>
          <cell r="G4480"/>
          <cell r="H4480"/>
          <cell r="I4480" t="str">
            <v>OK</v>
          </cell>
          <cell r="J4480">
            <v>43518</v>
          </cell>
        </row>
        <row r="4481">
          <cell r="B4481">
            <v>9024</v>
          </cell>
          <cell r="C4481">
            <v>43514</v>
          </cell>
          <cell r="D4481"/>
          <cell r="E4481"/>
          <cell r="F4481" t="str">
            <v>OK</v>
          </cell>
          <cell r="G4481"/>
          <cell r="H4481"/>
          <cell r="I4481" t="str">
            <v>OK</v>
          </cell>
          <cell r="J4481">
            <v>43518</v>
          </cell>
        </row>
        <row r="4482">
          <cell r="B4482">
            <v>337</v>
          </cell>
          <cell r="C4482">
            <v>43514</v>
          </cell>
          <cell r="D4482"/>
          <cell r="E4482"/>
          <cell r="F4482" t="str">
            <v>OK</v>
          </cell>
          <cell r="G4482"/>
          <cell r="H4482"/>
          <cell r="I4482" t="str">
            <v>OK</v>
          </cell>
          <cell r="J4482">
            <v>43515</v>
          </cell>
        </row>
        <row r="4483">
          <cell r="B4483">
            <v>340</v>
          </cell>
          <cell r="C4483">
            <v>43514</v>
          </cell>
          <cell r="D4483"/>
          <cell r="E4483"/>
          <cell r="F4483" t="str">
            <v>OK</v>
          </cell>
          <cell r="G4483"/>
          <cell r="H4483"/>
          <cell r="I4483" t="str">
            <v>OK</v>
          </cell>
          <cell r="J4483">
            <v>43515</v>
          </cell>
        </row>
        <row r="4484">
          <cell r="B4484">
            <v>1579</v>
          </cell>
          <cell r="C4484">
            <v>43514</v>
          </cell>
          <cell r="D4484"/>
          <cell r="E4484"/>
          <cell r="F4484" t="str">
            <v>OK</v>
          </cell>
          <cell r="G4484"/>
          <cell r="H4484"/>
          <cell r="I4484" t="str">
            <v>OK</v>
          </cell>
          <cell r="J4484">
            <v>43515</v>
          </cell>
        </row>
        <row r="4485">
          <cell r="B4485">
            <v>1591</v>
          </cell>
          <cell r="C4485">
            <v>43514</v>
          </cell>
          <cell r="D4485"/>
          <cell r="E4485"/>
          <cell r="F4485" t="str">
            <v>OK</v>
          </cell>
          <cell r="G4485"/>
          <cell r="H4485"/>
          <cell r="I4485" t="str">
            <v>OK</v>
          </cell>
          <cell r="J4485">
            <v>43515</v>
          </cell>
        </row>
        <row r="4486">
          <cell r="B4486" t="str">
            <v>LCT205515</v>
          </cell>
          <cell r="C4486">
            <v>43514</v>
          </cell>
          <cell r="D4486" t="str">
            <v>10QW</v>
          </cell>
          <cell r="E4486"/>
          <cell r="F4486" t="str">
            <v>OK</v>
          </cell>
          <cell r="G4486"/>
          <cell r="H4486"/>
          <cell r="I4486" t="str">
            <v>OK</v>
          </cell>
          <cell r="J4486">
            <v>43515</v>
          </cell>
        </row>
        <row r="4487">
          <cell r="B4487" t="str">
            <v>LCT205521</v>
          </cell>
          <cell r="C4487">
            <v>43514</v>
          </cell>
          <cell r="D4487" t="str">
            <v>10GA</v>
          </cell>
          <cell r="E4487"/>
          <cell r="F4487" t="str">
            <v>OK</v>
          </cell>
          <cell r="G4487"/>
          <cell r="H4487"/>
          <cell r="I4487" t="str">
            <v>OK</v>
          </cell>
          <cell r="J4487">
            <v>43515</v>
          </cell>
        </row>
        <row r="4488">
          <cell r="B4488" t="str">
            <v>LCT124316</v>
          </cell>
          <cell r="C4488">
            <v>43514</v>
          </cell>
          <cell r="D4488" t="str">
            <v>30MR</v>
          </cell>
          <cell r="E4488"/>
          <cell r="F4488" t="str">
            <v>OK</v>
          </cell>
          <cell r="G4488"/>
          <cell r="H4488"/>
          <cell r="I4488" t="str">
            <v>OK</v>
          </cell>
          <cell r="J4488">
            <v>43539</v>
          </cell>
        </row>
        <row r="4489">
          <cell r="B4489">
            <v>8843</v>
          </cell>
          <cell r="C4489">
            <v>43515</v>
          </cell>
          <cell r="D4489"/>
          <cell r="E4489"/>
          <cell r="F4489" t="str">
            <v>OK</v>
          </cell>
          <cell r="G4489"/>
          <cell r="H4489"/>
          <cell r="I4489" t="str">
            <v>OK</v>
          </cell>
          <cell r="J4489">
            <v>43516</v>
          </cell>
        </row>
        <row r="4490">
          <cell r="B4490">
            <v>8868</v>
          </cell>
          <cell r="C4490">
            <v>43515</v>
          </cell>
          <cell r="D4490"/>
          <cell r="E4490"/>
          <cell r="F4490" t="str">
            <v>OK</v>
          </cell>
          <cell r="G4490"/>
          <cell r="H4490"/>
          <cell r="I4490" t="str">
            <v>OK</v>
          </cell>
          <cell r="J4490">
            <v>43516</v>
          </cell>
        </row>
        <row r="4491">
          <cell r="B4491">
            <v>8934</v>
          </cell>
          <cell r="C4491">
            <v>43515</v>
          </cell>
          <cell r="D4491"/>
          <cell r="E4491"/>
          <cell r="F4491" t="str">
            <v>OK</v>
          </cell>
          <cell r="G4491"/>
          <cell r="H4491"/>
          <cell r="I4491" t="str">
            <v>OK</v>
          </cell>
          <cell r="J4491">
            <v>43516</v>
          </cell>
        </row>
        <row r="4492">
          <cell r="B4492">
            <v>9010</v>
          </cell>
          <cell r="C4492">
            <v>43515</v>
          </cell>
          <cell r="D4492"/>
          <cell r="E4492"/>
          <cell r="F4492" t="str">
            <v>OK</v>
          </cell>
          <cell r="G4492"/>
          <cell r="H4492"/>
          <cell r="I4492" t="str">
            <v>OK</v>
          </cell>
          <cell r="J4492">
            <v>43518</v>
          </cell>
        </row>
        <row r="4493">
          <cell r="B4493">
            <v>8933</v>
          </cell>
          <cell r="C4493">
            <v>43515</v>
          </cell>
          <cell r="D4493"/>
          <cell r="E4493"/>
          <cell r="F4493" t="str">
            <v>OK</v>
          </cell>
          <cell r="G4493"/>
          <cell r="H4493"/>
          <cell r="I4493" t="str">
            <v>OK</v>
          </cell>
          <cell r="J4493">
            <v>43522</v>
          </cell>
        </row>
        <row r="4494">
          <cell r="B4494">
            <v>8936</v>
          </cell>
          <cell r="C4494">
            <v>43515</v>
          </cell>
          <cell r="D4494"/>
          <cell r="E4494"/>
          <cell r="F4494" t="str">
            <v>OK</v>
          </cell>
          <cell r="G4494"/>
          <cell r="H4494"/>
          <cell r="I4494" t="str">
            <v>OK</v>
          </cell>
          <cell r="J4494">
            <v>43522</v>
          </cell>
        </row>
        <row r="4495">
          <cell r="B4495">
            <v>315</v>
          </cell>
          <cell r="C4495">
            <v>43515</v>
          </cell>
          <cell r="D4495"/>
          <cell r="E4495"/>
          <cell r="F4495" t="str">
            <v>OK</v>
          </cell>
          <cell r="G4495"/>
          <cell r="H4495"/>
          <cell r="I4495" t="str">
            <v>OK</v>
          </cell>
          <cell r="J4495">
            <v>43516</v>
          </cell>
        </row>
        <row r="4496">
          <cell r="B4496">
            <v>340</v>
          </cell>
          <cell r="C4496">
            <v>43515</v>
          </cell>
          <cell r="D4496" t="str">
            <v>911-917VU</v>
          </cell>
          <cell r="E4496"/>
          <cell r="F4496" t="str">
            <v>OK</v>
          </cell>
          <cell r="G4496"/>
          <cell r="H4496"/>
          <cell r="I4496" t="str">
            <v>OK</v>
          </cell>
          <cell r="J4496">
            <v>43516</v>
          </cell>
        </row>
        <row r="4497">
          <cell r="B4497">
            <v>340</v>
          </cell>
          <cell r="C4497">
            <v>43515</v>
          </cell>
          <cell r="D4497" t="str">
            <v>SAUF 411VU</v>
          </cell>
          <cell r="E4497"/>
          <cell r="F4497" t="str">
            <v>OK</v>
          </cell>
          <cell r="G4497"/>
          <cell r="H4497"/>
          <cell r="I4497" t="str">
            <v>OK</v>
          </cell>
          <cell r="J4497">
            <v>43516</v>
          </cell>
        </row>
        <row r="4498">
          <cell r="B4498">
            <v>362</v>
          </cell>
          <cell r="C4498">
            <v>43515</v>
          </cell>
          <cell r="D4498"/>
          <cell r="E4498"/>
          <cell r="F4498" t="str">
            <v>OK</v>
          </cell>
          <cell r="G4498"/>
          <cell r="H4498"/>
          <cell r="I4498" t="str">
            <v>OK</v>
          </cell>
          <cell r="J4498">
            <v>43516</v>
          </cell>
        </row>
        <row r="4499">
          <cell r="B4499" t="str">
            <v>LCT198678</v>
          </cell>
          <cell r="C4499">
            <v>43515</v>
          </cell>
          <cell r="D4499" t="str">
            <v>70UB</v>
          </cell>
          <cell r="E4499"/>
          <cell r="F4499" t="str">
            <v>OK</v>
          </cell>
          <cell r="G4499"/>
          <cell r="H4499"/>
          <cell r="I4499" t="str">
            <v>OK</v>
          </cell>
          <cell r="J4499">
            <v>43516</v>
          </cell>
        </row>
        <row r="4500">
          <cell r="B4500" t="str">
            <v>LCT198691</v>
          </cell>
          <cell r="C4500">
            <v>43515</v>
          </cell>
          <cell r="D4500" t="str">
            <v>10JD</v>
          </cell>
          <cell r="E4500"/>
          <cell r="F4500" t="str">
            <v>OK</v>
          </cell>
          <cell r="G4500"/>
          <cell r="H4500"/>
          <cell r="I4500" t="str">
            <v>ok</v>
          </cell>
          <cell r="J4500">
            <v>43517</v>
          </cell>
        </row>
        <row r="4501">
          <cell r="B4501" t="str">
            <v>LCT198684</v>
          </cell>
          <cell r="C4501">
            <v>43515</v>
          </cell>
          <cell r="D4501" t="str">
            <v>10DA</v>
          </cell>
          <cell r="E4501"/>
          <cell r="F4501" t="str">
            <v>PAS DE COMMANDE</v>
          </cell>
          <cell r="G4501"/>
          <cell r="H4501"/>
          <cell r="I4501" t="str">
            <v>OK</v>
          </cell>
          <cell r="J4501">
            <v>43532</v>
          </cell>
        </row>
        <row r="4502">
          <cell r="B4502" t="str">
            <v>LCT114451</v>
          </cell>
          <cell r="C4502">
            <v>43515</v>
          </cell>
          <cell r="D4502" t="str">
            <v>30MR</v>
          </cell>
          <cell r="E4502"/>
          <cell r="F4502" t="str">
            <v>OK</v>
          </cell>
          <cell r="G4502"/>
          <cell r="H4502"/>
          <cell r="I4502" t="str">
            <v>OK</v>
          </cell>
          <cell r="J4502">
            <v>43539</v>
          </cell>
        </row>
        <row r="4503">
          <cell r="B4503">
            <v>8768</v>
          </cell>
          <cell r="C4503">
            <v>43515</v>
          </cell>
          <cell r="D4503" t="str">
            <v>131VU</v>
          </cell>
          <cell r="E4503"/>
          <cell r="F4503" t="str">
            <v>OK</v>
          </cell>
          <cell r="G4503"/>
          <cell r="H4503"/>
          <cell r="I4503" t="str">
            <v>OK</v>
          </cell>
          <cell r="J4503">
            <v>43515</v>
          </cell>
        </row>
        <row r="4504">
          <cell r="B4504">
            <v>8837</v>
          </cell>
          <cell r="C4504">
            <v>43515</v>
          </cell>
          <cell r="D4504" t="str">
            <v>102VU</v>
          </cell>
          <cell r="E4504"/>
          <cell r="F4504" t="str">
            <v>OK</v>
          </cell>
          <cell r="G4504"/>
          <cell r="H4504"/>
          <cell r="I4504" t="str">
            <v>OK</v>
          </cell>
          <cell r="J4504">
            <v>43516</v>
          </cell>
        </row>
        <row r="4505">
          <cell r="B4505">
            <v>8887</v>
          </cell>
          <cell r="C4505">
            <v>43515</v>
          </cell>
          <cell r="D4505" t="str">
            <v>102VU</v>
          </cell>
          <cell r="E4505"/>
          <cell r="F4505" t="str">
            <v>OK</v>
          </cell>
          <cell r="G4505"/>
          <cell r="H4505"/>
          <cell r="I4505" t="str">
            <v>OK</v>
          </cell>
          <cell r="J4505">
            <v>43516</v>
          </cell>
        </row>
        <row r="4506">
          <cell r="B4506">
            <v>8830</v>
          </cell>
          <cell r="C4506">
            <v>43515</v>
          </cell>
          <cell r="D4506" t="str">
            <v>102VU</v>
          </cell>
          <cell r="E4506"/>
          <cell r="F4506" t="str">
            <v>OK</v>
          </cell>
          <cell r="G4506"/>
          <cell r="H4506"/>
          <cell r="I4506" t="str">
            <v>OK</v>
          </cell>
          <cell r="J4506">
            <v>43516</v>
          </cell>
        </row>
        <row r="4507">
          <cell r="B4507">
            <v>8871</v>
          </cell>
          <cell r="C4507">
            <v>43516</v>
          </cell>
          <cell r="D4507"/>
          <cell r="E4507"/>
          <cell r="F4507"/>
          <cell r="G4507"/>
          <cell r="H4507"/>
          <cell r="I4507" t="str">
            <v>ok</v>
          </cell>
          <cell r="J4507">
            <v>43517</v>
          </cell>
        </row>
        <row r="4508">
          <cell r="B4508">
            <v>9023</v>
          </cell>
          <cell r="C4508">
            <v>43516</v>
          </cell>
          <cell r="D4508"/>
          <cell r="E4508"/>
          <cell r="F4508"/>
          <cell r="G4508"/>
          <cell r="H4508"/>
          <cell r="I4508" t="str">
            <v>OK</v>
          </cell>
          <cell r="J4508">
            <v>43517</v>
          </cell>
        </row>
        <row r="4509">
          <cell r="B4509">
            <v>8924</v>
          </cell>
          <cell r="C4509">
            <v>43516</v>
          </cell>
          <cell r="D4509"/>
          <cell r="E4509"/>
          <cell r="F4509"/>
          <cell r="G4509"/>
          <cell r="H4509"/>
          <cell r="I4509" t="str">
            <v>OK</v>
          </cell>
          <cell r="J4509">
            <v>43518</v>
          </cell>
        </row>
        <row r="4510">
          <cell r="B4510">
            <v>338</v>
          </cell>
          <cell r="C4510">
            <v>43516</v>
          </cell>
          <cell r="D4510" t="str">
            <v>Sauf 612</v>
          </cell>
          <cell r="E4510"/>
          <cell r="F4510"/>
          <cell r="G4510"/>
          <cell r="H4510"/>
          <cell r="I4510" t="str">
            <v>ok</v>
          </cell>
          <cell r="J4510">
            <v>43517</v>
          </cell>
        </row>
        <row r="4511">
          <cell r="B4511">
            <v>338</v>
          </cell>
          <cell r="C4511">
            <v>43516</v>
          </cell>
          <cell r="D4511"/>
          <cell r="E4511"/>
          <cell r="F4511"/>
          <cell r="G4511"/>
          <cell r="H4511"/>
          <cell r="I4511" t="str">
            <v>ok</v>
          </cell>
          <cell r="J4511">
            <v>43517</v>
          </cell>
        </row>
        <row r="4512">
          <cell r="B4512">
            <v>8618</v>
          </cell>
          <cell r="C4512">
            <v>43517</v>
          </cell>
          <cell r="D4512"/>
          <cell r="E4512"/>
          <cell r="F4512"/>
          <cell r="G4512"/>
          <cell r="H4512"/>
          <cell r="I4512" t="str">
            <v>OK</v>
          </cell>
          <cell r="J4512">
            <v>43518</v>
          </cell>
        </row>
        <row r="4513">
          <cell r="B4513">
            <v>8892</v>
          </cell>
          <cell r="C4513">
            <v>43517</v>
          </cell>
          <cell r="D4513"/>
          <cell r="E4513"/>
          <cell r="F4513"/>
          <cell r="G4513"/>
          <cell r="H4513"/>
          <cell r="I4513" t="str">
            <v>OK</v>
          </cell>
          <cell r="J4513">
            <v>43518</v>
          </cell>
        </row>
        <row r="4514">
          <cell r="B4514">
            <v>8942</v>
          </cell>
          <cell r="C4514">
            <v>43517</v>
          </cell>
          <cell r="D4514"/>
          <cell r="E4514"/>
          <cell r="F4514"/>
          <cell r="G4514"/>
          <cell r="H4514"/>
          <cell r="I4514" t="str">
            <v>OK</v>
          </cell>
          <cell r="J4514">
            <v>43518</v>
          </cell>
        </row>
        <row r="4515">
          <cell r="B4515">
            <v>8945</v>
          </cell>
          <cell r="C4515">
            <v>43517</v>
          </cell>
          <cell r="D4515"/>
          <cell r="E4515"/>
          <cell r="F4515"/>
          <cell r="G4515"/>
          <cell r="H4515"/>
          <cell r="I4515" t="str">
            <v>OK</v>
          </cell>
          <cell r="J4515">
            <v>43518</v>
          </cell>
        </row>
        <row r="4516">
          <cell r="B4516">
            <v>8943</v>
          </cell>
          <cell r="C4516">
            <v>43517</v>
          </cell>
          <cell r="D4516"/>
          <cell r="E4516"/>
          <cell r="F4516"/>
          <cell r="G4516"/>
          <cell r="H4516"/>
          <cell r="I4516" t="str">
            <v>OK</v>
          </cell>
          <cell r="J4516">
            <v>43522</v>
          </cell>
        </row>
        <row r="4517">
          <cell r="B4517">
            <v>8949</v>
          </cell>
          <cell r="C4517">
            <v>43517</v>
          </cell>
          <cell r="D4517"/>
          <cell r="E4517"/>
          <cell r="F4517"/>
          <cell r="G4517"/>
          <cell r="H4517"/>
          <cell r="I4517" t="str">
            <v>OK</v>
          </cell>
          <cell r="J4517">
            <v>43522</v>
          </cell>
        </row>
        <row r="4518">
          <cell r="B4518">
            <v>339</v>
          </cell>
          <cell r="C4518">
            <v>43517</v>
          </cell>
          <cell r="D4518"/>
          <cell r="E4518"/>
          <cell r="F4518"/>
          <cell r="G4518"/>
          <cell r="H4518"/>
          <cell r="I4518" t="str">
            <v>OK</v>
          </cell>
          <cell r="J4518">
            <v>43518</v>
          </cell>
        </row>
        <row r="4519">
          <cell r="B4519">
            <v>338</v>
          </cell>
          <cell r="C4519">
            <v>43517</v>
          </cell>
          <cell r="D4519" t="str">
            <v>612VU</v>
          </cell>
          <cell r="E4519"/>
          <cell r="F4519" t="str">
            <v>OK</v>
          </cell>
          <cell r="G4519"/>
          <cell r="H4519"/>
          <cell r="I4519" t="str">
            <v>OK</v>
          </cell>
          <cell r="J4519">
            <v>43518</v>
          </cell>
        </row>
        <row r="4520">
          <cell r="B4520">
            <v>320</v>
          </cell>
          <cell r="C4520">
            <v>43517</v>
          </cell>
          <cell r="D4520"/>
          <cell r="E4520"/>
          <cell r="F4520"/>
          <cell r="G4520"/>
          <cell r="H4520"/>
          <cell r="I4520" t="str">
            <v>OK</v>
          </cell>
          <cell r="J4520">
            <v>43518</v>
          </cell>
        </row>
        <row r="4521">
          <cell r="B4521">
            <v>339</v>
          </cell>
          <cell r="C4521">
            <v>43517</v>
          </cell>
          <cell r="D4521" t="str">
            <v>911-917VU</v>
          </cell>
          <cell r="E4521"/>
          <cell r="F4521"/>
          <cell r="G4521"/>
          <cell r="H4521"/>
          <cell r="I4521" t="str">
            <v>ok</v>
          </cell>
          <cell r="J4521">
            <v>43518</v>
          </cell>
        </row>
        <row r="4522">
          <cell r="B4522">
            <v>339</v>
          </cell>
          <cell r="C4522">
            <v>43517</v>
          </cell>
          <cell r="D4522"/>
          <cell r="E4522"/>
          <cell r="F4522"/>
          <cell r="G4522"/>
          <cell r="H4522"/>
          <cell r="I4522" t="str">
            <v>OK</v>
          </cell>
          <cell r="J4522">
            <v>43518</v>
          </cell>
        </row>
        <row r="4523">
          <cell r="B4523">
            <v>1580</v>
          </cell>
          <cell r="C4523">
            <v>43517</v>
          </cell>
          <cell r="D4523"/>
          <cell r="E4523"/>
          <cell r="F4523"/>
          <cell r="G4523"/>
          <cell r="H4523"/>
          <cell r="I4523" t="str">
            <v>OK</v>
          </cell>
          <cell r="J4523">
            <v>43518</v>
          </cell>
        </row>
        <row r="4524">
          <cell r="B4524">
            <v>1592</v>
          </cell>
          <cell r="C4524">
            <v>43517</v>
          </cell>
          <cell r="D4524"/>
          <cell r="E4524"/>
          <cell r="F4524"/>
          <cell r="G4524"/>
          <cell r="H4524"/>
          <cell r="I4524" t="str">
            <v>OK</v>
          </cell>
          <cell r="J4524">
            <v>43518</v>
          </cell>
        </row>
        <row r="4525">
          <cell r="B4525" t="str">
            <v>LCT205522</v>
          </cell>
          <cell r="C4525">
            <v>43517</v>
          </cell>
          <cell r="D4525" t="str">
            <v>10GA</v>
          </cell>
          <cell r="E4525"/>
          <cell r="F4525"/>
          <cell r="G4525"/>
          <cell r="H4525"/>
          <cell r="I4525" t="str">
            <v>OK</v>
          </cell>
          <cell r="J4525">
            <v>43521</v>
          </cell>
        </row>
        <row r="4526">
          <cell r="B4526" t="str">
            <v>LCT269173</v>
          </cell>
          <cell r="C4526">
            <v>43517</v>
          </cell>
          <cell r="D4526" t="str">
            <v>1001&amp;1002</v>
          </cell>
          <cell r="E4526"/>
          <cell r="F4526" t="str">
            <v>OK</v>
          </cell>
          <cell r="G4526"/>
          <cell r="H4526"/>
          <cell r="I4526" t="str">
            <v>OK</v>
          </cell>
          <cell r="J4526">
            <v>43521</v>
          </cell>
        </row>
        <row r="4527">
          <cell r="B4527" t="str">
            <v>LCT269174</v>
          </cell>
          <cell r="C4527">
            <v>43517</v>
          </cell>
          <cell r="D4527" t="str">
            <v>1001&amp;1002</v>
          </cell>
          <cell r="E4527"/>
          <cell r="F4527" t="str">
            <v>OK</v>
          </cell>
          <cell r="G4527"/>
          <cell r="H4527"/>
          <cell r="I4527" t="str">
            <v>OK</v>
          </cell>
          <cell r="J4527">
            <v>43521</v>
          </cell>
        </row>
        <row r="4528">
          <cell r="B4528" t="str">
            <v>LCT269175</v>
          </cell>
          <cell r="C4528">
            <v>43517</v>
          </cell>
          <cell r="D4528" t="str">
            <v>1001&amp;1002</v>
          </cell>
          <cell r="E4528"/>
          <cell r="F4528" t="str">
            <v>OK</v>
          </cell>
          <cell r="G4528"/>
          <cell r="H4528"/>
          <cell r="I4528" t="str">
            <v>OK</v>
          </cell>
          <cell r="J4528">
            <v>43521</v>
          </cell>
        </row>
        <row r="4529">
          <cell r="B4529" t="str">
            <v>LCT205526</v>
          </cell>
          <cell r="C4529">
            <v>43517</v>
          </cell>
          <cell r="D4529" t="str">
            <v>11JD</v>
          </cell>
          <cell r="E4529"/>
          <cell r="F4529"/>
          <cell r="G4529"/>
          <cell r="H4529"/>
          <cell r="I4529" t="str">
            <v>OK</v>
          </cell>
          <cell r="J4529">
            <v>43521</v>
          </cell>
        </row>
        <row r="4530">
          <cell r="B4530" t="str">
            <v>LCT216506</v>
          </cell>
          <cell r="C4530">
            <v>43517</v>
          </cell>
          <cell r="D4530" t="str">
            <v>313VU   LTE990005</v>
          </cell>
          <cell r="E4530"/>
          <cell r="F4530"/>
          <cell r="G4530"/>
          <cell r="H4530"/>
          <cell r="I4530" t="str">
            <v>OK</v>
          </cell>
          <cell r="J4530">
            <v>43518</v>
          </cell>
        </row>
        <row r="4531">
          <cell r="B4531" t="str">
            <v>LCT183549</v>
          </cell>
          <cell r="C4531">
            <v>43517</v>
          </cell>
          <cell r="D4531" t="str">
            <v>119VU   LTE990008</v>
          </cell>
          <cell r="E4531"/>
          <cell r="F4531"/>
          <cell r="G4531"/>
          <cell r="H4531"/>
          <cell r="I4531" t="str">
            <v>OK</v>
          </cell>
          <cell r="J4531">
            <v>43518</v>
          </cell>
        </row>
        <row r="4532">
          <cell r="B4532" t="str">
            <v>LCT183552</v>
          </cell>
          <cell r="C4532">
            <v>43517</v>
          </cell>
          <cell r="D4532" t="str">
            <v>119VU   LTE990009</v>
          </cell>
          <cell r="E4532"/>
          <cell r="F4532"/>
          <cell r="G4532"/>
          <cell r="H4532"/>
          <cell r="I4532" t="str">
            <v>OK</v>
          </cell>
          <cell r="J4532">
            <v>43518</v>
          </cell>
        </row>
        <row r="4533">
          <cell r="B4533" t="str">
            <v>LCT262345</v>
          </cell>
          <cell r="C4533">
            <v>43517</v>
          </cell>
          <cell r="D4533" t="str">
            <v>500VU   LTE990006</v>
          </cell>
          <cell r="E4533"/>
          <cell r="F4533"/>
          <cell r="G4533"/>
          <cell r="H4533"/>
          <cell r="I4533" t="str">
            <v>OK</v>
          </cell>
          <cell r="J4533">
            <v>43518</v>
          </cell>
        </row>
        <row r="4534">
          <cell r="B4534">
            <v>332</v>
          </cell>
          <cell r="C4534">
            <v>43517</v>
          </cell>
          <cell r="D4534" t="str">
            <v>514VU</v>
          </cell>
          <cell r="E4534"/>
          <cell r="F4534"/>
          <cell r="G4534"/>
          <cell r="H4534"/>
          <cell r="I4534" t="str">
            <v>OK</v>
          </cell>
          <cell r="J4534">
            <v>43518</v>
          </cell>
        </row>
        <row r="4535">
          <cell r="B4535">
            <v>8811</v>
          </cell>
          <cell r="C4535">
            <v>43517</v>
          </cell>
          <cell r="D4535" t="str">
            <v>111VU</v>
          </cell>
          <cell r="E4535"/>
          <cell r="F4535"/>
          <cell r="G4535"/>
          <cell r="H4535"/>
          <cell r="I4535" t="str">
            <v>OK</v>
          </cell>
          <cell r="J4535">
            <v>43521</v>
          </cell>
        </row>
        <row r="4536">
          <cell r="B4536">
            <v>334</v>
          </cell>
          <cell r="C4536">
            <v>43517</v>
          </cell>
          <cell r="D4536" t="str">
            <v>611VU2</v>
          </cell>
          <cell r="E4536"/>
          <cell r="F4536"/>
          <cell r="G4536"/>
          <cell r="H4536"/>
          <cell r="I4536" t="str">
            <v>OK</v>
          </cell>
          <cell r="J4536">
            <v>43522</v>
          </cell>
        </row>
        <row r="4537">
          <cell r="B4537">
            <v>340</v>
          </cell>
          <cell r="C4537">
            <v>43517</v>
          </cell>
          <cell r="D4537" t="str">
            <v>411VU</v>
          </cell>
          <cell r="E4537"/>
          <cell r="F4537"/>
          <cell r="G4537"/>
          <cell r="H4537"/>
          <cell r="I4537" t="str">
            <v>OK</v>
          </cell>
          <cell r="J4537">
            <v>43518</v>
          </cell>
        </row>
        <row r="4538">
          <cell r="B4538">
            <v>8893</v>
          </cell>
          <cell r="C4538">
            <v>43517</v>
          </cell>
          <cell r="D4538" t="str">
            <v>102VU</v>
          </cell>
          <cell r="E4538"/>
          <cell r="F4538"/>
          <cell r="G4538"/>
          <cell r="H4538"/>
          <cell r="I4538" t="str">
            <v>OK</v>
          </cell>
          <cell r="J4538">
            <v>43518</v>
          </cell>
        </row>
        <row r="4539">
          <cell r="B4539">
            <v>8834</v>
          </cell>
          <cell r="C4539">
            <v>43518</v>
          </cell>
          <cell r="D4539"/>
          <cell r="E4539"/>
          <cell r="F4539"/>
          <cell r="G4539"/>
          <cell r="H4539"/>
          <cell r="I4539" t="str">
            <v>OK</v>
          </cell>
          <cell r="J4539">
            <v>43521</v>
          </cell>
        </row>
        <row r="4540">
          <cell r="B4540">
            <v>9027</v>
          </cell>
          <cell r="C4540">
            <v>43518</v>
          </cell>
          <cell r="D4540"/>
          <cell r="E4540"/>
          <cell r="F4540"/>
          <cell r="G4540"/>
          <cell r="H4540"/>
          <cell r="I4540" t="str">
            <v>KO</v>
          </cell>
          <cell r="J4540"/>
        </row>
        <row r="4541">
          <cell r="B4541">
            <v>8910</v>
          </cell>
          <cell r="C4541">
            <v>43518</v>
          </cell>
          <cell r="D4541" t="str">
            <v>para 28-102VU</v>
          </cell>
          <cell r="E4541"/>
          <cell r="F4541"/>
          <cell r="G4541"/>
          <cell r="H4541"/>
          <cell r="I4541" t="str">
            <v>OK</v>
          </cell>
          <cell r="J4541">
            <v>43521</v>
          </cell>
        </row>
        <row r="4542">
          <cell r="B4542">
            <v>8941</v>
          </cell>
          <cell r="C4542">
            <v>43518</v>
          </cell>
          <cell r="D4542"/>
          <cell r="E4542"/>
          <cell r="F4542"/>
          <cell r="G4542"/>
          <cell r="H4542"/>
          <cell r="I4542" t="str">
            <v>OK</v>
          </cell>
          <cell r="J4542">
            <v>43524</v>
          </cell>
        </row>
        <row r="4543">
          <cell r="B4543">
            <v>8950</v>
          </cell>
          <cell r="C4543">
            <v>43518</v>
          </cell>
          <cell r="D4543"/>
          <cell r="E4543"/>
          <cell r="F4543"/>
          <cell r="G4543"/>
          <cell r="H4543"/>
          <cell r="I4543" t="str">
            <v>OK</v>
          </cell>
          <cell r="J4543">
            <v>43524</v>
          </cell>
        </row>
        <row r="4544">
          <cell r="B4544">
            <v>8961</v>
          </cell>
          <cell r="C4544">
            <v>43518</v>
          </cell>
          <cell r="D4544"/>
          <cell r="E4544"/>
          <cell r="F4544"/>
          <cell r="G4544"/>
          <cell r="H4544"/>
          <cell r="I4544" t="str">
            <v>OK</v>
          </cell>
          <cell r="J4544">
            <v>43524</v>
          </cell>
        </row>
        <row r="4545">
          <cell r="B4545">
            <v>9014</v>
          </cell>
          <cell r="C4545">
            <v>43518</v>
          </cell>
          <cell r="D4545"/>
          <cell r="E4545"/>
          <cell r="F4545"/>
          <cell r="G4545"/>
          <cell r="H4545"/>
          <cell r="I4545" t="str">
            <v>OK</v>
          </cell>
          <cell r="J4545">
            <v>43524</v>
          </cell>
        </row>
        <row r="4546">
          <cell r="B4546">
            <v>322</v>
          </cell>
          <cell r="C4546">
            <v>43518</v>
          </cell>
          <cell r="D4546"/>
          <cell r="E4546"/>
          <cell r="F4546"/>
          <cell r="G4546"/>
          <cell r="H4546"/>
          <cell r="I4546" t="str">
            <v>OK</v>
          </cell>
          <cell r="J4546">
            <v>43521</v>
          </cell>
        </row>
        <row r="4547">
          <cell r="B4547">
            <v>364</v>
          </cell>
          <cell r="C4547">
            <v>43518</v>
          </cell>
          <cell r="D4547"/>
          <cell r="E4547"/>
          <cell r="F4547"/>
          <cell r="G4547"/>
          <cell r="H4547"/>
          <cell r="I4547" t="str">
            <v>OK</v>
          </cell>
          <cell r="J4547">
            <v>43521</v>
          </cell>
        </row>
        <row r="4548">
          <cell r="B4548">
            <v>339</v>
          </cell>
          <cell r="C4548">
            <v>43518</v>
          </cell>
          <cell r="D4548"/>
          <cell r="E4548"/>
          <cell r="F4548"/>
          <cell r="G4548"/>
          <cell r="H4548"/>
          <cell r="I4548" t="str">
            <v>OK</v>
          </cell>
          <cell r="J4548">
            <v>43521</v>
          </cell>
        </row>
        <row r="4549">
          <cell r="B4549">
            <v>9024</v>
          </cell>
          <cell r="C4549">
            <v>43521</v>
          </cell>
          <cell r="D4549"/>
          <cell r="E4549"/>
          <cell r="F4549"/>
          <cell r="G4549"/>
          <cell r="H4549"/>
          <cell r="I4549" t="str">
            <v>ok</v>
          </cell>
          <cell r="J4549">
            <v>43523</v>
          </cell>
        </row>
        <row r="4550">
          <cell r="B4550">
            <v>8844</v>
          </cell>
          <cell r="C4550">
            <v>43521</v>
          </cell>
          <cell r="D4550"/>
          <cell r="E4550"/>
          <cell r="F4550"/>
          <cell r="G4550"/>
          <cell r="H4550"/>
          <cell r="I4550" t="str">
            <v>ok</v>
          </cell>
          <cell r="J4550">
            <v>43523</v>
          </cell>
        </row>
        <row r="4551">
          <cell r="B4551">
            <v>8919</v>
          </cell>
          <cell r="C4551">
            <v>43521</v>
          </cell>
          <cell r="D4551"/>
          <cell r="E4551"/>
          <cell r="F4551"/>
          <cell r="G4551"/>
          <cell r="H4551"/>
          <cell r="I4551" t="str">
            <v>ok</v>
          </cell>
          <cell r="J4551">
            <v>43523</v>
          </cell>
        </row>
        <row r="4552">
          <cell r="B4552">
            <v>8982</v>
          </cell>
          <cell r="C4552">
            <v>43521</v>
          </cell>
          <cell r="D4552"/>
          <cell r="E4552"/>
          <cell r="F4552"/>
          <cell r="G4552"/>
          <cell r="H4552"/>
          <cell r="I4552" t="str">
            <v>ok</v>
          </cell>
          <cell r="J4552">
            <v>43523</v>
          </cell>
        </row>
        <row r="4553">
          <cell r="B4553">
            <v>8937</v>
          </cell>
          <cell r="C4553">
            <v>43521</v>
          </cell>
          <cell r="D4553"/>
          <cell r="E4553"/>
          <cell r="F4553"/>
          <cell r="G4553"/>
          <cell r="H4553"/>
          <cell r="I4553" t="str">
            <v>OK</v>
          </cell>
          <cell r="J4553">
            <v>43522</v>
          </cell>
        </row>
        <row r="4554">
          <cell r="B4554">
            <v>8953</v>
          </cell>
          <cell r="C4554">
            <v>43521</v>
          </cell>
          <cell r="D4554"/>
          <cell r="E4554"/>
          <cell r="F4554"/>
          <cell r="G4554"/>
          <cell r="H4554"/>
          <cell r="I4554" t="str">
            <v>OK</v>
          </cell>
          <cell r="J4554">
            <v>43525</v>
          </cell>
        </row>
        <row r="4555">
          <cell r="B4555">
            <v>8940</v>
          </cell>
          <cell r="C4555">
            <v>43521</v>
          </cell>
          <cell r="D4555"/>
          <cell r="E4555"/>
          <cell r="F4555"/>
          <cell r="G4555"/>
          <cell r="H4555"/>
          <cell r="I4555" t="str">
            <v>OK</v>
          </cell>
          <cell r="J4555">
            <v>43525</v>
          </cell>
        </row>
        <row r="4556">
          <cell r="B4556">
            <v>340</v>
          </cell>
          <cell r="C4556">
            <v>43521</v>
          </cell>
          <cell r="D4556"/>
          <cell r="E4556"/>
          <cell r="F4556"/>
          <cell r="G4556"/>
          <cell r="H4556"/>
          <cell r="I4556" t="str">
            <v>ok</v>
          </cell>
          <cell r="J4556">
            <v>43523</v>
          </cell>
        </row>
        <row r="4557">
          <cell r="B4557">
            <v>341</v>
          </cell>
          <cell r="C4557">
            <v>43521</v>
          </cell>
          <cell r="D4557" t="str">
            <v>911-917VU</v>
          </cell>
          <cell r="E4557"/>
          <cell r="F4557"/>
          <cell r="G4557"/>
          <cell r="H4557"/>
          <cell r="I4557" t="str">
            <v>OK</v>
          </cell>
          <cell r="J4557">
            <v>43522</v>
          </cell>
        </row>
        <row r="4558">
          <cell r="B4558">
            <v>341</v>
          </cell>
          <cell r="C4558">
            <v>43521</v>
          </cell>
          <cell r="D4558" t="str">
            <v>sauf 412VU</v>
          </cell>
          <cell r="E4558"/>
          <cell r="F4558"/>
          <cell r="G4558"/>
          <cell r="H4558"/>
          <cell r="I4558" t="str">
            <v>OK</v>
          </cell>
          <cell r="J4558">
            <v>43522</v>
          </cell>
        </row>
        <row r="4559">
          <cell r="B4559" t="str">
            <v>LCT251578</v>
          </cell>
          <cell r="C4559">
            <v>43521</v>
          </cell>
          <cell r="D4559" t="str">
            <v>42UB</v>
          </cell>
          <cell r="E4559"/>
          <cell r="F4559"/>
          <cell r="G4559"/>
          <cell r="H4559"/>
          <cell r="I4559" t="str">
            <v>OK</v>
          </cell>
          <cell r="J4559">
            <v>43522</v>
          </cell>
        </row>
        <row r="4560">
          <cell r="B4560" t="str">
            <v>LCT251579</v>
          </cell>
          <cell r="C4560">
            <v>43521</v>
          </cell>
          <cell r="D4560" t="str">
            <v>42UB</v>
          </cell>
          <cell r="E4560"/>
          <cell r="F4560"/>
          <cell r="G4560"/>
          <cell r="H4560"/>
          <cell r="I4560" t="str">
            <v>OK</v>
          </cell>
          <cell r="J4560">
            <v>43522</v>
          </cell>
        </row>
        <row r="4561">
          <cell r="B4561" t="str">
            <v>LCT251557</v>
          </cell>
          <cell r="C4561">
            <v>43521</v>
          </cell>
          <cell r="D4561" t="str">
            <v>10PA</v>
          </cell>
          <cell r="E4561"/>
          <cell r="F4561"/>
          <cell r="G4561"/>
          <cell r="H4561"/>
          <cell r="I4561" t="str">
            <v>ok</v>
          </cell>
          <cell r="J4561">
            <v>43523</v>
          </cell>
        </row>
        <row r="4562">
          <cell r="B4562" t="str">
            <v>LCT145733</v>
          </cell>
          <cell r="C4562">
            <v>43521</v>
          </cell>
          <cell r="D4562" t="str">
            <v>60VU   LTE990011</v>
          </cell>
          <cell r="E4562"/>
          <cell r="F4562"/>
          <cell r="G4562"/>
          <cell r="H4562"/>
          <cell r="I4562" t="str">
            <v>OK</v>
          </cell>
          <cell r="J4562">
            <v>43522</v>
          </cell>
        </row>
        <row r="4563">
          <cell r="B4563" t="str">
            <v>LCT146271</v>
          </cell>
          <cell r="C4563">
            <v>43521</v>
          </cell>
          <cell r="D4563" t="str">
            <v>61VU   LTE990012</v>
          </cell>
          <cell r="E4563"/>
          <cell r="F4563"/>
          <cell r="G4563"/>
          <cell r="H4563"/>
          <cell r="I4563" t="str">
            <v>OK</v>
          </cell>
          <cell r="J4563">
            <v>43522</v>
          </cell>
        </row>
        <row r="4564">
          <cell r="B4564" t="str">
            <v>LCT157622</v>
          </cell>
          <cell r="C4564">
            <v>43521</v>
          </cell>
          <cell r="D4564" t="str">
            <v>62VU   LTE990011</v>
          </cell>
          <cell r="E4564"/>
          <cell r="F4564"/>
          <cell r="G4564"/>
          <cell r="H4564"/>
          <cell r="I4564" t="str">
            <v>OK</v>
          </cell>
          <cell r="J4564">
            <v>43522</v>
          </cell>
        </row>
        <row r="4565">
          <cell r="B4565">
            <v>8839</v>
          </cell>
          <cell r="C4565">
            <v>43521</v>
          </cell>
          <cell r="D4565" t="str">
            <v>119VU</v>
          </cell>
          <cell r="E4565"/>
          <cell r="F4565"/>
          <cell r="G4565"/>
          <cell r="H4565"/>
          <cell r="I4565" t="str">
            <v>OK</v>
          </cell>
          <cell r="J4565">
            <v>43522</v>
          </cell>
        </row>
        <row r="4566">
          <cell r="B4566">
            <v>8908</v>
          </cell>
          <cell r="C4566">
            <v>43521</v>
          </cell>
          <cell r="D4566" t="str">
            <v>119VU</v>
          </cell>
          <cell r="E4566"/>
          <cell r="F4566"/>
          <cell r="G4566"/>
          <cell r="H4566"/>
          <cell r="I4566" t="str">
            <v>OK</v>
          </cell>
          <cell r="J4566">
            <v>43522</v>
          </cell>
        </row>
        <row r="4567">
          <cell r="B4567">
            <v>8898</v>
          </cell>
          <cell r="C4567">
            <v>43521</v>
          </cell>
          <cell r="D4567" t="str">
            <v>28VU</v>
          </cell>
          <cell r="E4567"/>
          <cell r="F4567"/>
          <cell r="G4567"/>
          <cell r="H4567"/>
          <cell r="I4567" t="str">
            <v>OK</v>
          </cell>
          <cell r="J4567">
            <v>43522</v>
          </cell>
        </row>
        <row r="4568">
          <cell r="B4568">
            <v>8874</v>
          </cell>
          <cell r="C4568">
            <v>43522</v>
          </cell>
          <cell r="D4568"/>
          <cell r="E4568"/>
          <cell r="F4568"/>
          <cell r="G4568"/>
          <cell r="H4568"/>
          <cell r="I4568" t="str">
            <v>ok</v>
          </cell>
          <cell r="J4568">
            <v>43523</v>
          </cell>
        </row>
        <row r="4569">
          <cell r="B4569">
            <v>8596</v>
          </cell>
          <cell r="C4569">
            <v>43522</v>
          </cell>
          <cell r="D4569"/>
          <cell r="E4569"/>
          <cell r="F4569"/>
          <cell r="G4569"/>
          <cell r="H4569"/>
          <cell r="I4569" t="str">
            <v>OK</v>
          </cell>
          <cell r="J4569">
            <v>43523</v>
          </cell>
        </row>
        <row r="4570">
          <cell r="B4570">
            <v>9013</v>
          </cell>
          <cell r="C4570">
            <v>43522</v>
          </cell>
          <cell r="D4570"/>
          <cell r="E4570"/>
          <cell r="F4570"/>
          <cell r="G4570"/>
          <cell r="H4570"/>
          <cell r="I4570" t="str">
            <v>ok</v>
          </cell>
          <cell r="J4570">
            <v>43523</v>
          </cell>
        </row>
        <row r="4571">
          <cell r="B4571">
            <v>8962</v>
          </cell>
          <cell r="C4571">
            <v>43522</v>
          </cell>
          <cell r="D4571"/>
          <cell r="E4571"/>
          <cell r="F4571"/>
          <cell r="G4571"/>
          <cell r="H4571"/>
          <cell r="I4571" t="str">
            <v>OK</v>
          </cell>
          <cell r="J4571">
            <v>43525</v>
          </cell>
        </row>
        <row r="4572">
          <cell r="B4572">
            <v>9029</v>
          </cell>
          <cell r="C4572">
            <v>43522</v>
          </cell>
          <cell r="D4572"/>
          <cell r="E4572"/>
          <cell r="F4572"/>
          <cell r="G4572"/>
          <cell r="H4572"/>
          <cell r="I4572" t="str">
            <v>OK</v>
          </cell>
          <cell r="J4572">
            <v>43525</v>
          </cell>
        </row>
        <row r="4573">
          <cell r="B4573">
            <v>365</v>
          </cell>
          <cell r="C4573">
            <v>43522</v>
          </cell>
          <cell r="D4573"/>
          <cell r="E4573"/>
          <cell r="F4573"/>
          <cell r="G4573"/>
          <cell r="H4573"/>
          <cell r="I4573" t="str">
            <v>ok</v>
          </cell>
          <cell r="J4573">
            <v>43523</v>
          </cell>
        </row>
        <row r="4574">
          <cell r="B4574" t="str">
            <v>LCT205519</v>
          </cell>
          <cell r="C4574">
            <v>43522</v>
          </cell>
          <cell r="D4574" t="str">
            <v>20RK</v>
          </cell>
          <cell r="E4574"/>
          <cell r="F4574"/>
          <cell r="G4574"/>
          <cell r="H4574"/>
          <cell r="I4574" t="str">
            <v>ok</v>
          </cell>
          <cell r="J4574">
            <v>43523</v>
          </cell>
        </row>
        <row r="4575">
          <cell r="B4575" t="str">
            <v>LCT205518</v>
          </cell>
          <cell r="C4575">
            <v>43522</v>
          </cell>
          <cell r="D4575" t="str">
            <v>20RK</v>
          </cell>
          <cell r="E4575"/>
          <cell r="F4575"/>
          <cell r="G4575"/>
          <cell r="H4575"/>
          <cell r="I4575" t="str">
            <v>ok</v>
          </cell>
          <cell r="J4575">
            <v>43523</v>
          </cell>
        </row>
        <row r="4576">
          <cell r="B4576" t="str">
            <v>LCT251558</v>
          </cell>
          <cell r="C4576">
            <v>43522</v>
          </cell>
          <cell r="D4576" t="str">
            <v>10PA</v>
          </cell>
          <cell r="E4576"/>
          <cell r="F4576"/>
          <cell r="G4576"/>
          <cell r="H4576"/>
          <cell r="I4576" t="str">
            <v>OK</v>
          </cell>
          <cell r="J4576">
            <v>43524</v>
          </cell>
        </row>
        <row r="4577">
          <cell r="B4577">
            <v>334</v>
          </cell>
          <cell r="C4577">
            <v>43522</v>
          </cell>
          <cell r="D4577" t="str">
            <v>925VU</v>
          </cell>
          <cell r="E4577"/>
          <cell r="F4577"/>
          <cell r="G4577"/>
          <cell r="H4577"/>
          <cell r="I4577" t="str">
            <v>OK</v>
          </cell>
          <cell r="J4577">
            <v>43524</v>
          </cell>
        </row>
        <row r="4578">
          <cell r="B4578">
            <v>8910</v>
          </cell>
          <cell r="C4578">
            <v>43522</v>
          </cell>
          <cell r="D4578" t="str">
            <v>28VU</v>
          </cell>
          <cell r="E4578"/>
          <cell r="F4578"/>
          <cell r="G4578"/>
          <cell r="H4578"/>
          <cell r="I4578" t="str">
            <v>OK</v>
          </cell>
          <cell r="J4578">
            <v>43523</v>
          </cell>
        </row>
        <row r="4579">
          <cell r="B4579">
            <v>9631</v>
          </cell>
          <cell r="C4579">
            <v>43522</v>
          </cell>
          <cell r="D4579"/>
          <cell r="E4579"/>
          <cell r="F4579"/>
          <cell r="G4579"/>
          <cell r="H4579"/>
          <cell r="I4579" t="str">
            <v>OK</v>
          </cell>
          <cell r="J4579" t="str">
            <v>?</v>
          </cell>
        </row>
        <row r="4580">
          <cell r="B4580">
            <v>8877</v>
          </cell>
          <cell r="C4580">
            <v>43523</v>
          </cell>
          <cell r="D4580"/>
          <cell r="E4580"/>
          <cell r="F4580"/>
          <cell r="G4580"/>
          <cell r="H4580"/>
          <cell r="I4580" t="str">
            <v>OK</v>
          </cell>
          <cell r="J4580">
            <v>43525</v>
          </cell>
        </row>
        <row r="4581">
          <cell r="B4581">
            <v>8903</v>
          </cell>
          <cell r="C4581">
            <v>43523</v>
          </cell>
          <cell r="D4581"/>
          <cell r="E4581"/>
          <cell r="F4581"/>
          <cell r="G4581"/>
          <cell r="H4581"/>
          <cell r="I4581" t="str">
            <v>OK</v>
          </cell>
          <cell r="J4581">
            <v>43525</v>
          </cell>
        </row>
        <row r="4582">
          <cell r="B4582">
            <v>8948</v>
          </cell>
          <cell r="C4582">
            <v>43523</v>
          </cell>
          <cell r="D4582"/>
          <cell r="E4582"/>
          <cell r="F4582"/>
          <cell r="G4582"/>
          <cell r="H4582"/>
          <cell r="I4582" t="str">
            <v>OK</v>
          </cell>
          <cell r="J4582">
            <v>43525</v>
          </cell>
        </row>
        <row r="4583">
          <cell r="B4583">
            <v>9027</v>
          </cell>
          <cell r="C4583">
            <v>43523</v>
          </cell>
          <cell r="D4583"/>
          <cell r="E4583"/>
          <cell r="F4583"/>
          <cell r="G4583"/>
          <cell r="H4583"/>
          <cell r="I4583" t="str">
            <v>OK</v>
          </cell>
          <cell r="J4583">
            <v>43525</v>
          </cell>
        </row>
        <row r="4584">
          <cell r="B4584">
            <v>9030</v>
          </cell>
          <cell r="C4584">
            <v>43523</v>
          </cell>
          <cell r="D4584"/>
          <cell r="E4584"/>
          <cell r="F4584"/>
          <cell r="G4584"/>
          <cell r="H4584"/>
          <cell r="I4584" t="str">
            <v>OK</v>
          </cell>
          <cell r="J4584">
            <v>43525</v>
          </cell>
        </row>
        <row r="4585">
          <cell r="B4585">
            <v>8938</v>
          </cell>
          <cell r="C4585">
            <v>43523</v>
          </cell>
          <cell r="D4585"/>
          <cell r="E4585"/>
          <cell r="F4585"/>
          <cell r="G4585"/>
          <cell r="H4585"/>
          <cell r="I4585" t="str">
            <v>OK</v>
          </cell>
          <cell r="J4585">
            <v>43528</v>
          </cell>
        </row>
        <row r="4586">
          <cell r="B4586">
            <v>9017</v>
          </cell>
          <cell r="C4586">
            <v>43523</v>
          </cell>
          <cell r="D4586"/>
          <cell r="E4586"/>
          <cell r="F4586"/>
          <cell r="G4586"/>
          <cell r="H4586"/>
          <cell r="I4586" t="str">
            <v>OK</v>
          </cell>
          <cell r="J4586">
            <v>43529</v>
          </cell>
        </row>
        <row r="4587">
          <cell r="B4587">
            <v>9028</v>
          </cell>
          <cell r="C4587">
            <v>43523</v>
          </cell>
          <cell r="D4587"/>
          <cell r="E4587"/>
          <cell r="F4587"/>
          <cell r="G4587"/>
          <cell r="H4587"/>
          <cell r="I4587" t="str">
            <v>OK</v>
          </cell>
          <cell r="J4587">
            <v>43530</v>
          </cell>
        </row>
        <row r="4588">
          <cell r="B4588">
            <v>341</v>
          </cell>
          <cell r="C4588">
            <v>43523</v>
          </cell>
          <cell r="D4588"/>
          <cell r="E4588"/>
          <cell r="F4588"/>
          <cell r="G4588"/>
          <cell r="H4588"/>
          <cell r="I4588" t="str">
            <v>OK</v>
          </cell>
          <cell r="J4588">
            <v>43528</v>
          </cell>
        </row>
        <row r="4589">
          <cell r="B4589">
            <v>325</v>
          </cell>
          <cell r="C4589">
            <v>43523</v>
          </cell>
          <cell r="D4589"/>
          <cell r="E4589"/>
          <cell r="F4589"/>
          <cell r="G4589"/>
          <cell r="H4589"/>
          <cell r="I4589" t="str">
            <v>OK</v>
          </cell>
          <cell r="J4589">
            <v>43528</v>
          </cell>
        </row>
        <row r="4590">
          <cell r="B4590">
            <v>341</v>
          </cell>
          <cell r="C4590">
            <v>43523</v>
          </cell>
          <cell r="D4590"/>
          <cell r="E4590"/>
          <cell r="F4590"/>
          <cell r="G4590"/>
          <cell r="H4590"/>
          <cell r="I4590" t="str">
            <v>OK</v>
          </cell>
          <cell r="J4590">
            <v>43525</v>
          </cell>
        </row>
        <row r="4591">
          <cell r="B4591">
            <v>107</v>
          </cell>
          <cell r="C4591">
            <v>43523</v>
          </cell>
          <cell r="D4591"/>
          <cell r="E4591"/>
          <cell r="F4591"/>
          <cell r="G4591"/>
          <cell r="H4591"/>
          <cell r="I4591" t="str">
            <v>OK</v>
          </cell>
          <cell r="J4591">
            <v>43528</v>
          </cell>
        </row>
        <row r="4592">
          <cell r="B4592">
            <v>105</v>
          </cell>
          <cell r="C4592">
            <v>43523</v>
          </cell>
          <cell r="D4592"/>
          <cell r="E4592"/>
          <cell r="F4592"/>
          <cell r="G4592"/>
          <cell r="H4592"/>
          <cell r="I4592" t="str">
            <v>OK</v>
          </cell>
          <cell r="J4592">
            <v>43530</v>
          </cell>
        </row>
        <row r="4593">
          <cell r="B4593">
            <v>1581</v>
          </cell>
          <cell r="C4593">
            <v>43523</v>
          </cell>
          <cell r="D4593"/>
          <cell r="E4593"/>
          <cell r="F4593"/>
          <cell r="G4593"/>
          <cell r="H4593"/>
          <cell r="I4593" t="str">
            <v>OK</v>
          </cell>
          <cell r="J4593">
            <v>43528</v>
          </cell>
        </row>
        <row r="4594">
          <cell r="B4594" t="str">
            <v>LCT205531</v>
          </cell>
          <cell r="C4594">
            <v>43523</v>
          </cell>
          <cell r="D4594" t="str">
            <v>80UB</v>
          </cell>
          <cell r="E4594"/>
          <cell r="F4594"/>
          <cell r="G4594"/>
          <cell r="H4594"/>
          <cell r="I4594" t="str">
            <v>OK</v>
          </cell>
          <cell r="J4594">
            <v>43525</v>
          </cell>
        </row>
        <row r="4595">
          <cell r="B4595" t="str">
            <v>LCT198876</v>
          </cell>
          <cell r="C4595">
            <v>43523</v>
          </cell>
          <cell r="D4595" t="str">
            <v>80UB</v>
          </cell>
          <cell r="E4595"/>
          <cell r="F4595"/>
          <cell r="G4595"/>
          <cell r="H4595"/>
          <cell r="I4595" t="str">
            <v>OK</v>
          </cell>
          <cell r="J4595">
            <v>43525</v>
          </cell>
        </row>
        <row r="4596">
          <cell r="B4596">
            <v>337</v>
          </cell>
          <cell r="C4596">
            <v>43523</v>
          </cell>
          <cell r="D4596" t="str">
            <v>412VU</v>
          </cell>
          <cell r="E4596"/>
          <cell r="F4596"/>
          <cell r="G4596"/>
          <cell r="H4596"/>
          <cell r="I4596" t="str">
            <v>OK</v>
          </cell>
          <cell r="J4596">
            <v>43524</v>
          </cell>
        </row>
        <row r="4597">
          <cell r="B4597">
            <v>8910</v>
          </cell>
          <cell r="C4597">
            <v>43523</v>
          </cell>
          <cell r="D4597" t="str">
            <v>102VU</v>
          </cell>
          <cell r="E4597"/>
          <cell r="F4597"/>
          <cell r="G4597"/>
          <cell r="H4597"/>
          <cell r="I4597" t="str">
            <v>OK</v>
          </cell>
          <cell r="J4597">
            <v>43528</v>
          </cell>
        </row>
        <row r="4598">
          <cell r="B4598">
            <v>341</v>
          </cell>
          <cell r="C4598">
            <v>43523</v>
          </cell>
          <cell r="D4598" t="str">
            <v>412VU</v>
          </cell>
          <cell r="E4598"/>
          <cell r="F4598"/>
          <cell r="G4598"/>
          <cell r="H4598"/>
          <cell r="I4598" t="str">
            <v>OK</v>
          </cell>
          <cell r="J4598">
            <v>43528</v>
          </cell>
        </row>
        <row r="4599">
          <cell r="B4599">
            <v>6464</v>
          </cell>
          <cell r="C4599">
            <v>43523</v>
          </cell>
          <cell r="D4599" t="str">
            <v>22VU proto</v>
          </cell>
          <cell r="E4599"/>
          <cell r="F4599" t="str">
            <v>OK</v>
          </cell>
          <cell r="G4599"/>
          <cell r="H4599"/>
          <cell r="I4599" t="str">
            <v>OK</v>
          </cell>
          <cell r="J4599">
            <v>43524</v>
          </cell>
        </row>
        <row r="4600">
          <cell r="B4600">
            <v>8897</v>
          </cell>
          <cell r="C4600">
            <v>43524</v>
          </cell>
          <cell r="D4600"/>
          <cell r="E4600"/>
          <cell r="F4600"/>
          <cell r="G4600"/>
          <cell r="H4600"/>
          <cell r="I4600" t="str">
            <v>OK</v>
          </cell>
          <cell r="J4600">
            <v>43529</v>
          </cell>
        </row>
        <row r="4601">
          <cell r="B4601">
            <v>8796</v>
          </cell>
          <cell r="C4601">
            <v>43524</v>
          </cell>
          <cell r="D4601"/>
          <cell r="E4601"/>
          <cell r="F4601"/>
          <cell r="G4601"/>
          <cell r="H4601"/>
          <cell r="I4601" t="str">
            <v>OK</v>
          </cell>
          <cell r="J4601">
            <v>43530</v>
          </cell>
        </row>
        <row r="4602">
          <cell r="B4602">
            <v>8880</v>
          </cell>
          <cell r="C4602">
            <v>43524</v>
          </cell>
          <cell r="D4602"/>
          <cell r="E4602"/>
          <cell r="F4602"/>
          <cell r="G4602"/>
          <cell r="H4602"/>
          <cell r="I4602" t="str">
            <v>OK</v>
          </cell>
          <cell r="J4602">
            <v>43530</v>
          </cell>
        </row>
        <row r="4603">
          <cell r="B4603">
            <v>8897</v>
          </cell>
          <cell r="C4603">
            <v>43524</v>
          </cell>
          <cell r="D4603"/>
          <cell r="E4603"/>
          <cell r="F4603"/>
          <cell r="G4603"/>
          <cell r="H4603"/>
          <cell r="I4603" t="str">
            <v>OK</v>
          </cell>
          <cell r="J4603">
            <v>43530</v>
          </cell>
        </row>
        <row r="4604">
          <cell r="B4604">
            <v>8964</v>
          </cell>
          <cell r="C4604">
            <v>43524</v>
          </cell>
          <cell r="D4604"/>
          <cell r="E4604"/>
          <cell r="F4604"/>
          <cell r="G4604"/>
          <cell r="H4604"/>
          <cell r="I4604" t="str">
            <v>OK</v>
          </cell>
          <cell r="J4604">
            <v>43530</v>
          </cell>
        </row>
        <row r="4605">
          <cell r="B4605">
            <v>8985</v>
          </cell>
          <cell r="C4605">
            <v>43524</v>
          </cell>
          <cell r="D4605"/>
          <cell r="E4605"/>
          <cell r="F4605"/>
          <cell r="G4605"/>
          <cell r="H4605"/>
          <cell r="I4605" t="str">
            <v>OK</v>
          </cell>
          <cell r="J4605">
            <v>43530</v>
          </cell>
        </row>
        <row r="4606">
          <cell r="B4606">
            <v>8923</v>
          </cell>
          <cell r="C4606">
            <v>43524</v>
          </cell>
          <cell r="D4606"/>
          <cell r="E4606"/>
          <cell r="F4606"/>
          <cell r="G4606"/>
          <cell r="H4606"/>
          <cell r="I4606" t="str">
            <v>OK</v>
          </cell>
          <cell r="J4606">
            <v>43531</v>
          </cell>
        </row>
        <row r="4607">
          <cell r="B4607">
            <v>343</v>
          </cell>
          <cell r="C4607">
            <v>43524</v>
          </cell>
          <cell r="D4607" t="str">
            <v>911-917VU</v>
          </cell>
          <cell r="E4607"/>
          <cell r="F4607"/>
          <cell r="G4607"/>
          <cell r="H4607"/>
          <cell r="I4607" t="str">
            <v>OK</v>
          </cell>
          <cell r="J4607">
            <v>43529</v>
          </cell>
        </row>
        <row r="4608">
          <cell r="B4608">
            <v>343</v>
          </cell>
          <cell r="C4608">
            <v>43524</v>
          </cell>
          <cell r="D4608" t="str">
            <v>SAUF 412-925VU</v>
          </cell>
          <cell r="E4608"/>
          <cell r="F4608"/>
          <cell r="G4608"/>
          <cell r="H4608"/>
          <cell r="I4608" t="str">
            <v>OK</v>
          </cell>
          <cell r="J4608">
            <v>43529</v>
          </cell>
        </row>
        <row r="4609">
          <cell r="B4609">
            <v>366</v>
          </cell>
          <cell r="C4609">
            <v>43524</v>
          </cell>
          <cell r="D4609"/>
          <cell r="E4609"/>
          <cell r="F4609"/>
          <cell r="G4609"/>
          <cell r="H4609"/>
          <cell r="I4609" t="str">
            <v>OK</v>
          </cell>
          <cell r="J4609">
            <v>43530</v>
          </cell>
        </row>
        <row r="4610">
          <cell r="B4610">
            <v>343</v>
          </cell>
          <cell r="C4610">
            <v>43524</v>
          </cell>
          <cell r="D4610"/>
          <cell r="E4610"/>
          <cell r="F4610"/>
          <cell r="G4610"/>
          <cell r="H4610"/>
          <cell r="I4610" t="str">
            <v>OK</v>
          </cell>
          <cell r="J4610">
            <v>43531</v>
          </cell>
        </row>
        <row r="4611">
          <cell r="B4611">
            <v>1593</v>
          </cell>
          <cell r="C4611">
            <v>43524</v>
          </cell>
          <cell r="D4611"/>
          <cell r="E4611"/>
          <cell r="F4611"/>
          <cell r="G4611"/>
          <cell r="H4611"/>
          <cell r="I4611" t="str">
            <v>OK</v>
          </cell>
          <cell r="J4611">
            <v>43529</v>
          </cell>
        </row>
        <row r="4612">
          <cell r="B4612" t="str">
            <v>LCT114464</v>
          </cell>
          <cell r="C4612">
            <v>43524</v>
          </cell>
          <cell r="D4612" t="str">
            <v>90UB</v>
          </cell>
          <cell r="E4612"/>
          <cell r="F4612"/>
          <cell r="G4612"/>
          <cell r="H4612"/>
          <cell r="I4612" t="str">
            <v>OK</v>
          </cell>
          <cell r="J4612">
            <v>43525</v>
          </cell>
        </row>
        <row r="4613">
          <cell r="B4613" t="str">
            <v>LCT198680</v>
          </cell>
          <cell r="C4613">
            <v>43524</v>
          </cell>
          <cell r="D4613" t="str">
            <v>90UB</v>
          </cell>
          <cell r="E4613"/>
          <cell r="F4613"/>
          <cell r="G4613"/>
          <cell r="H4613"/>
          <cell r="I4613" t="str">
            <v>OK</v>
          </cell>
          <cell r="J4613">
            <v>43525</v>
          </cell>
        </row>
        <row r="4614">
          <cell r="B4614" t="str">
            <v>LCT205524</v>
          </cell>
          <cell r="C4614">
            <v>43524</v>
          </cell>
          <cell r="D4614" t="str">
            <v>20FP</v>
          </cell>
          <cell r="E4614"/>
          <cell r="F4614"/>
          <cell r="G4614"/>
          <cell r="H4614"/>
          <cell r="I4614" t="str">
            <v>OK</v>
          </cell>
          <cell r="J4614">
            <v>43525</v>
          </cell>
        </row>
        <row r="4615">
          <cell r="B4615" t="str">
            <v>LCT205528</v>
          </cell>
          <cell r="C4615">
            <v>43524</v>
          </cell>
          <cell r="D4615" t="str">
            <v>41UB</v>
          </cell>
          <cell r="E4615"/>
          <cell r="F4615"/>
          <cell r="G4615"/>
          <cell r="H4615"/>
          <cell r="I4615" t="str">
            <v>OK</v>
          </cell>
          <cell r="J4615">
            <v>43525</v>
          </cell>
        </row>
        <row r="4616">
          <cell r="B4616" t="str">
            <v>LCT198869</v>
          </cell>
          <cell r="C4616">
            <v>43524</v>
          </cell>
          <cell r="D4616" t="str">
            <v>11JD</v>
          </cell>
          <cell r="E4616"/>
          <cell r="F4616"/>
          <cell r="G4616"/>
          <cell r="H4616"/>
          <cell r="I4616" t="str">
            <v>OK</v>
          </cell>
          <cell r="J4616">
            <v>43525</v>
          </cell>
        </row>
        <row r="4617">
          <cell r="B4617" t="str">
            <v>LCT198856</v>
          </cell>
          <cell r="C4617">
            <v>43524</v>
          </cell>
          <cell r="D4617" t="str">
            <v>10PA</v>
          </cell>
          <cell r="E4617"/>
          <cell r="F4617" t="str">
            <v>OK</v>
          </cell>
          <cell r="G4617"/>
          <cell r="H4617"/>
          <cell r="I4617" t="str">
            <v>OK</v>
          </cell>
          <cell r="J4617">
            <v>43528</v>
          </cell>
        </row>
        <row r="4618">
          <cell r="B4618">
            <v>8866</v>
          </cell>
          <cell r="C4618">
            <v>43524</v>
          </cell>
          <cell r="D4618" t="str">
            <v>21VU</v>
          </cell>
          <cell r="E4618"/>
          <cell r="F4618" t="str">
            <v>OK</v>
          </cell>
          <cell r="G4618"/>
          <cell r="H4618"/>
          <cell r="I4618" t="str">
            <v>OK</v>
          </cell>
          <cell r="J4618">
            <v>43525</v>
          </cell>
        </row>
        <row r="4619">
          <cell r="B4619">
            <v>8924</v>
          </cell>
          <cell r="C4619">
            <v>43525</v>
          </cell>
          <cell r="D4619"/>
          <cell r="E4619"/>
          <cell r="F4619"/>
          <cell r="G4619"/>
          <cell r="H4619"/>
          <cell r="I4619" t="str">
            <v>OK</v>
          </cell>
          <cell r="J4619">
            <v>43530</v>
          </cell>
        </row>
        <row r="4620">
          <cell r="B4620">
            <v>8939</v>
          </cell>
          <cell r="C4620">
            <v>43525</v>
          </cell>
          <cell r="D4620"/>
          <cell r="E4620"/>
          <cell r="F4620"/>
          <cell r="G4620"/>
          <cell r="H4620"/>
          <cell r="I4620" t="str">
            <v>OK</v>
          </cell>
          <cell r="J4620">
            <v>43530</v>
          </cell>
        </row>
        <row r="4621">
          <cell r="B4621">
            <v>9031</v>
          </cell>
          <cell r="C4621">
            <v>43525</v>
          </cell>
          <cell r="D4621"/>
          <cell r="E4621"/>
          <cell r="F4621"/>
          <cell r="G4621"/>
          <cell r="H4621"/>
          <cell r="I4621" t="str">
            <v>OK</v>
          </cell>
          <cell r="J4621">
            <v>43530</v>
          </cell>
        </row>
        <row r="4622">
          <cell r="B4622">
            <v>324</v>
          </cell>
          <cell r="C4622">
            <v>43525</v>
          </cell>
          <cell r="D4622"/>
          <cell r="E4622"/>
          <cell r="F4622"/>
          <cell r="G4622"/>
          <cell r="H4622"/>
          <cell r="I4622" t="str">
            <v>OK</v>
          </cell>
          <cell r="J4622">
            <v>43531</v>
          </cell>
        </row>
        <row r="4623">
          <cell r="B4623">
            <v>1582</v>
          </cell>
          <cell r="C4623">
            <v>43525</v>
          </cell>
          <cell r="D4623"/>
          <cell r="E4623"/>
          <cell r="F4623"/>
          <cell r="G4623"/>
          <cell r="H4623"/>
          <cell r="I4623" t="str">
            <v>OK</v>
          </cell>
          <cell r="J4623">
            <v>43530</v>
          </cell>
        </row>
        <row r="4624">
          <cell r="B4624">
            <v>1594</v>
          </cell>
          <cell r="C4624">
            <v>43525</v>
          </cell>
          <cell r="D4624"/>
          <cell r="E4624"/>
          <cell r="F4624"/>
          <cell r="G4624"/>
          <cell r="H4624"/>
          <cell r="I4624" t="str">
            <v>OK</v>
          </cell>
          <cell r="J4624">
            <v>43529</v>
          </cell>
        </row>
        <row r="4625">
          <cell r="B4625" t="str">
            <v>LCT205512</v>
          </cell>
          <cell r="C4625">
            <v>43525</v>
          </cell>
          <cell r="D4625" t="str">
            <v>91UB</v>
          </cell>
          <cell r="E4625"/>
          <cell r="F4625"/>
          <cell r="G4625"/>
          <cell r="H4625"/>
          <cell r="I4625" t="str">
            <v>OK</v>
          </cell>
          <cell r="J4625">
            <v>43528</v>
          </cell>
        </row>
        <row r="4626">
          <cell r="B4626" t="str">
            <v>LCT269416</v>
          </cell>
          <cell r="C4626">
            <v>43525</v>
          </cell>
          <cell r="D4626" t="str">
            <v>10PA</v>
          </cell>
          <cell r="E4626"/>
          <cell r="F4626"/>
          <cell r="G4626"/>
          <cell r="H4626"/>
          <cell r="I4626" t="str">
            <v>OK</v>
          </cell>
          <cell r="J4626">
            <v>43528</v>
          </cell>
        </row>
        <row r="4627">
          <cell r="B4627">
            <v>9029</v>
          </cell>
          <cell r="C4627">
            <v>43528</v>
          </cell>
          <cell r="D4627"/>
          <cell r="E4627"/>
          <cell r="F4627"/>
          <cell r="G4627"/>
          <cell r="H4627"/>
          <cell r="I4627" t="str">
            <v>OK</v>
          </cell>
          <cell r="J4627">
            <v>43529</v>
          </cell>
        </row>
        <row r="4628">
          <cell r="B4628">
            <v>8883</v>
          </cell>
          <cell r="C4628">
            <v>43528</v>
          </cell>
          <cell r="D4628"/>
          <cell r="E4628"/>
          <cell r="F4628"/>
          <cell r="G4628"/>
          <cell r="H4628"/>
          <cell r="I4628" t="str">
            <v>OK</v>
          </cell>
          <cell r="J4628">
            <v>43530</v>
          </cell>
        </row>
        <row r="4629">
          <cell r="B4629">
            <v>8910</v>
          </cell>
          <cell r="C4629">
            <v>43528</v>
          </cell>
          <cell r="D4629"/>
          <cell r="E4629"/>
          <cell r="F4629"/>
          <cell r="G4629"/>
          <cell r="H4629"/>
          <cell r="I4629" t="str">
            <v>OK</v>
          </cell>
          <cell r="J4629">
            <v>43531</v>
          </cell>
        </row>
        <row r="4630">
          <cell r="B4630">
            <v>8969</v>
          </cell>
          <cell r="C4630">
            <v>43528</v>
          </cell>
          <cell r="D4630"/>
          <cell r="E4630"/>
          <cell r="F4630"/>
          <cell r="G4630"/>
          <cell r="H4630"/>
          <cell r="I4630" t="str">
            <v>OK</v>
          </cell>
          <cell r="J4630">
            <v>43531</v>
          </cell>
        </row>
        <row r="4631">
          <cell r="B4631">
            <v>8957</v>
          </cell>
          <cell r="C4631">
            <v>43528</v>
          </cell>
          <cell r="D4631"/>
          <cell r="E4631"/>
          <cell r="F4631"/>
          <cell r="G4631"/>
          <cell r="H4631"/>
          <cell r="I4631" t="str">
            <v>OK</v>
          </cell>
          <cell r="J4631">
            <v>43531</v>
          </cell>
        </row>
        <row r="4632">
          <cell r="B4632">
            <v>351</v>
          </cell>
          <cell r="C4632">
            <v>43528</v>
          </cell>
          <cell r="D4632" t="str">
            <v>911-917vu</v>
          </cell>
          <cell r="E4632"/>
          <cell r="F4632"/>
          <cell r="G4632"/>
          <cell r="H4632"/>
          <cell r="I4632" t="str">
            <v>OK</v>
          </cell>
          <cell r="J4632">
            <v>43530</v>
          </cell>
        </row>
        <row r="4633">
          <cell r="B4633">
            <v>351</v>
          </cell>
          <cell r="C4633">
            <v>43528</v>
          </cell>
          <cell r="D4633" t="str">
            <v>sauf 925-411vu</v>
          </cell>
          <cell r="E4633"/>
          <cell r="F4633"/>
          <cell r="G4633"/>
          <cell r="H4633"/>
          <cell r="I4633" t="str">
            <v>OK</v>
          </cell>
          <cell r="J4633">
            <v>43530</v>
          </cell>
        </row>
        <row r="4634">
          <cell r="B4634" t="str">
            <v>LCT269538</v>
          </cell>
          <cell r="C4634">
            <v>43528</v>
          </cell>
          <cell r="D4634" t="str">
            <v>10PA</v>
          </cell>
          <cell r="E4634"/>
          <cell r="F4634"/>
          <cell r="G4634"/>
          <cell r="H4634"/>
          <cell r="I4634" t="str">
            <v>OK</v>
          </cell>
          <cell r="J4634">
            <v>43529</v>
          </cell>
        </row>
        <row r="4635">
          <cell r="B4635">
            <v>8796</v>
          </cell>
          <cell r="C4635">
            <v>43528</v>
          </cell>
          <cell r="D4635" t="str">
            <v>21vu</v>
          </cell>
          <cell r="E4635"/>
          <cell r="F4635"/>
          <cell r="G4635"/>
          <cell r="H4635"/>
          <cell r="I4635" t="str">
            <v>OK</v>
          </cell>
          <cell r="J4635">
            <v>43530</v>
          </cell>
        </row>
        <row r="4636">
          <cell r="B4636">
            <v>8851</v>
          </cell>
          <cell r="C4636">
            <v>43529</v>
          </cell>
          <cell r="D4636"/>
          <cell r="E4636"/>
          <cell r="F4636"/>
          <cell r="G4636"/>
          <cell r="H4636"/>
          <cell r="I4636" t="str">
            <v>OK</v>
          </cell>
          <cell r="J4636">
            <v>43530</v>
          </cell>
        </row>
        <row r="4637">
          <cell r="B4637">
            <v>8904</v>
          </cell>
          <cell r="C4637">
            <v>43529</v>
          </cell>
          <cell r="D4637"/>
          <cell r="E4637"/>
          <cell r="F4637"/>
          <cell r="G4637"/>
          <cell r="H4637"/>
          <cell r="I4637" t="str">
            <v>ok</v>
          </cell>
          <cell r="J4637">
            <v>43530</v>
          </cell>
        </row>
        <row r="4638">
          <cell r="B4638">
            <v>9033</v>
          </cell>
          <cell r="C4638">
            <v>43529</v>
          </cell>
          <cell r="D4638"/>
          <cell r="E4638"/>
          <cell r="F4638"/>
          <cell r="G4638"/>
          <cell r="H4638"/>
          <cell r="I4638" t="str">
            <v>OK</v>
          </cell>
          <cell r="J4638">
            <v>43532</v>
          </cell>
        </row>
        <row r="4639">
          <cell r="B4639">
            <v>9038</v>
          </cell>
          <cell r="C4639">
            <v>43529</v>
          </cell>
          <cell r="D4639"/>
          <cell r="E4639"/>
          <cell r="F4639"/>
          <cell r="G4639"/>
          <cell r="H4639"/>
          <cell r="I4639" t="str">
            <v>OK</v>
          </cell>
          <cell r="J4639">
            <v>43532</v>
          </cell>
        </row>
        <row r="4640">
          <cell r="B4640">
            <v>8987</v>
          </cell>
          <cell r="C4640">
            <v>43529</v>
          </cell>
          <cell r="D4640"/>
          <cell r="E4640"/>
          <cell r="F4640"/>
          <cell r="G4640"/>
          <cell r="H4640"/>
          <cell r="I4640" t="str">
            <v>OK</v>
          </cell>
          <cell r="J4640">
            <v>43532</v>
          </cell>
        </row>
        <row r="4641">
          <cell r="B4641">
            <v>342</v>
          </cell>
          <cell r="C4641">
            <v>43529</v>
          </cell>
          <cell r="D4641"/>
          <cell r="E4641"/>
          <cell r="F4641"/>
          <cell r="G4641"/>
          <cell r="H4641"/>
          <cell r="I4641" t="str">
            <v>OK</v>
          </cell>
          <cell r="J4641">
            <v>43531</v>
          </cell>
        </row>
        <row r="4642">
          <cell r="B4642">
            <v>323</v>
          </cell>
          <cell r="C4642">
            <v>43529</v>
          </cell>
          <cell r="D4642"/>
          <cell r="E4642"/>
          <cell r="F4642"/>
          <cell r="G4642"/>
          <cell r="H4642"/>
          <cell r="I4642" t="str">
            <v>OK</v>
          </cell>
          <cell r="J4642">
            <v>43531</v>
          </cell>
        </row>
        <row r="4643">
          <cell r="B4643">
            <v>351</v>
          </cell>
          <cell r="C4643">
            <v>43529</v>
          </cell>
          <cell r="D4643" t="str">
            <v>411vu</v>
          </cell>
          <cell r="E4643"/>
          <cell r="F4643"/>
          <cell r="G4643"/>
          <cell r="H4643"/>
          <cell r="I4643" t="str">
            <v>OK</v>
          </cell>
          <cell r="J4643">
            <v>43530</v>
          </cell>
        </row>
        <row r="4644">
          <cell r="B4644">
            <v>369</v>
          </cell>
          <cell r="C4644">
            <v>43529</v>
          </cell>
          <cell r="D4644"/>
          <cell r="E4644"/>
          <cell r="F4644"/>
          <cell r="G4644"/>
          <cell r="H4644"/>
          <cell r="I4644" t="str">
            <v>OK</v>
          </cell>
          <cell r="J4644">
            <v>43531</v>
          </cell>
        </row>
        <row r="4645">
          <cell r="B4645">
            <v>342</v>
          </cell>
          <cell r="C4645">
            <v>43529</v>
          </cell>
          <cell r="D4645"/>
          <cell r="E4645"/>
          <cell r="F4645"/>
          <cell r="G4645"/>
          <cell r="H4645"/>
          <cell r="I4645" t="str">
            <v>OK</v>
          </cell>
          <cell r="J4645">
            <v>43531</v>
          </cell>
        </row>
        <row r="4646">
          <cell r="B4646" t="str">
            <v>LCT269373</v>
          </cell>
          <cell r="C4646">
            <v>43529</v>
          </cell>
          <cell r="D4646" t="str">
            <v>10PA</v>
          </cell>
          <cell r="E4646"/>
          <cell r="F4646"/>
          <cell r="G4646"/>
          <cell r="H4646"/>
          <cell r="I4646" t="str">
            <v>OK</v>
          </cell>
          <cell r="J4646">
            <v>43530</v>
          </cell>
        </row>
        <row r="4647">
          <cell r="B4647">
            <v>8898</v>
          </cell>
          <cell r="C4647">
            <v>43529</v>
          </cell>
          <cell r="D4647" t="str">
            <v>102vu</v>
          </cell>
          <cell r="E4647"/>
          <cell r="F4647"/>
          <cell r="G4647"/>
          <cell r="H4647"/>
          <cell r="I4647" t="str">
            <v>OK</v>
          </cell>
          <cell r="J4647">
            <v>43530</v>
          </cell>
        </row>
        <row r="4648">
          <cell r="B4648">
            <v>343</v>
          </cell>
          <cell r="C4648">
            <v>43529</v>
          </cell>
          <cell r="D4648" t="str">
            <v>925-412vu</v>
          </cell>
          <cell r="E4648"/>
          <cell r="F4648"/>
          <cell r="G4648"/>
          <cell r="H4648"/>
          <cell r="I4648" t="str">
            <v>OK</v>
          </cell>
          <cell r="J4648">
            <v>43530</v>
          </cell>
        </row>
        <row r="4649">
          <cell r="B4649">
            <v>8885</v>
          </cell>
          <cell r="C4649">
            <v>43530</v>
          </cell>
          <cell r="D4649"/>
          <cell r="E4649"/>
          <cell r="F4649"/>
          <cell r="G4649"/>
          <cell r="H4649"/>
          <cell r="I4649" t="str">
            <v>OK</v>
          </cell>
          <cell r="J4649">
            <v>43531</v>
          </cell>
        </row>
        <row r="4650">
          <cell r="B4650">
            <v>9065</v>
          </cell>
          <cell r="C4650">
            <v>43530</v>
          </cell>
          <cell r="D4650"/>
          <cell r="E4650"/>
          <cell r="F4650"/>
          <cell r="G4650"/>
          <cell r="H4650"/>
          <cell r="I4650" t="str">
            <v>OK</v>
          </cell>
          <cell r="J4650">
            <v>43531</v>
          </cell>
        </row>
        <row r="4651">
          <cell r="B4651">
            <v>8937</v>
          </cell>
          <cell r="C4651">
            <v>43530</v>
          </cell>
          <cell r="D4651"/>
          <cell r="E4651"/>
          <cell r="F4651"/>
          <cell r="G4651"/>
          <cell r="H4651"/>
          <cell r="I4651" t="str">
            <v>OK</v>
          </cell>
          <cell r="J4651">
            <v>43531</v>
          </cell>
        </row>
        <row r="4652">
          <cell r="B4652">
            <v>8891</v>
          </cell>
          <cell r="C4652">
            <v>43530</v>
          </cell>
          <cell r="D4652"/>
          <cell r="E4652"/>
          <cell r="F4652"/>
          <cell r="G4652"/>
          <cell r="H4652"/>
          <cell r="I4652" t="str">
            <v>OK</v>
          </cell>
          <cell r="J4652">
            <v>43531</v>
          </cell>
        </row>
        <row r="4653">
          <cell r="B4653">
            <v>9034</v>
          </cell>
          <cell r="C4653">
            <v>43530</v>
          </cell>
          <cell r="D4653"/>
          <cell r="E4653"/>
          <cell r="F4653"/>
          <cell r="G4653"/>
          <cell r="H4653"/>
          <cell r="I4653" t="str">
            <v>OK</v>
          </cell>
          <cell r="J4653">
            <v>43535</v>
          </cell>
        </row>
        <row r="4654">
          <cell r="B4654">
            <v>344</v>
          </cell>
          <cell r="C4654">
            <v>43530</v>
          </cell>
          <cell r="D4654" t="str">
            <v>911-917vu</v>
          </cell>
          <cell r="E4654"/>
          <cell r="F4654"/>
          <cell r="G4654"/>
          <cell r="H4654"/>
          <cell r="I4654" t="str">
            <v>OK</v>
          </cell>
          <cell r="J4654">
            <v>43531</v>
          </cell>
        </row>
        <row r="4655">
          <cell r="B4655">
            <v>344</v>
          </cell>
          <cell r="C4655">
            <v>43530</v>
          </cell>
          <cell r="D4655"/>
          <cell r="E4655"/>
          <cell r="F4655"/>
          <cell r="G4655"/>
          <cell r="H4655"/>
          <cell r="I4655" t="str">
            <v>OK</v>
          </cell>
          <cell r="J4655">
            <v>43531</v>
          </cell>
        </row>
        <row r="4656">
          <cell r="B4656" t="str">
            <v>LCT269589</v>
          </cell>
          <cell r="C4656">
            <v>43530</v>
          </cell>
          <cell r="D4656" t="str">
            <v>10PA</v>
          </cell>
          <cell r="E4656"/>
          <cell r="F4656"/>
          <cell r="G4656"/>
          <cell r="H4656"/>
          <cell r="I4656" t="str">
            <v>OK</v>
          </cell>
          <cell r="J4656">
            <v>43531</v>
          </cell>
        </row>
        <row r="4657">
          <cell r="B4657">
            <v>351</v>
          </cell>
          <cell r="C4657">
            <v>43530</v>
          </cell>
          <cell r="D4657" t="str">
            <v>925vu</v>
          </cell>
          <cell r="E4657"/>
          <cell r="F4657"/>
          <cell r="G4657"/>
          <cell r="H4657"/>
          <cell r="I4657" t="str">
            <v>OK</v>
          </cell>
          <cell r="J4657">
            <v>43531</v>
          </cell>
        </row>
        <row r="4658">
          <cell r="B4658">
            <v>9028</v>
          </cell>
          <cell r="C4658">
            <v>43531</v>
          </cell>
          <cell r="D4658"/>
          <cell r="E4658"/>
          <cell r="F4658"/>
          <cell r="G4658"/>
          <cell r="H4658"/>
          <cell r="I4658" t="str">
            <v>OK</v>
          </cell>
          <cell r="J4658">
            <v>43532</v>
          </cell>
        </row>
        <row r="4659">
          <cell r="B4659">
            <v>8943</v>
          </cell>
          <cell r="C4659">
            <v>43531</v>
          </cell>
          <cell r="D4659"/>
          <cell r="E4659"/>
          <cell r="F4659"/>
          <cell r="G4659"/>
          <cell r="H4659"/>
          <cell r="I4659" t="str">
            <v>OK</v>
          </cell>
          <cell r="J4659">
            <v>43532</v>
          </cell>
        </row>
        <row r="4660">
          <cell r="B4660">
            <v>8938</v>
          </cell>
          <cell r="C4660">
            <v>43531</v>
          </cell>
          <cell r="D4660"/>
          <cell r="E4660"/>
          <cell r="F4660"/>
          <cell r="G4660"/>
          <cell r="H4660"/>
          <cell r="I4660" t="str">
            <v>OK</v>
          </cell>
          <cell r="J4660">
            <v>43532</v>
          </cell>
        </row>
        <row r="4661">
          <cell r="B4661">
            <v>8911</v>
          </cell>
          <cell r="C4661">
            <v>43531</v>
          </cell>
          <cell r="D4661"/>
          <cell r="E4661"/>
          <cell r="F4661"/>
          <cell r="G4661"/>
          <cell r="H4661"/>
          <cell r="I4661" t="str">
            <v>OK</v>
          </cell>
          <cell r="J4661">
            <v>43532</v>
          </cell>
        </row>
        <row r="4662">
          <cell r="B4662">
            <v>8947</v>
          </cell>
          <cell r="C4662">
            <v>43531</v>
          </cell>
          <cell r="D4662"/>
          <cell r="E4662"/>
          <cell r="F4662"/>
          <cell r="G4662"/>
          <cell r="H4662"/>
          <cell r="I4662" t="str">
            <v>OK</v>
          </cell>
          <cell r="J4662">
            <v>43532</v>
          </cell>
        </row>
        <row r="4663">
          <cell r="B4663">
            <v>9065</v>
          </cell>
          <cell r="C4663">
            <v>43531</v>
          </cell>
          <cell r="D4663"/>
          <cell r="E4663"/>
          <cell r="F4663"/>
          <cell r="G4663"/>
          <cell r="H4663"/>
          <cell r="I4663" t="str">
            <v>OK</v>
          </cell>
          <cell r="J4663">
            <v>43535</v>
          </cell>
        </row>
        <row r="4664">
          <cell r="B4664">
            <v>9032</v>
          </cell>
          <cell r="C4664">
            <v>43531</v>
          </cell>
          <cell r="D4664"/>
          <cell r="E4664"/>
          <cell r="F4664"/>
          <cell r="G4664"/>
          <cell r="H4664"/>
          <cell r="I4664" t="str">
            <v>OK</v>
          </cell>
          <cell r="J4664">
            <v>43536</v>
          </cell>
        </row>
        <row r="4665">
          <cell r="B4665">
            <v>9067</v>
          </cell>
          <cell r="C4665">
            <v>43531</v>
          </cell>
          <cell r="D4665"/>
          <cell r="E4665"/>
          <cell r="F4665"/>
          <cell r="G4665"/>
          <cell r="H4665"/>
          <cell r="I4665" t="str">
            <v>OK</v>
          </cell>
          <cell r="J4665">
            <v>43537</v>
          </cell>
        </row>
        <row r="4666">
          <cell r="B4666">
            <v>9036</v>
          </cell>
          <cell r="C4666">
            <v>43531</v>
          </cell>
          <cell r="D4666"/>
          <cell r="E4666"/>
          <cell r="F4666"/>
          <cell r="G4666"/>
          <cell r="H4666"/>
          <cell r="I4666" t="str">
            <v>OK</v>
          </cell>
          <cell r="J4666">
            <v>43538</v>
          </cell>
        </row>
        <row r="4667">
          <cell r="B4667">
            <v>343</v>
          </cell>
          <cell r="C4667">
            <v>43531</v>
          </cell>
          <cell r="D4667"/>
          <cell r="E4667"/>
          <cell r="F4667"/>
          <cell r="G4667"/>
          <cell r="H4667"/>
          <cell r="I4667" t="str">
            <v>OK</v>
          </cell>
          <cell r="J4667">
            <v>43532</v>
          </cell>
        </row>
        <row r="4668">
          <cell r="B4668">
            <v>326</v>
          </cell>
          <cell r="C4668">
            <v>43531</v>
          </cell>
          <cell r="D4668"/>
          <cell r="E4668"/>
          <cell r="F4668"/>
          <cell r="G4668"/>
          <cell r="H4668"/>
          <cell r="I4668" t="str">
            <v>OK</v>
          </cell>
          <cell r="J4668">
            <v>43535</v>
          </cell>
        </row>
        <row r="4669">
          <cell r="B4669">
            <v>368</v>
          </cell>
          <cell r="C4669">
            <v>43531</v>
          </cell>
          <cell r="D4669"/>
          <cell r="E4669"/>
          <cell r="F4669"/>
          <cell r="G4669"/>
          <cell r="H4669"/>
          <cell r="I4669" t="str">
            <v>OK</v>
          </cell>
          <cell r="J4669">
            <v>43532</v>
          </cell>
        </row>
        <row r="4670">
          <cell r="B4670">
            <v>351</v>
          </cell>
          <cell r="C4670">
            <v>43531</v>
          </cell>
          <cell r="D4670"/>
          <cell r="E4670"/>
          <cell r="F4670"/>
          <cell r="G4670"/>
          <cell r="H4670"/>
          <cell r="I4670" t="str">
            <v>OK</v>
          </cell>
          <cell r="J4670">
            <v>43532</v>
          </cell>
        </row>
        <row r="4671">
          <cell r="B4671">
            <v>1583</v>
          </cell>
          <cell r="C4671">
            <v>43531</v>
          </cell>
          <cell r="D4671"/>
          <cell r="E4671"/>
          <cell r="F4671"/>
          <cell r="G4671"/>
          <cell r="H4671"/>
          <cell r="I4671" t="str">
            <v>OK</v>
          </cell>
          <cell r="J4671">
            <v>43532</v>
          </cell>
        </row>
        <row r="4672">
          <cell r="B4672" t="str">
            <v>LCT269486</v>
          </cell>
          <cell r="C4672">
            <v>43531</v>
          </cell>
          <cell r="D4672" t="str">
            <v>10PA</v>
          </cell>
          <cell r="E4672"/>
          <cell r="F4672"/>
          <cell r="G4672"/>
          <cell r="H4672"/>
          <cell r="I4672" t="str">
            <v>OK</v>
          </cell>
          <cell r="J4672">
            <v>43532</v>
          </cell>
        </row>
        <row r="4673">
          <cell r="B4673">
            <v>9039</v>
          </cell>
          <cell r="C4673">
            <v>43532</v>
          </cell>
          <cell r="D4673"/>
          <cell r="E4673"/>
          <cell r="F4673" t="str">
            <v>OK</v>
          </cell>
          <cell r="G4673"/>
          <cell r="H4673"/>
          <cell r="I4673" t="str">
            <v>OK</v>
          </cell>
          <cell r="J4673">
            <v>43535</v>
          </cell>
        </row>
        <row r="4674">
          <cell r="B4674">
            <v>346</v>
          </cell>
          <cell r="C4674">
            <v>43532</v>
          </cell>
          <cell r="D4674" t="str">
            <v>911-917vu</v>
          </cell>
          <cell r="E4674"/>
          <cell r="F4674" t="str">
            <v>OK</v>
          </cell>
          <cell r="G4674"/>
          <cell r="H4674"/>
          <cell r="I4674" t="str">
            <v>OK</v>
          </cell>
          <cell r="J4674">
            <v>43535</v>
          </cell>
        </row>
        <row r="4675">
          <cell r="B4675">
            <v>346</v>
          </cell>
          <cell r="C4675">
            <v>43532</v>
          </cell>
          <cell r="D4675" t="str">
            <v>sauf 314-412-925VU</v>
          </cell>
          <cell r="E4675"/>
          <cell r="F4675" t="str">
            <v>OK</v>
          </cell>
          <cell r="G4675"/>
          <cell r="H4675"/>
          <cell r="I4675" t="str">
            <v>OK</v>
          </cell>
          <cell r="J4675">
            <v>43535</v>
          </cell>
        </row>
        <row r="4676">
          <cell r="B4676">
            <v>1583</v>
          </cell>
          <cell r="C4676">
            <v>43532</v>
          </cell>
          <cell r="D4676"/>
          <cell r="E4676"/>
          <cell r="F4676" t="str">
            <v>OK</v>
          </cell>
          <cell r="G4676"/>
          <cell r="H4676"/>
          <cell r="I4676" t="str">
            <v>OK</v>
          </cell>
          <cell r="J4676">
            <v>43535</v>
          </cell>
        </row>
        <row r="4677">
          <cell r="B4677">
            <v>1595</v>
          </cell>
          <cell r="C4677">
            <v>43532</v>
          </cell>
          <cell r="D4677"/>
          <cell r="E4677"/>
          <cell r="F4677" t="str">
            <v>OK</v>
          </cell>
          <cell r="G4677"/>
          <cell r="H4677"/>
          <cell r="I4677" t="str">
            <v>OK</v>
          </cell>
          <cell r="J4677">
            <v>43535</v>
          </cell>
        </row>
        <row r="4678">
          <cell r="B4678" t="str">
            <v>LCT269228</v>
          </cell>
          <cell r="C4678">
            <v>43532</v>
          </cell>
          <cell r="D4678" t="str">
            <v>1UB</v>
          </cell>
          <cell r="E4678"/>
          <cell r="F4678" t="str">
            <v>OK</v>
          </cell>
          <cell r="G4678"/>
          <cell r="H4678"/>
          <cell r="I4678" t="str">
            <v>OK</v>
          </cell>
          <cell r="J4678">
            <v>43535</v>
          </cell>
        </row>
        <row r="4679">
          <cell r="B4679">
            <v>8635</v>
          </cell>
          <cell r="C4679">
            <v>43535</v>
          </cell>
          <cell r="D4679"/>
          <cell r="E4679"/>
          <cell r="F4679" t="str">
            <v>OK</v>
          </cell>
          <cell r="G4679"/>
          <cell r="H4679"/>
          <cell r="I4679" t="str">
            <v>OK</v>
          </cell>
          <cell r="J4679">
            <v>43536</v>
          </cell>
        </row>
        <row r="4680">
          <cell r="B4680">
            <v>8894</v>
          </cell>
          <cell r="C4680">
            <v>43535</v>
          </cell>
          <cell r="D4680"/>
          <cell r="E4680"/>
          <cell r="F4680" t="str">
            <v>OK</v>
          </cell>
          <cell r="G4680"/>
          <cell r="H4680"/>
          <cell r="I4680" t="str">
            <v>OK</v>
          </cell>
          <cell r="J4680">
            <v>43536</v>
          </cell>
        </row>
        <row r="4681">
          <cell r="B4681">
            <v>8930</v>
          </cell>
          <cell r="C4681">
            <v>43535</v>
          </cell>
          <cell r="D4681"/>
          <cell r="E4681"/>
          <cell r="F4681" t="str">
            <v>OK</v>
          </cell>
          <cell r="G4681"/>
          <cell r="H4681"/>
          <cell r="I4681" t="str">
            <v>OK</v>
          </cell>
          <cell r="J4681">
            <v>43536</v>
          </cell>
        </row>
        <row r="4682">
          <cell r="B4682">
            <v>8933</v>
          </cell>
          <cell r="C4682">
            <v>43535</v>
          </cell>
          <cell r="D4682"/>
          <cell r="E4682"/>
          <cell r="F4682" t="str">
            <v>OK</v>
          </cell>
          <cell r="G4682"/>
          <cell r="H4682"/>
          <cell r="I4682" t="str">
            <v>OK</v>
          </cell>
          <cell r="J4682">
            <v>43536</v>
          </cell>
        </row>
        <row r="4683">
          <cell r="B4683">
            <v>9033</v>
          </cell>
          <cell r="C4683">
            <v>43535</v>
          </cell>
          <cell r="D4683"/>
          <cell r="E4683"/>
          <cell r="F4683" t="str">
            <v>OK</v>
          </cell>
          <cell r="G4683"/>
          <cell r="H4683"/>
          <cell r="I4683" t="str">
            <v>OK</v>
          </cell>
          <cell r="J4683">
            <v>43536</v>
          </cell>
        </row>
        <row r="4684">
          <cell r="B4684">
            <v>9066</v>
          </cell>
          <cell r="C4684">
            <v>43535</v>
          </cell>
          <cell r="D4684"/>
          <cell r="E4684"/>
          <cell r="F4684" t="str">
            <v>OK</v>
          </cell>
          <cell r="G4684"/>
          <cell r="H4684"/>
          <cell r="I4684" t="str">
            <v>OK</v>
          </cell>
          <cell r="J4684">
            <v>43537</v>
          </cell>
        </row>
        <row r="4685">
          <cell r="B4685">
            <v>351</v>
          </cell>
          <cell r="C4685">
            <v>43535</v>
          </cell>
          <cell r="D4685"/>
          <cell r="E4685"/>
          <cell r="F4685" t="str">
            <v>OK</v>
          </cell>
          <cell r="G4685"/>
          <cell r="H4685"/>
          <cell r="I4685" t="str">
            <v>OK</v>
          </cell>
          <cell r="J4685">
            <v>43536</v>
          </cell>
        </row>
        <row r="4686">
          <cell r="B4686">
            <v>328</v>
          </cell>
          <cell r="C4686">
            <v>43535</v>
          </cell>
          <cell r="D4686"/>
          <cell r="E4686"/>
          <cell r="F4686" t="str">
            <v>OK</v>
          </cell>
          <cell r="G4686"/>
          <cell r="H4686"/>
          <cell r="I4686" t="str">
            <v>OK</v>
          </cell>
          <cell r="J4686">
            <v>43536</v>
          </cell>
        </row>
        <row r="4687">
          <cell r="B4687">
            <v>346</v>
          </cell>
          <cell r="C4687">
            <v>43535</v>
          </cell>
          <cell r="D4687" t="str">
            <v>314/412VU</v>
          </cell>
          <cell r="E4687"/>
          <cell r="F4687" t="str">
            <v>OK</v>
          </cell>
          <cell r="G4687"/>
          <cell r="H4687"/>
          <cell r="I4687" t="str">
            <v>OK</v>
          </cell>
          <cell r="J4687">
            <v>43536</v>
          </cell>
        </row>
        <row r="4688">
          <cell r="B4688" t="str">
            <v>LCT223523</v>
          </cell>
          <cell r="C4688">
            <v>43535</v>
          </cell>
          <cell r="D4688" t="str">
            <v>COAX   223523-1 manqUe EASA</v>
          </cell>
          <cell r="E4688"/>
          <cell r="F4688"/>
          <cell r="G4688"/>
          <cell r="H4688"/>
          <cell r="I4688" t="str">
            <v>OK</v>
          </cell>
          <cell r="J4688">
            <v>43536</v>
          </cell>
        </row>
        <row r="4689">
          <cell r="B4689" t="str">
            <v>LCT169834</v>
          </cell>
          <cell r="C4689">
            <v>43535</v>
          </cell>
          <cell r="D4689" t="str">
            <v>60VU   LTE990013</v>
          </cell>
          <cell r="E4689"/>
          <cell r="F4689" t="str">
            <v>OK</v>
          </cell>
          <cell r="G4689"/>
          <cell r="H4689"/>
          <cell r="I4689" t="str">
            <v>OK</v>
          </cell>
          <cell r="J4689">
            <v>43536</v>
          </cell>
        </row>
        <row r="4690">
          <cell r="B4690" t="str">
            <v>LCT169844</v>
          </cell>
          <cell r="C4690">
            <v>43535</v>
          </cell>
          <cell r="D4690" t="str">
            <v>61VU   LTE990015</v>
          </cell>
          <cell r="E4690"/>
          <cell r="F4690" t="str">
            <v>OK</v>
          </cell>
          <cell r="G4690"/>
          <cell r="H4690"/>
          <cell r="I4690" t="str">
            <v>OK</v>
          </cell>
          <cell r="J4690">
            <v>43536</v>
          </cell>
        </row>
        <row r="4691">
          <cell r="B4691" t="str">
            <v>LCT169854</v>
          </cell>
          <cell r="C4691">
            <v>43535</v>
          </cell>
          <cell r="D4691" t="str">
            <v>62VU   LTE990014</v>
          </cell>
          <cell r="E4691"/>
          <cell r="F4691" t="str">
            <v>OK</v>
          </cell>
          <cell r="G4691"/>
          <cell r="H4691"/>
          <cell r="I4691" t="str">
            <v>OK</v>
          </cell>
          <cell r="J4691">
            <v>43536</v>
          </cell>
        </row>
        <row r="4692">
          <cell r="B4692" t="str">
            <v>LCT145735</v>
          </cell>
          <cell r="C4692">
            <v>43535</v>
          </cell>
          <cell r="D4692" t="str">
            <v>60VU   LTE990012</v>
          </cell>
          <cell r="E4692"/>
          <cell r="F4692" t="str">
            <v>OK</v>
          </cell>
          <cell r="G4692"/>
          <cell r="H4692"/>
          <cell r="I4692" t="str">
            <v>OK</v>
          </cell>
          <cell r="J4692">
            <v>43536</v>
          </cell>
        </row>
        <row r="4693">
          <cell r="B4693" t="str">
            <v>LCT146280</v>
          </cell>
          <cell r="C4693">
            <v>43535</v>
          </cell>
          <cell r="D4693" t="str">
            <v>61VU   LTE990013</v>
          </cell>
          <cell r="E4693"/>
          <cell r="F4693" t="str">
            <v>OK</v>
          </cell>
          <cell r="G4693"/>
          <cell r="H4693"/>
          <cell r="I4693" t="str">
            <v>OK</v>
          </cell>
          <cell r="J4693">
            <v>43536</v>
          </cell>
        </row>
        <row r="4694">
          <cell r="B4694" t="str">
            <v>LCT157624</v>
          </cell>
          <cell r="C4694">
            <v>43535</v>
          </cell>
          <cell r="D4694" t="str">
            <v>62VU   LTE990012</v>
          </cell>
          <cell r="E4694"/>
          <cell r="F4694" t="str">
            <v>OK</v>
          </cell>
          <cell r="G4694"/>
          <cell r="H4694"/>
          <cell r="I4694" t="str">
            <v>OK</v>
          </cell>
          <cell r="J4694">
            <v>43536</v>
          </cell>
        </row>
        <row r="4695">
          <cell r="B4695" t="str">
            <v>LCT169832</v>
          </cell>
          <cell r="C4695">
            <v>43535</v>
          </cell>
          <cell r="D4695" t="str">
            <v>60VU   LTE990014</v>
          </cell>
          <cell r="E4695"/>
          <cell r="F4695" t="str">
            <v>OK</v>
          </cell>
          <cell r="G4695"/>
          <cell r="H4695"/>
          <cell r="I4695" t="str">
            <v>OK</v>
          </cell>
          <cell r="J4695">
            <v>43536</v>
          </cell>
        </row>
        <row r="4696">
          <cell r="B4696" t="str">
            <v>LCT169846</v>
          </cell>
          <cell r="C4696">
            <v>43535</v>
          </cell>
          <cell r="D4696" t="str">
            <v>61VU   LTE990016</v>
          </cell>
          <cell r="E4696"/>
          <cell r="F4696" t="str">
            <v>OK</v>
          </cell>
          <cell r="G4696"/>
          <cell r="H4696"/>
          <cell r="I4696" t="str">
            <v>OK</v>
          </cell>
          <cell r="J4696">
            <v>43536</v>
          </cell>
        </row>
        <row r="4697">
          <cell r="B4697" t="str">
            <v>LCT169856</v>
          </cell>
          <cell r="C4697">
            <v>43535</v>
          </cell>
          <cell r="D4697" t="str">
            <v>62VU   LTE990015</v>
          </cell>
          <cell r="E4697"/>
          <cell r="F4697" t="str">
            <v>OK</v>
          </cell>
          <cell r="G4697"/>
          <cell r="H4697"/>
          <cell r="I4697" t="str">
            <v>OK</v>
          </cell>
          <cell r="J4697">
            <v>43536</v>
          </cell>
        </row>
        <row r="4698">
          <cell r="B4698" t="str">
            <v>LCT267754</v>
          </cell>
          <cell r="C4698">
            <v>43535</v>
          </cell>
          <cell r="D4698" t="str">
            <v>518VU   LTE990002</v>
          </cell>
          <cell r="E4698"/>
          <cell r="F4698" t="str">
            <v>OK</v>
          </cell>
          <cell r="G4698"/>
          <cell r="H4698"/>
          <cell r="I4698" t="str">
            <v>OK</v>
          </cell>
          <cell r="J4698">
            <v>43536</v>
          </cell>
        </row>
        <row r="4699">
          <cell r="B4699">
            <v>352</v>
          </cell>
          <cell r="C4699">
            <v>43535</v>
          </cell>
          <cell r="D4699" t="str">
            <v>5120VE</v>
          </cell>
          <cell r="E4699"/>
          <cell r="F4699"/>
          <cell r="G4699"/>
          <cell r="H4699"/>
          <cell r="I4699" t="str">
            <v>OK</v>
          </cell>
          <cell r="J4699">
            <v>43536</v>
          </cell>
        </row>
        <row r="4700">
          <cell r="B4700">
            <v>8588</v>
          </cell>
          <cell r="C4700">
            <v>43536</v>
          </cell>
          <cell r="D4700"/>
          <cell r="E4700"/>
          <cell r="F4700" t="str">
            <v>OK</v>
          </cell>
          <cell r="G4700"/>
          <cell r="H4700"/>
          <cell r="I4700" t="str">
            <v>OK</v>
          </cell>
          <cell r="J4700">
            <v>43537</v>
          </cell>
        </row>
        <row r="4701">
          <cell r="B4701">
            <v>8952</v>
          </cell>
          <cell r="C4701">
            <v>43536</v>
          </cell>
          <cell r="D4701" t="str">
            <v>para 102VU</v>
          </cell>
          <cell r="E4701"/>
          <cell r="F4701"/>
          <cell r="G4701"/>
          <cell r="H4701"/>
          <cell r="I4701" t="str">
            <v>OK</v>
          </cell>
          <cell r="J4701">
            <v>43537</v>
          </cell>
        </row>
        <row r="4702">
          <cell r="B4702">
            <v>9068</v>
          </cell>
          <cell r="C4702">
            <v>43536</v>
          </cell>
          <cell r="D4702"/>
          <cell r="E4702"/>
          <cell r="F4702" t="str">
            <v>OK</v>
          </cell>
          <cell r="G4702"/>
          <cell r="H4702"/>
          <cell r="I4702" t="str">
            <v>OK</v>
          </cell>
          <cell r="J4702">
            <v>43538</v>
          </cell>
        </row>
        <row r="4703">
          <cell r="B4703">
            <v>8995</v>
          </cell>
          <cell r="C4703">
            <v>43536</v>
          </cell>
          <cell r="D4703"/>
          <cell r="E4703"/>
          <cell r="F4703" t="str">
            <v>OK</v>
          </cell>
          <cell r="G4703"/>
          <cell r="H4703"/>
          <cell r="I4703" t="str">
            <v>OK</v>
          </cell>
          <cell r="J4703">
            <v>43539</v>
          </cell>
        </row>
        <row r="4704">
          <cell r="B4704">
            <v>344</v>
          </cell>
          <cell r="C4704">
            <v>43536</v>
          </cell>
          <cell r="D4704"/>
          <cell r="E4704"/>
          <cell r="F4704" t="str">
            <v>OK</v>
          </cell>
          <cell r="G4704"/>
          <cell r="H4704"/>
          <cell r="I4704" t="str">
            <v>OK</v>
          </cell>
          <cell r="J4704">
            <v>43538</v>
          </cell>
        </row>
        <row r="4705">
          <cell r="B4705">
            <v>332</v>
          </cell>
          <cell r="C4705">
            <v>43536</v>
          </cell>
          <cell r="D4705"/>
          <cell r="E4705"/>
          <cell r="F4705" t="str">
            <v>OK</v>
          </cell>
          <cell r="G4705"/>
          <cell r="H4705"/>
          <cell r="I4705" t="str">
            <v>OK</v>
          </cell>
          <cell r="J4705">
            <v>43538</v>
          </cell>
        </row>
        <row r="4706">
          <cell r="B4706">
            <v>347</v>
          </cell>
          <cell r="C4706">
            <v>43536</v>
          </cell>
          <cell r="D4706" t="str">
            <v>911-917VU</v>
          </cell>
          <cell r="E4706"/>
          <cell r="F4706" t="str">
            <v>OK</v>
          </cell>
          <cell r="G4706"/>
          <cell r="H4706"/>
          <cell r="I4706" t="str">
            <v>OK</v>
          </cell>
          <cell r="J4706">
            <v>43537</v>
          </cell>
        </row>
        <row r="4707">
          <cell r="B4707">
            <v>346</v>
          </cell>
          <cell r="C4707">
            <v>43536</v>
          </cell>
          <cell r="D4707" t="str">
            <v>925VU</v>
          </cell>
          <cell r="E4707"/>
          <cell r="F4707" t="str">
            <v>OK</v>
          </cell>
          <cell r="G4707"/>
          <cell r="H4707"/>
          <cell r="I4707" t="str">
            <v>OK</v>
          </cell>
          <cell r="J4707">
            <v>43537</v>
          </cell>
        </row>
        <row r="4708">
          <cell r="B4708">
            <v>347</v>
          </cell>
          <cell r="C4708">
            <v>43536</v>
          </cell>
          <cell r="D4708"/>
          <cell r="E4708"/>
          <cell r="F4708" t="str">
            <v>OK</v>
          </cell>
          <cell r="G4708"/>
          <cell r="H4708"/>
          <cell r="I4708" t="str">
            <v>OK</v>
          </cell>
          <cell r="J4708">
            <v>43538</v>
          </cell>
        </row>
        <row r="4709">
          <cell r="B4709">
            <v>371</v>
          </cell>
          <cell r="C4709">
            <v>43536</v>
          </cell>
          <cell r="D4709"/>
          <cell r="E4709"/>
          <cell r="F4709" t="str">
            <v>OK</v>
          </cell>
          <cell r="G4709"/>
          <cell r="H4709"/>
          <cell r="I4709" t="str">
            <v>OK</v>
          </cell>
          <cell r="J4709">
            <v>43537</v>
          </cell>
        </row>
        <row r="4710">
          <cell r="B4710">
            <v>370</v>
          </cell>
          <cell r="C4710">
            <v>43536</v>
          </cell>
          <cell r="D4710"/>
          <cell r="E4710"/>
          <cell r="F4710" t="str">
            <v>OK</v>
          </cell>
          <cell r="G4710"/>
          <cell r="H4710"/>
          <cell r="I4710" t="str">
            <v>OK</v>
          </cell>
          <cell r="J4710">
            <v>43537</v>
          </cell>
        </row>
        <row r="4711">
          <cell r="B4711">
            <v>346</v>
          </cell>
          <cell r="C4711">
            <v>43536</v>
          </cell>
          <cell r="D4711"/>
          <cell r="E4711"/>
          <cell r="F4711" t="str">
            <v>OK</v>
          </cell>
          <cell r="G4711"/>
          <cell r="H4711"/>
          <cell r="I4711" t="str">
            <v>OK</v>
          </cell>
          <cell r="J4711">
            <v>43537</v>
          </cell>
        </row>
        <row r="4712">
          <cell r="B4712" t="str">
            <v>LCT182761</v>
          </cell>
          <cell r="C4712">
            <v>43536</v>
          </cell>
          <cell r="D4712" t="str">
            <v>56VU   LTE990006→LTE990009</v>
          </cell>
          <cell r="E4712"/>
          <cell r="F4712" t="str">
            <v>OK</v>
          </cell>
          <cell r="G4712"/>
          <cell r="H4712"/>
          <cell r="I4712" t="str">
            <v>OK</v>
          </cell>
          <cell r="J4712">
            <v>43537</v>
          </cell>
        </row>
        <row r="4713">
          <cell r="B4713">
            <v>8896</v>
          </cell>
          <cell r="C4713">
            <v>43537</v>
          </cell>
          <cell r="D4713"/>
          <cell r="E4713"/>
          <cell r="F4713" t="str">
            <v>OK</v>
          </cell>
          <cell r="G4713"/>
          <cell r="H4713"/>
          <cell r="I4713" t="str">
            <v>OK</v>
          </cell>
          <cell r="J4713">
            <v>43538</v>
          </cell>
        </row>
        <row r="4714">
          <cell r="B4714">
            <v>8918</v>
          </cell>
          <cell r="C4714">
            <v>43537</v>
          </cell>
          <cell r="D4714"/>
          <cell r="E4714"/>
          <cell r="F4714" t="str">
            <v>OK</v>
          </cell>
          <cell r="G4714"/>
          <cell r="H4714"/>
          <cell r="I4714" t="str">
            <v>OK</v>
          </cell>
          <cell r="J4714">
            <v>43538</v>
          </cell>
        </row>
        <row r="4715">
          <cell r="B4715">
            <v>8953</v>
          </cell>
          <cell r="C4715">
            <v>43537</v>
          </cell>
          <cell r="D4715"/>
          <cell r="E4715"/>
          <cell r="F4715" t="str">
            <v>OK</v>
          </cell>
          <cell r="G4715"/>
          <cell r="H4715"/>
          <cell r="I4715" t="str">
            <v>OK</v>
          </cell>
          <cell r="J4715">
            <v>43538</v>
          </cell>
        </row>
        <row r="4716">
          <cell r="B4716">
            <v>9066</v>
          </cell>
          <cell r="C4716">
            <v>43537</v>
          </cell>
          <cell r="D4716"/>
          <cell r="E4716"/>
          <cell r="F4716" t="str">
            <v>OK</v>
          </cell>
          <cell r="G4716"/>
          <cell r="H4716"/>
          <cell r="I4716" t="str">
            <v>OK</v>
          </cell>
          <cell r="J4716">
            <v>43538</v>
          </cell>
        </row>
        <row r="4717">
          <cell r="B4717">
            <v>9035</v>
          </cell>
          <cell r="C4717">
            <v>43537</v>
          </cell>
          <cell r="D4717"/>
          <cell r="E4717"/>
          <cell r="F4717" t="str">
            <v>OK</v>
          </cell>
          <cell r="G4717"/>
          <cell r="H4717"/>
          <cell r="I4717" t="str">
            <v>OK</v>
          </cell>
          <cell r="J4717">
            <v>43538</v>
          </cell>
        </row>
        <row r="4718">
          <cell r="B4718">
            <v>8972</v>
          </cell>
          <cell r="C4718">
            <v>43537</v>
          </cell>
          <cell r="D4718" t="str">
            <v>para 301-500VU</v>
          </cell>
          <cell r="E4718"/>
          <cell r="F4718" t="str">
            <v>OK</v>
          </cell>
          <cell r="G4718"/>
          <cell r="H4718"/>
          <cell r="I4718" t="str">
            <v>OK</v>
          </cell>
          <cell r="J4718">
            <v>43538</v>
          </cell>
        </row>
        <row r="4719">
          <cell r="B4719">
            <v>344</v>
          </cell>
          <cell r="C4719">
            <v>43537</v>
          </cell>
          <cell r="D4719" t="str">
            <v>sauf 5123VE</v>
          </cell>
          <cell r="E4719"/>
          <cell r="F4719" t="str">
            <v>OK</v>
          </cell>
          <cell r="G4719"/>
          <cell r="H4719"/>
          <cell r="I4719" t="str">
            <v>OK</v>
          </cell>
          <cell r="J4719">
            <v>43539</v>
          </cell>
        </row>
        <row r="4720">
          <cell r="B4720" t="str">
            <v>LCT198867</v>
          </cell>
          <cell r="C4720">
            <v>43537</v>
          </cell>
          <cell r="D4720" t="str">
            <v>20FP</v>
          </cell>
          <cell r="E4720"/>
          <cell r="F4720" t="str">
            <v>OK</v>
          </cell>
          <cell r="G4720"/>
          <cell r="H4720"/>
          <cell r="I4720" t="str">
            <v>OK</v>
          </cell>
          <cell r="J4720">
            <v>43538</v>
          </cell>
        </row>
        <row r="4721">
          <cell r="B4721" t="str">
            <v>LCT269597</v>
          </cell>
          <cell r="C4721">
            <v>43537</v>
          </cell>
          <cell r="D4721" t="str">
            <v>10GA</v>
          </cell>
          <cell r="E4721"/>
          <cell r="F4721" t="str">
            <v>OK</v>
          </cell>
          <cell r="G4721"/>
          <cell r="H4721"/>
          <cell r="I4721" t="str">
            <v>OK</v>
          </cell>
          <cell r="J4721">
            <v>43538</v>
          </cell>
        </row>
        <row r="4722">
          <cell r="B4722" t="str">
            <v>LCT251552</v>
          </cell>
          <cell r="C4722">
            <v>43537</v>
          </cell>
          <cell r="D4722" t="str">
            <v>10GA</v>
          </cell>
          <cell r="E4722"/>
          <cell r="F4722" t="str">
            <v>OK</v>
          </cell>
          <cell r="G4722"/>
          <cell r="H4722"/>
          <cell r="I4722" t="str">
            <v>OK</v>
          </cell>
          <cell r="J4722">
            <v>43538</v>
          </cell>
        </row>
        <row r="4723">
          <cell r="B4723" t="str">
            <v>LCT269594</v>
          </cell>
          <cell r="C4723">
            <v>43537</v>
          </cell>
          <cell r="D4723" t="str">
            <v>1UB</v>
          </cell>
          <cell r="E4723"/>
          <cell r="F4723" t="str">
            <v>OK</v>
          </cell>
          <cell r="G4723"/>
          <cell r="H4723"/>
          <cell r="I4723" t="str">
            <v>OK</v>
          </cell>
          <cell r="J4723">
            <v>43538</v>
          </cell>
        </row>
        <row r="4724">
          <cell r="B4724" t="str">
            <v>LCT251566</v>
          </cell>
          <cell r="C4724">
            <v>43537</v>
          </cell>
          <cell r="D4724" t="str">
            <v>1UB</v>
          </cell>
          <cell r="E4724"/>
          <cell r="F4724" t="str">
            <v>OK</v>
          </cell>
          <cell r="G4724"/>
          <cell r="H4724"/>
          <cell r="I4724" t="str">
            <v>OK</v>
          </cell>
          <cell r="J4724">
            <v>43539</v>
          </cell>
        </row>
        <row r="4725">
          <cell r="B4725" t="str">
            <v>LCT269591</v>
          </cell>
          <cell r="C4725">
            <v>43537</v>
          </cell>
          <cell r="D4725" t="str">
            <v>1UB</v>
          </cell>
          <cell r="E4725"/>
          <cell r="F4725" t="str">
            <v>OK</v>
          </cell>
          <cell r="G4725"/>
          <cell r="H4725"/>
          <cell r="I4725" t="str">
            <v>OK</v>
          </cell>
          <cell r="J4725">
            <v>43539</v>
          </cell>
        </row>
        <row r="4726">
          <cell r="B4726" t="str">
            <v>LCT166266</v>
          </cell>
          <cell r="C4726">
            <v>43537</v>
          </cell>
          <cell r="D4726" t="str">
            <v>80UB</v>
          </cell>
          <cell r="E4726"/>
          <cell r="F4726" t="str">
            <v>OK</v>
          </cell>
          <cell r="G4726"/>
          <cell r="H4726"/>
          <cell r="I4726" t="str">
            <v>OK</v>
          </cell>
          <cell r="J4726">
            <v>43539</v>
          </cell>
        </row>
        <row r="4727">
          <cell r="B4727" t="str">
            <v>LCT241816</v>
          </cell>
          <cell r="C4727">
            <v>43537</v>
          </cell>
          <cell r="D4727" t="str">
            <v>COAX   241816-1→241816-2</v>
          </cell>
          <cell r="E4727"/>
          <cell r="F4727" t="str">
            <v>OK</v>
          </cell>
          <cell r="G4727"/>
          <cell r="H4727"/>
          <cell r="I4727" t="str">
            <v>OK</v>
          </cell>
          <cell r="J4727">
            <v>43538</v>
          </cell>
        </row>
        <row r="4728">
          <cell r="B4728" t="str">
            <v>LCT268634</v>
          </cell>
          <cell r="C4728">
            <v>43537</v>
          </cell>
          <cell r="D4728" t="str">
            <v>318VU   LTE990001</v>
          </cell>
          <cell r="E4728"/>
          <cell r="F4728" t="str">
            <v>OK</v>
          </cell>
          <cell r="G4728"/>
          <cell r="H4728"/>
          <cell r="I4728" t="str">
            <v>OK</v>
          </cell>
          <cell r="J4728">
            <v>43543</v>
          </cell>
        </row>
        <row r="4729">
          <cell r="B4729">
            <v>1569</v>
          </cell>
          <cell r="C4729">
            <v>43537</v>
          </cell>
          <cell r="D4729" t="str">
            <v>101VU</v>
          </cell>
          <cell r="E4729"/>
          <cell r="F4729" t="str">
            <v>OK</v>
          </cell>
          <cell r="G4729"/>
          <cell r="H4729"/>
          <cell r="I4729" t="str">
            <v>OK</v>
          </cell>
          <cell r="J4729">
            <v>43543</v>
          </cell>
        </row>
        <row r="4730">
          <cell r="B4730">
            <v>65</v>
          </cell>
          <cell r="C4730">
            <v>43537</v>
          </cell>
          <cell r="D4730" t="str">
            <v>517-518-536-611VU3</v>
          </cell>
          <cell r="E4730"/>
          <cell r="F4730" t="str">
            <v>OK</v>
          </cell>
          <cell r="G4730"/>
          <cell r="H4730"/>
          <cell r="I4730" t="str">
            <v>OK</v>
          </cell>
          <cell r="J4730">
            <v>43539</v>
          </cell>
        </row>
        <row r="4731">
          <cell r="B4731">
            <v>8773</v>
          </cell>
          <cell r="C4731">
            <v>43538</v>
          </cell>
          <cell r="D4731"/>
          <cell r="E4731"/>
          <cell r="F4731" t="str">
            <v>OK</v>
          </cell>
          <cell r="G4731"/>
          <cell r="H4731"/>
          <cell r="I4731" t="str">
            <v>OK</v>
          </cell>
          <cell r="J4731">
            <v>43539</v>
          </cell>
        </row>
        <row r="4732">
          <cell r="B4732">
            <v>8814</v>
          </cell>
          <cell r="C4732">
            <v>43538</v>
          </cell>
          <cell r="D4732"/>
          <cell r="E4732"/>
          <cell r="F4732" t="str">
            <v>OK</v>
          </cell>
          <cell r="G4732"/>
          <cell r="H4732"/>
          <cell r="I4732" t="str">
            <v>OK</v>
          </cell>
          <cell r="J4732">
            <v>43539</v>
          </cell>
        </row>
        <row r="4733">
          <cell r="B4733">
            <v>9038</v>
          </cell>
          <cell r="C4733">
            <v>43538</v>
          </cell>
          <cell r="D4733"/>
          <cell r="E4733"/>
          <cell r="F4733" t="str">
            <v>OK</v>
          </cell>
          <cell r="G4733"/>
          <cell r="H4733"/>
          <cell r="I4733" t="str">
            <v>OK</v>
          </cell>
          <cell r="J4733">
            <v>43539</v>
          </cell>
        </row>
        <row r="4734">
          <cell r="B4734">
            <v>8951</v>
          </cell>
          <cell r="C4734">
            <v>43538</v>
          </cell>
          <cell r="D4734"/>
          <cell r="E4734"/>
          <cell r="F4734" t="str">
            <v>OK</v>
          </cell>
          <cell r="G4734"/>
          <cell r="H4734"/>
          <cell r="I4734" t="str">
            <v>OK</v>
          </cell>
          <cell r="J4734">
            <v>43539</v>
          </cell>
        </row>
        <row r="4735">
          <cell r="B4735">
            <v>8958</v>
          </cell>
          <cell r="C4735">
            <v>43538</v>
          </cell>
          <cell r="D4735"/>
          <cell r="E4735"/>
          <cell r="F4735" t="str">
            <v>OK</v>
          </cell>
          <cell r="G4735"/>
          <cell r="H4735"/>
          <cell r="I4735" t="str">
            <v>OK</v>
          </cell>
          <cell r="J4735">
            <v>43539</v>
          </cell>
        </row>
        <row r="4736">
          <cell r="B4736">
            <v>8996</v>
          </cell>
          <cell r="C4736">
            <v>43538</v>
          </cell>
          <cell r="D4736"/>
          <cell r="E4736"/>
          <cell r="F4736" t="str">
            <v>OK</v>
          </cell>
          <cell r="G4736"/>
          <cell r="H4736"/>
          <cell r="I4736" t="str">
            <v>OK</v>
          </cell>
          <cell r="J4736">
            <v>43539</v>
          </cell>
        </row>
        <row r="4737">
          <cell r="B4737">
            <v>348</v>
          </cell>
          <cell r="C4737">
            <v>43538</v>
          </cell>
          <cell r="D4737" t="str">
            <v>911-917VU</v>
          </cell>
          <cell r="E4737"/>
          <cell r="F4737" t="str">
            <v>OK</v>
          </cell>
          <cell r="G4737"/>
          <cell r="H4737"/>
          <cell r="I4737" t="str">
            <v>OK</v>
          </cell>
          <cell r="J4737">
            <v>43542</v>
          </cell>
        </row>
        <row r="4738">
          <cell r="B4738">
            <v>348</v>
          </cell>
          <cell r="C4738">
            <v>43538</v>
          </cell>
          <cell r="D4738" t="str">
            <v>SAUF 411VU</v>
          </cell>
          <cell r="E4738"/>
          <cell r="F4738" t="str">
            <v>OK</v>
          </cell>
          <cell r="G4738"/>
          <cell r="H4738"/>
          <cell r="I4738" t="str">
            <v>OK</v>
          </cell>
          <cell r="J4738">
            <v>43542</v>
          </cell>
        </row>
        <row r="4739">
          <cell r="B4739">
            <v>1412</v>
          </cell>
          <cell r="C4739">
            <v>43538</v>
          </cell>
          <cell r="D4739"/>
          <cell r="E4739"/>
          <cell r="F4739" t="str">
            <v>OK</v>
          </cell>
          <cell r="G4739"/>
          <cell r="H4739"/>
          <cell r="I4739" t="str">
            <v>OK</v>
          </cell>
          <cell r="J4739">
            <v>43543</v>
          </cell>
        </row>
        <row r="4740">
          <cell r="B4740">
            <v>1584</v>
          </cell>
          <cell r="C4740">
            <v>43538</v>
          </cell>
          <cell r="D4740"/>
          <cell r="E4740"/>
          <cell r="F4740" t="str">
            <v>OK</v>
          </cell>
          <cell r="G4740"/>
          <cell r="H4740"/>
          <cell r="I4740" t="str">
            <v>OK</v>
          </cell>
          <cell r="J4740">
            <v>43539</v>
          </cell>
        </row>
        <row r="4741">
          <cell r="B4741" t="str">
            <v>LCT198687</v>
          </cell>
          <cell r="C4741">
            <v>43538</v>
          </cell>
          <cell r="D4741" t="str">
            <v>5GA</v>
          </cell>
          <cell r="E4741"/>
          <cell r="F4741" t="str">
            <v>OK</v>
          </cell>
          <cell r="G4741"/>
          <cell r="H4741"/>
          <cell r="I4741" t="str">
            <v>OK</v>
          </cell>
          <cell r="J4741">
            <v>43539</v>
          </cell>
        </row>
        <row r="4742">
          <cell r="B4742" t="str">
            <v>LCT223578</v>
          </cell>
          <cell r="C4742">
            <v>43538</v>
          </cell>
          <cell r="D4742" t="str">
            <v>80UB</v>
          </cell>
          <cell r="E4742"/>
          <cell r="F4742" t="str">
            <v>OK</v>
          </cell>
          <cell r="G4742"/>
          <cell r="H4742"/>
          <cell r="I4742" t="str">
            <v>OK</v>
          </cell>
          <cell r="J4742">
            <v>43542</v>
          </cell>
        </row>
        <row r="4743">
          <cell r="B4743" t="str">
            <v>LCT198859</v>
          </cell>
          <cell r="C4743">
            <v>43538</v>
          </cell>
          <cell r="D4743" t="str">
            <v>20WG</v>
          </cell>
          <cell r="E4743"/>
          <cell r="F4743" t="str">
            <v>OK</v>
          </cell>
          <cell r="G4743"/>
          <cell r="H4743"/>
          <cell r="I4743" t="str">
            <v>OK</v>
          </cell>
          <cell r="J4743">
            <v>43542</v>
          </cell>
        </row>
        <row r="4744">
          <cell r="B4744" t="str">
            <v>LCT251565</v>
          </cell>
          <cell r="C4744">
            <v>43538</v>
          </cell>
          <cell r="D4744" t="str">
            <v>1UB</v>
          </cell>
          <cell r="E4744"/>
          <cell r="F4744" t="str">
            <v>OK</v>
          </cell>
          <cell r="G4744"/>
          <cell r="H4744"/>
          <cell r="I4744" t="str">
            <v>OK</v>
          </cell>
          <cell r="J4744">
            <v>43542</v>
          </cell>
        </row>
        <row r="4745">
          <cell r="B4745" t="str">
            <v>LCT169838</v>
          </cell>
          <cell r="C4745">
            <v>43538</v>
          </cell>
          <cell r="D4745" t="str">
            <v>60VU   LTE990016</v>
          </cell>
          <cell r="E4745"/>
          <cell r="F4745" t="str">
            <v>OK</v>
          </cell>
          <cell r="G4745"/>
          <cell r="H4745"/>
          <cell r="I4745" t="str">
            <v>OK</v>
          </cell>
          <cell r="J4745">
            <v>43539</v>
          </cell>
        </row>
        <row r="4746">
          <cell r="B4746" t="str">
            <v>LCT169850</v>
          </cell>
          <cell r="C4746">
            <v>43538</v>
          </cell>
          <cell r="D4746" t="str">
            <v>61VU   LTE990018</v>
          </cell>
          <cell r="E4746"/>
          <cell r="F4746" t="str">
            <v>OK</v>
          </cell>
          <cell r="G4746"/>
          <cell r="H4746"/>
          <cell r="I4746" t="str">
            <v>OK</v>
          </cell>
          <cell r="J4746">
            <v>43539</v>
          </cell>
        </row>
        <row r="4747">
          <cell r="B4747" t="str">
            <v>LCT169858</v>
          </cell>
          <cell r="C4747">
            <v>43538</v>
          </cell>
          <cell r="D4747" t="str">
            <v>62VU   LTE990016</v>
          </cell>
          <cell r="E4747"/>
          <cell r="F4747" t="str">
            <v>OK</v>
          </cell>
          <cell r="G4747"/>
          <cell r="H4747"/>
          <cell r="I4747" t="str">
            <v>OK</v>
          </cell>
          <cell r="J4747">
            <v>43539</v>
          </cell>
        </row>
        <row r="4748">
          <cell r="B4748">
            <v>8863</v>
          </cell>
          <cell r="C4748">
            <v>43539</v>
          </cell>
          <cell r="D4748"/>
          <cell r="E4748"/>
          <cell r="F4748" t="str">
            <v>OK</v>
          </cell>
          <cell r="G4748"/>
          <cell r="H4748"/>
          <cell r="I4748" t="str">
            <v>OK</v>
          </cell>
          <cell r="J4748">
            <v>43542</v>
          </cell>
        </row>
        <row r="4749">
          <cell r="B4749">
            <v>8905</v>
          </cell>
          <cell r="C4749">
            <v>43539</v>
          </cell>
          <cell r="D4749"/>
          <cell r="E4749"/>
          <cell r="F4749" t="str">
            <v>OK</v>
          </cell>
          <cell r="G4749"/>
          <cell r="H4749"/>
          <cell r="I4749" t="str">
            <v>OK</v>
          </cell>
          <cell r="J4749">
            <v>43542</v>
          </cell>
        </row>
        <row r="4750">
          <cell r="B4750">
            <v>8962</v>
          </cell>
          <cell r="C4750">
            <v>43539</v>
          </cell>
          <cell r="D4750"/>
          <cell r="E4750"/>
          <cell r="F4750" t="str">
            <v>OK</v>
          </cell>
          <cell r="G4750"/>
          <cell r="H4750"/>
          <cell r="I4750" t="str">
            <v>OK</v>
          </cell>
          <cell r="J4750">
            <v>43542</v>
          </cell>
        </row>
        <row r="4751">
          <cell r="B4751">
            <v>8955</v>
          </cell>
          <cell r="C4751">
            <v>43539</v>
          </cell>
          <cell r="D4751" t="str">
            <v>para 102VU</v>
          </cell>
          <cell r="E4751"/>
          <cell r="F4751" t="str">
            <v>OK</v>
          </cell>
          <cell r="G4751"/>
          <cell r="H4751"/>
          <cell r="I4751" t="str">
            <v>OK</v>
          </cell>
          <cell r="J4751">
            <v>43542</v>
          </cell>
        </row>
        <row r="4752">
          <cell r="B4752">
            <v>8909</v>
          </cell>
          <cell r="C4752">
            <v>43539</v>
          </cell>
          <cell r="D4752" t="str">
            <v>para 102VU</v>
          </cell>
          <cell r="E4752"/>
          <cell r="F4752" t="str">
            <v>OK</v>
          </cell>
          <cell r="G4752"/>
          <cell r="H4752"/>
          <cell r="I4752" t="str">
            <v>OK</v>
          </cell>
          <cell r="J4752">
            <v>43542</v>
          </cell>
        </row>
        <row r="4753">
          <cell r="B4753">
            <v>9037</v>
          </cell>
          <cell r="C4753">
            <v>43539</v>
          </cell>
          <cell r="D4753"/>
          <cell r="E4753"/>
          <cell r="F4753" t="str">
            <v>OK</v>
          </cell>
          <cell r="G4753"/>
          <cell r="H4753"/>
          <cell r="I4753" t="str">
            <v>OK</v>
          </cell>
          <cell r="J4753">
            <v>43542</v>
          </cell>
        </row>
        <row r="4754">
          <cell r="B4754">
            <v>9049</v>
          </cell>
          <cell r="C4754">
            <v>43539</v>
          </cell>
          <cell r="D4754"/>
          <cell r="E4754"/>
          <cell r="F4754" t="str">
            <v>OK</v>
          </cell>
          <cell r="G4754"/>
          <cell r="H4754"/>
          <cell r="I4754" t="str">
            <v>OK</v>
          </cell>
          <cell r="J4754">
            <v>43542</v>
          </cell>
        </row>
        <row r="4755">
          <cell r="B4755">
            <v>9045</v>
          </cell>
          <cell r="C4755">
            <v>43539</v>
          </cell>
          <cell r="D4755"/>
          <cell r="E4755"/>
          <cell r="F4755" t="str">
            <v>OK</v>
          </cell>
          <cell r="G4755"/>
          <cell r="H4755"/>
          <cell r="I4755" t="str">
            <v>OK</v>
          </cell>
          <cell r="J4755">
            <v>43542</v>
          </cell>
        </row>
        <row r="4756">
          <cell r="B4756">
            <v>1415</v>
          </cell>
          <cell r="C4756">
            <v>43539</v>
          </cell>
          <cell r="D4756"/>
          <cell r="E4756"/>
          <cell r="F4756" t="str">
            <v>OK</v>
          </cell>
          <cell r="G4756"/>
          <cell r="H4756"/>
          <cell r="I4756" t="str">
            <v>OK</v>
          </cell>
          <cell r="J4756">
            <v>43542</v>
          </cell>
        </row>
        <row r="4757">
          <cell r="B4757">
            <v>1561</v>
          </cell>
          <cell r="C4757">
            <v>43539</v>
          </cell>
          <cell r="D4757" t="str">
            <v>22VU</v>
          </cell>
          <cell r="E4757"/>
          <cell r="F4757" t="str">
            <v>OK</v>
          </cell>
          <cell r="G4757"/>
          <cell r="H4757"/>
          <cell r="I4757" t="str">
            <v>KO</v>
          </cell>
          <cell r="J4757"/>
        </row>
        <row r="4758">
          <cell r="B4758">
            <v>8902</v>
          </cell>
          <cell r="C4758">
            <v>43542</v>
          </cell>
          <cell r="D4758"/>
          <cell r="E4758"/>
          <cell r="F4758" t="str">
            <v>OK</v>
          </cell>
          <cell r="G4758"/>
          <cell r="H4758"/>
          <cell r="I4758" t="str">
            <v>OK</v>
          </cell>
          <cell r="J4758">
            <v>43543</v>
          </cell>
        </row>
        <row r="4759">
          <cell r="B4759">
            <v>8893</v>
          </cell>
          <cell r="C4759">
            <v>43542</v>
          </cell>
          <cell r="D4759"/>
          <cell r="E4759"/>
          <cell r="F4759" t="str">
            <v>OK</v>
          </cell>
          <cell r="G4759"/>
          <cell r="H4759"/>
          <cell r="I4759" t="str">
            <v>OK</v>
          </cell>
          <cell r="J4759">
            <v>43543</v>
          </cell>
        </row>
        <row r="4760">
          <cell r="B4760">
            <v>9040</v>
          </cell>
          <cell r="C4760">
            <v>43542</v>
          </cell>
          <cell r="D4760"/>
          <cell r="E4760"/>
          <cell r="F4760" t="str">
            <v>OK</v>
          </cell>
          <cell r="G4760"/>
          <cell r="H4760"/>
          <cell r="I4760" t="str">
            <v>OK</v>
          </cell>
          <cell r="J4760">
            <v>43543</v>
          </cell>
        </row>
        <row r="4761">
          <cell r="B4761">
            <v>346</v>
          </cell>
          <cell r="C4761">
            <v>43542</v>
          </cell>
          <cell r="D4761"/>
          <cell r="E4761"/>
          <cell r="F4761" t="str">
            <v>OK</v>
          </cell>
          <cell r="G4761"/>
          <cell r="H4761"/>
          <cell r="I4761" t="str">
            <v>OK</v>
          </cell>
          <cell r="J4761">
            <v>43543</v>
          </cell>
        </row>
        <row r="4762">
          <cell r="B4762">
            <v>348</v>
          </cell>
          <cell r="C4762">
            <v>43542</v>
          </cell>
          <cell r="D4762" t="str">
            <v>411VU</v>
          </cell>
          <cell r="E4762"/>
          <cell r="F4762" t="str">
            <v>OK</v>
          </cell>
          <cell r="G4762"/>
          <cell r="H4762"/>
          <cell r="I4762" t="str">
            <v>OK</v>
          </cell>
          <cell r="J4762">
            <v>43543</v>
          </cell>
        </row>
        <row r="4763">
          <cell r="B4763">
            <v>349</v>
          </cell>
          <cell r="C4763">
            <v>43542</v>
          </cell>
          <cell r="D4763" t="str">
            <v>911-917</v>
          </cell>
          <cell r="E4763"/>
          <cell r="F4763" t="str">
            <v>OK</v>
          </cell>
          <cell r="G4763"/>
          <cell r="H4763"/>
          <cell r="I4763" t="str">
            <v>OK</v>
          </cell>
          <cell r="J4763">
            <v>43543</v>
          </cell>
        </row>
        <row r="4764">
          <cell r="B4764">
            <v>349</v>
          </cell>
          <cell r="C4764">
            <v>43542</v>
          </cell>
          <cell r="D4764"/>
          <cell r="E4764"/>
          <cell r="F4764" t="str">
            <v>OK</v>
          </cell>
          <cell r="G4764"/>
          <cell r="H4764"/>
          <cell r="I4764" t="str">
            <v>OK</v>
          </cell>
          <cell r="J4764">
            <v>43543</v>
          </cell>
        </row>
        <row r="4765">
          <cell r="B4765" t="str">
            <v>LCT198860</v>
          </cell>
          <cell r="C4765">
            <v>43542</v>
          </cell>
          <cell r="D4765" t="str">
            <v>10QW</v>
          </cell>
          <cell r="E4765"/>
          <cell r="F4765" t="str">
            <v>OK</v>
          </cell>
          <cell r="G4765"/>
          <cell r="H4765"/>
          <cell r="I4765" t="str">
            <v>OK</v>
          </cell>
          <cell r="J4765">
            <v>43543</v>
          </cell>
        </row>
        <row r="4766">
          <cell r="B4766" t="str">
            <v>LCT251551</v>
          </cell>
          <cell r="C4766">
            <v>43542</v>
          </cell>
          <cell r="D4766" t="str">
            <v>10GA</v>
          </cell>
          <cell r="E4766"/>
          <cell r="F4766" t="str">
            <v>OK</v>
          </cell>
          <cell r="G4766"/>
          <cell r="H4766"/>
          <cell r="I4766" t="str">
            <v>OK</v>
          </cell>
          <cell r="J4766">
            <v>43543</v>
          </cell>
        </row>
        <row r="4767">
          <cell r="B4767" t="str">
            <v>LCT251561</v>
          </cell>
          <cell r="C4767">
            <v>43542</v>
          </cell>
          <cell r="D4767" t="str">
            <v>11JD</v>
          </cell>
          <cell r="E4767"/>
          <cell r="F4767" t="str">
            <v>OK</v>
          </cell>
          <cell r="G4767"/>
          <cell r="H4767"/>
          <cell r="I4767" t="str">
            <v>OK</v>
          </cell>
          <cell r="J4767">
            <v>43543</v>
          </cell>
        </row>
        <row r="4768">
          <cell r="B4768" t="str">
            <v>LCT205520</v>
          </cell>
          <cell r="C4768">
            <v>43542</v>
          </cell>
          <cell r="D4768" t="str">
            <v>5GA</v>
          </cell>
          <cell r="E4768"/>
          <cell r="F4768" t="str">
            <v>OK</v>
          </cell>
          <cell r="G4768"/>
          <cell r="H4768"/>
          <cell r="I4768" t="str">
            <v>OK</v>
          </cell>
          <cell r="J4768">
            <v>43544</v>
          </cell>
        </row>
        <row r="4769">
          <cell r="B4769" t="str">
            <v>LCT169836</v>
          </cell>
          <cell r="C4769">
            <v>43542</v>
          </cell>
          <cell r="D4769" t="str">
            <v>60VU   LTE990015</v>
          </cell>
          <cell r="E4769"/>
          <cell r="F4769" t="str">
            <v>OK</v>
          </cell>
          <cell r="G4769"/>
          <cell r="H4769"/>
          <cell r="I4769" t="str">
            <v>OK</v>
          </cell>
          <cell r="J4769">
            <v>43543</v>
          </cell>
        </row>
        <row r="4770">
          <cell r="B4770" t="str">
            <v>LCT169842</v>
          </cell>
          <cell r="C4770">
            <v>43542</v>
          </cell>
          <cell r="D4770" t="str">
            <v>61VU   LTE990014</v>
          </cell>
          <cell r="E4770"/>
          <cell r="F4770" t="str">
            <v>OK</v>
          </cell>
          <cell r="G4770"/>
          <cell r="H4770"/>
          <cell r="I4770" t="str">
            <v>OK</v>
          </cell>
          <cell r="J4770">
            <v>43543</v>
          </cell>
        </row>
        <row r="4771">
          <cell r="B4771" t="str">
            <v>LCT169852</v>
          </cell>
          <cell r="C4771">
            <v>43542</v>
          </cell>
          <cell r="D4771" t="str">
            <v>62VU   LTE990013</v>
          </cell>
          <cell r="E4771"/>
          <cell r="F4771" t="str">
            <v>OK</v>
          </cell>
          <cell r="G4771"/>
          <cell r="H4771"/>
          <cell r="I4771" t="str">
            <v>OK</v>
          </cell>
          <cell r="J4771">
            <v>43543</v>
          </cell>
        </row>
        <row r="4772">
          <cell r="B4772" t="str">
            <v>LCT226817</v>
          </cell>
          <cell r="C4772">
            <v>43542</v>
          </cell>
          <cell r="D4772" t="str">
            <v>453VU   LTE990001→LTE990003</v>
          </cell>
          <cell r="E4772"/>
          <cell r="F4772" t="str">
            <v>OK</v>
          </cell>
          <cell r="G4772"/>
          <cell r="H4772"/>
          <cell r="I4772" t="str">
            <v>OK</v>
          </cell>
          <cell r="J4772">
            <v>43543</v>
          </cell>
        </row>
        <row r="4773">
          <cell r="B4773" t="str">
            <v>LCT184810</v>
          </cell>
          <cell r="C4773">
            <v>43542</v>
          </cell>
          <cell r="D4773" t="str">
            <v>63VU   LTE990003→LTE990005</v>
          </cell>
          <cell r="E4773"/>
          <cell r="F4773" t="str">
            <v>OK</v>
          </cell>
          <cell r="G4773"/>
          <cell r="H4773"/>
          <cell r="I4773" t="str">
            <v>OK</v>
          </cell>
          <cell r="J4773">
            <v>43544</v>
          </cell>
        </row>
        <row r="4774">
          <cell r="B4774">
            <v>9039</v>
          </cell>
          <cell r="C4774">
            <v>43543</v>
          </cell>
          <cell r="D4774"/>
          <cell r="E4774"/>
          <cell r="F4774" t="str">
            <v>OK</v>
          </cell>
          <cell r="G4774"/>
          <cell r="H4774"/>
          <cell r="I4774" t="str">
            <v>OK</v>
          </cell>
          <cell r="J4774">
            <v>43544</v>
          </cell>
        </row>
        <row r="4775">
          <cell r="B4775">
            <v>9067</v>
          </cell>
          <cell r="C4775">
            <v>43543</v>
          </cell>
          <cell r="D4775"/>
          <cell r="E4775"/>
          <cell r="F4775" t="str">
            <v>OK</v>
          </cell>
          <cell r="G4775"/>
          <cell r="H4775"/>
          <cell r="I4775" t="str">
            <v>OK</v>
          </cell>
          <cell r="J4775">
            <v>43544</v>
          </cell>
        </row>
        <row r="4776">
          <cell r="B4776">
            <v>8969</v>
          </cell>
          <cell r="C4776">
            <v>43543</v>
          </cell>
          <cell r="D4776"/>
          <cell r="E4776"/>
          <cell r="F4776" t="str">
            <v>OK</v>
          </cell>
          <cell r="G4776"/>
          <cell r="H4776"/>
          <cell r="I4776" t="str">
            <v>OK</v>
          </cell>
          <cell r="J4776">
            <v>43544</v>
          </cell>
        </row>
        <row r="4777">
          <cell r="B4777">
            <v>8940</v>
          </cell>
          <cell r="C4777">
            <v>43543</v>
          </cell>
          <cell r="D4777"/>
          <cell r="E4777"/>
          <cell r="F4777" t="str">
            <v>OK</v>
          </cell>
          <cell r="G4777"/>
          <cell r="H4777"/>
          <cell r="I4777" t="str">
            <v>OK</v>
          </cell>
          <cell r="J4777">
            <v>43544</v>
          </cell>
        </row>
        <row r="4778">
          <cell r="B4778">
            <v>8920</v>
          </cell>
          <cell r="C4778">
            <v>43543</v>
          </cell>
          <cell r="D4778"/>
          <cell r="E4778"/>
          <cell r="F4778" t="str">
            <v>OK</v>
          </cell>
          <cell r="G4778"/>
          <cell r="H4778"/>
          <cell r="I4778" t="str">
            <v>OK</v>
          </cell>
          <cell r="J4778">
            <v>43544</v>
          </cell>
        </row>
        <row r="4779">
          <cell r="B4779">
            <v>329</v>
          </cell>
          <cell r="C4779">
            <v>43543</v>
          </cell>
          <cell r="D4779"/>
          <cell r="E4779"/>
          <cell r="F4779" t="str">
            <v>OK</v>
          </cell>
          <cell r="G4779"/>
          <cell r="H4779"/>
          <cell r="I4779" t="str">
            <v>OK</v>
          </cell>
          <cell r="J4779">
            <v>43544</v>
          </cell>
        </row>
        <row r="4780">
          <cell r="B4780">
            <v>373</v>
          </cell>
          <cell r="C4780">
            <v>43543</v>
          </cell>
          <cell r="D4780"/>
          <cell r="E4780"/>
          <cell r="F4780" t="str">
            <v>OK</v>
          </cell>
          <cell r="G4780"/>
          <cell r="H4780"/>
          <cell r="I4780" t="str">
            <v>OK</v>
          </cell>
          <cell r="J4780">
            <v>43544</v>
          </cell>
        </row>
        <row r="4781">
          <cell r="B4781">
            <v>347</v>
          </cell>
          <cell r="C4781">
            <v>43543</v>
          </cell>
          <cell r="D4781" t="str">
            <v>sauf 5123VE</v>
          </cell>
          <cell r="E4781"/>
          <cell r="F4781" t="str">
            <v>OK</v>
          </cell>
          <cell r="G4781"/>
          <cell r="H4781"/>
          <cell r="I4781" t="str">
            <v>OK</v>
          </cell>
          <cell r="J4781">
            <v>43544</v>
          </cell>
        </row>
        <row r="4782">
          <cell r="B4782">
            <v>1413</v>
          </cell>
          <cell r="C4782">
            <v>43543</v>
          </cell>
          <cell r="D4782"/>
          <cell r="E4782"/>
          <cell r="F4782" t="str">
            <v>OK</v>
          </cell>
          <cell r="G4782"/>
          <cell r="H4782"/>
          <cell r="I4782" t="str">
            <v>OK</v>
          </cell>
          <cell r="J4782">
            <v>43544</v>
          </cell>
        </row>
        <row r="4783">
          <cell r="B4783">
            <v>1596</v>
          </cell>
          <cell r="C4783">
            <v>43543</v>
          </cell>
          <cell r="D4783"/>
          <cell r="E4783"/>
          <cell r="F4783" t="str">
            <v>OK</v>
          </cell>
          <cell r="G4783"/>
          <cell r="H4783"/>
          <cell r="I4783" t="str">
            <v>OK</v>
          </cell>
          <cell r="J4783">
            <v>43544</v>
          </cell>
        </row>
        <row r="4784">
          <cell r="B4784" t="str">
            <v>LCT198694</v>
          </cell>
          <cell r="C4784">
            <v>43543</v>
          </cell>
          <cell r="D4784" t="str">
            <v>41UB</v>
          </cell>
          <cell r="E4784"/>
          <cell r="F4784" t="str">
            <v>OK</v>
          </cell>
          <cell r="G4784"/>
          <cell r="H4784"/>
          <cell r="I4784" t="str">
            <v>OK</v>
          </cell>
          <cell r="J4784">
            <v>43544</v>
          </cell>
        </row>
        <row r="4785">
          <cell r="B4785" t="str">
            <v>LCT269590</v>
          </cell>
          <cell r="C4785">
            <v>43543</v>
          </cell>
          <cell r="D4785" t="str">
            <v>1UB</v>
          </cell>
          <cell r="E4785"/>
          <cell r="F4785" t="str">
            <v>OK</v>
          </cell>
          <cell r="G4785"/>
          <cell r="H4785"/>
          <cell r="I4785" t="str">
            <v>OK</v>
          </cell>
          <cell r="J4785">
            <v>43544</v>
          </cell>
        </row>
        <row r="4786">
          <cell r="B4786" t="str">
            <v>LCT269592</v>
          </cell>
          <cell r="C4786">
            <v>43543</v>
          </cell>
          <cell r="D4786" t="str">
            <v>1UB</v>
          </cell>
          <cell r="E4786"/>
          <cell r="F4786" t="str">
            <v>OK</v>
          </cell>
          <cell r="G4786"/>
          <cell r="H4786"/>
          <cell r="I4786" t="str">
            <v>OK</v>
          </cell>
          <cell r="J4786">
            <v>43544</v>
          </cell>
        </row>
        <row r="4787">
          <cell r="B4787" t="str">
            <v>LCT241818</v>
          </cell>
          <cell r="C4787">
            <v>43543</v>
          </cell>
          <cell r="D4787" t="str">
            <v>COAX   241818-1→241818-8</v>
          </cell>
          <cell r="E4787"/>
          <cell r="F4787" t="str">
            <v>OK</v>
          </cell>
          <cell r="G4787"/>
          <cell r="H4787"/>
          <cell r="I4787" t="str">
            <v>OK</v>
          </cell>
          <cell r="J4787">
            <v>43544</v>
          </cell>
        </row>
        <row r="4788">
          <cell r="B4788">
            <v>300</v>
          </cell>
          <cell r="C4788">
            <v>43543</v>
          </cell>
          <cell r="D4788" t="str">
            <v>611VU3</v>
          </cell>
          <cell r="E4788"/>
          <cell r="F4788" t="str">
            <v>OK</v>
          </cell>
          <cell r="G4788"/>
          <cell r="H4788"/>
          <cell r="I4788" t="str">
            <v>OK</v>
          </cell>
          <cell r="J4788">
            <v>43544</v>
          </cell>
        </row>
        <row r="4789">
          <cell r="B4789">
            <v>344</v>
          </cell>
          <cell r="C4789">
            <v>43544</v>
          </cell>
          <cell r="D4789" t="str">
            <v>5123VE</v>
          </cell>
          <cell r="E4789"/>
          <cell r="F4789"/>
          <cell r="G4789"/>
          <cell r="H4789"/>
          <cell r="I4789" t="str">
            <v>OK</v>
          </cell>
          <cell r="J4789">
            <v>43545</v>
          </cell>
        </row>
        <row r="4790">
          <cell r="B4790">
            <v>347</v>
          </cell>
          <cell r="C4790">
            <v>43544</v>
          </cell>
          <cell r="D4790" t="str">
            <v>5123VE</v>
          </cell>
          <cell r="E4790"/>
          <cell r="F4790"/>
          <cell r="G4790"/>
          <cell r="H4790"/>
          <cell r="I4790" t="str">
            <v>OK</v>
          </cell>
          <cell r="J4790">
            <v>43545</v>
          </cell>
        </row>
        <row r="4791">
          <cell r="B4791" t="str">
            <v>LCT166255</v>
          </cell>
          <cell r="C4791">
            <v>43544</v>
          </cell>
          <cell r="D4791" t="str">
            <v>10LH</v>
          </cell>
          <cell r="E4791"/>
          <cell r="F4791" t="str">
            <v>OK</v>
          </cell>
          <cell r="G4791"/>
          <cell r="H4791"/>
          <cell r="I4791" t="str">
            <v>OK</v>
          </cell>
          <cell r="J4791">
            <v>43545</v>
          </cell>
        </row>
        <row r="4792">
          <cell r="B4792" t="str">
            <v>LCT205517</v>
          </cell>
          <cell r="C4792">
            <v>43544</v>
          </cell>
          <cell r="D4792" t="str">
            <v>11MA</v>
          </cell>
          <cell r="E4792"/>
          <cell r="F4792" t="str">
            <v>OK</v>
          </cell>
          <cell r="G4792"/>
          <cell r="H4792"/>
          <cell r="I4792" t="str">
            <v>OK</v>
          </cell>
          <cell r="J4792">
            <v>43545</v>
          </cell>
        </row>
        <row r="4793">
          <cell r="B4793" t="str">
            <v>LCT251567</v>
          </cell>
          <cell r="C4793">
            <v>43544</v>
          </cell>
          <cell r="D4793" t="str">
            <v>20FP</v>
          </cell>
          <cell r="E4793"/>
          <cell r="F4793" t="str">
            <v>OK</v>
          </cell>
          <cell r="G4793"/>
          <cell r="H4793"/>
          <cell r="I4793" t="str">
            <v>OK</v>
          </cell>
          <cell r="J4793">
            <v>43545</v>
          </cell>
        </row>
        <row r="4794">
          <cell r="B4794" t="str">
            <v>LCT198874</v>
          </cell>
          <cell r="C4794">
            <v>43544</v>
          </cell>
          <cell r="D4794" t="str">
            <v>20LH</v>
          </cell>
          <cell r="E4794"/>
          <cell r="F4794" t="str">
            <v>OK</v>
          </cell>
          <cell r="G4794"/>
          <cell r="H4794"/>
          <cell r="I4794" t="str">
            <v>OK</v>
          </cell>
          <cell r="J4794">
            <v>43545</v>
          </cell>
        </row>
        <row r="4795">
          <cell r="B4795" t="str">
            <v>LCT251559</v>
          </cell>
          <cell r="C4795">
            <v>43544</v>
          </cell>
          <cell r="D4795" t="str">
            <v>10QW</v>
          </cell>
          <cell r="E4795"/>
          <cell r="F4795" t="str">
            <v>OK</v>
          </cell>
          <cell r="G4795"/>
          <cell r="H4795"/>
          <cell r="I4795" t="str">
            <v>OK</v>
          </cell>
          <cell r="J4795">
            <v>43549</v>
          </cell>
        </row>
        <row r="4796">
          <cell r="B4796" t="str">
            <v>LCT205511</v>
          </cell>
          <cell r="C4796">
            <v>43544</v>
          </cell>
          <cell r="D4796" t="str">
            <v>70UB</v>
          </cell>
          <cell r="E4796"/>
          <cell r="F4796" t="str">
            <v>OK</v>
          </cell>
          <cell r="G4796"/>
          <cell r="H4796"/>
          <cell r="I4796" t="str">
            <v>OK</v>
          </cell>
          <cell r="J4796">
            <v>43549</v>
          </cell>
        </row>
        <row r="4797">
          <cell r="B4797">
            <v>9050</v>
          </cell>
          <cell r="C4797">
            <v>43545</v>
          </cell>
          <cell r="D4797"/>
          <cell r="E4797"/>
          <cell r="F4797" t="str">
            <v>OK</v>
          </cell>
          <cell r="G4797"/>
          <cell r="H4797"/>
          <cell r="I4797" t="str">
            <v>OK</v>
          </cell>
          <cell r="J4797">
            <v>43546</v>
          </cell>
        </row>
        <row r="4798">
          <cell r="B4798">
            <v>8968</v>
          </cell>
          <cell r="C4798">
            <v>43545</v>
          </cell>
          <cell r="D4798" t="str">
            <v>para 102VU</v>
          </cell>
          <cell r="E4798"/>
          <cell r="F4798" t="str">
            <v>OK</v>
          </cell>
          <cell r="G4798"/>
          <cell r="H4798"/>
          <cell r="I4798" t="str">
            <v>OK</v>
          </cell>
          <cell r="J4798">
            <v>43546</v>
          </cell>
        </row>
        <row r="4799">
          <cell r="B4799">
            <v>8998</v>
          </cell>
          <cell r="C4799">
            <v>43545</v>
          </cell>
          <cell r="D4799"/>
          <cell r="E4799"/>
          <cell r="F4799" t="str">
            <v>OK</v>
          </cell>
          <cell r="G4799"/>
          <cell r="H4799"/>
          <cell r="I4799" t="str">
            <v>OK</v>
          </cell>
          <cell r="J4799">
            <v>43546</v>
          </cell>
        </row>
        <row r="4800">
          <cell r="B4800">
            <v>9015</v>
          </cell>
          <cell r="C4800">
            <v>43545</v>
          </cell>
          <cell r="D4800"/>
          <cell r="E4800"/>
          <cell r="F4800" t="str">
            <v>OK</v>
          </cell>
          <cell r="G4800"/>
          <cell r="H4800"/>
          <cell r="I4800" t="str">
            <v>OK</v>
          </cell>
          <cell r="J4800">
            <v>43546</v>
          </cell>
        </row>
        <row r="4801">
          <cell r="B4801">
            <v>9077</v>
          </cell>
          <cell r="C4801">
            <v>43545</v>
          </cell>
          <cell r="D4801"/>
          <cell r="E4801"/>
          <cell r="F4801" t="str">
            <v>OK</v>
          </cell>
          <cell r="G4801"/>
          <cell r="H4801"/>
          <cell r="I4801" t="str">
            <v>OK</v>
          </cell>
          <cell r="J4801">
            <v>43546</v>
          </cell>
        </row>
        <row r="4802">
          <cell r="B4802">
            <v>9041</v>
          </cell>
          <cell r="C4802">
            <v>43545</v>
          </cell>
          <cell r="D4802"/>
          <cell r="E4802"/>
          <cell r="F4802" t="str">
            <v>OK</v>
          </cell>
          <cell r="G4802"/>
          <cell r="H4802"/>
          <cell r="I4802" t="str">
            <v>OK</v>
          </cell>
          <cell r="J4802">
            <v>43546</v>
          </cell>
        </row>
        <row r="4803">
          <cell r="B4803">
            <v>9047</v>
          </cell>
          <cell r="C4803">
            <v>43545</v>
          </cell>
          <cell r="D4803"/>
          <cell r="E4803"/>
          <cell r="F4803" t="str">
            <v>OK</v>
          </cell>
          <cell r="G4803"/>
          <cell r="H4803"/>
          <cell r="I4803" t="str">
            <v>OK</v>
          </cell>
          <cell r="J4803">
            <v>43546</v>
          </cell>
        </row>
        <row r="4804">
          <cell r="B4804">
            <v>8966</v>
          </cell>
          <cell r="C4804">
            <v>43545</v>
          </cell>
          <cell r="D4804"/>
          <cell r="E4804"/>
          <cell r="F4804" t="str">
            <v>OK</v>
          </cell>
          <cell r="G4804"/>
          <cell r="H4804"/>
          <cell r="I4804" t="str">
            <v>OK</v>
          </cell>
          <cell r="J4804">
            <v>43546</v>
          </cell>
        </row>
        <row r="4805">
          <cell r="B4805">
            <v>9053</v>
          </cell>
          <cell r="C4805">
            <v>43545</v>
          </cell>
          <cell r="D4805"/>
          <cell r="E4805"/>
          <cell r="F4805" t="str">
            <v>OK</v>
          </cell>
          <cell r="G4805"/>
          <cell r="H4805"/>
          <cell r="I4805" t="str">
            <v>OK</v>
          </cell>
          <cell r="J4805">
            <v>43546</v>
          </cell>
        </row>
        <row r="4806">
          <cell r="B4806">
            <v>350</v>
          </cell>
          <cell r="C4806">
            <v>43545</v>
          </cell>
          <cell r="D4806" t="str">
            <v>911-917VU</v>
          </cell>
          <cell r="E4806"/>
          <cell r="F4806" t="str">
            <v>OK</v>
          </cell>
          <cell r="G4806"/>
          <cell r="H4806"/>
          <cell r="I4806" t="str">
            <v>OK</v>
          </cell>
          <cell r="J4806">
            <v>43546</v>
          </cell>
        </row>
        <row r="4807">
          <cell r="B4807">
            <v>350</v>
          </cell>
          <cell r="C4807">
            <v>43545</v>
          </cell>
          <cell r="D4807" t="str">
            <v>sauf 543-925VU</v>
          </cell>
          <cell r="E4807"/>
          <cell r="F4807" t="str">
            <v>OK</v>
          </cell>
          <cell r="G4807"/>
          <cell r="H4807"/>
          <cell r="I4807" t="str">
            <v>OK</v>
          </cell>
          <cell r="J4807">
            <v>43546</v>
          </cell>
        </row>
        <row r="4808">
          <cell r="B4808">
            <v>375</v>
          </cell>
          <cell r="C4808">
            <v>43545</v>
          </cell>
          <cell r="D4808"/>
          <cell r="E4808"/>
          <cell r="F4808" t="str">
            <v>OK</v>
          </cell>
          <cell r="G4808"/>
          <cell r="H4808"/>
          <cell r="I4808" t="str">
            <v>OK</v>
          </cell>
          <cell r="J4808">
            <v>43546</v>
          </cell>
        </row>
        <row r="4809">
          <cell r="B4809">
            <v>348</v>
          </cell>
          <cell r="C4809">
            <v>43545</v>
          </cell>
          <cell r="D4809" t="str">
            <v>5122-5123VE</v>
          </cell>
          <cell r="E4809"/>
          <cell r="F4809" t="str">
            <v>OK</v>
          </cell>
          <cell r="G4809"/>
          <cell r="H4809"/>
          <cell r="I4809" t="str">
            <v>OK</v>
          </cell>
          <cell r="J4809">
            <v>43546</v>
          </cell>
        </row>
        <row r="4810">
          <cell r="B4810" t="str">
            <v>LCT251572</v>
          </cell>
          <cell r="C4810">
            <v>43545</v>
          </cell>
          <cell r="D4810" t="str">
            <v>20WG</v>
          </cell>
          <cell r="E4810"/>
          <cell r="F4810" t="str">
            <v>OK</v>
          </cell>
          <cell r="G4810"/>
          <cell r="H4810"/>
          <cell r="I4810" t="str">
            <v>OK</v>
          </cell>
          <cell r="J4810">
            <v>43549</v>
          </cell>
        </row>
        <row r="4811">
          <cell r="B4811" t="str">
            <v>LCT269596</v>
          </cell>
          <cell r="C4811">
            <v>43545</v>
          </cell>
          <cell r="D4811" t="str">
            <v>10GA</v>
          </cell>
          <cell r="E4811"/>
          <cell r="F4811" t="str">
            <v>OK</v>
          </cell>
          <cell r="G4811"/>
          <cell r="H4811"/>
          <cell r="I4811" t="str">
            <v>OK</v>
          </cell>
          <cell r="J4811">
            <v>43549</v>
          </cell>
        </row>
        <row r="4812">
          <cell r="B4812">
            <v>8828</v>
          </cell>
          <cell r="C4812">
            <v>43545</v>
          </cell>
          <cell r="D4812" t="str">
            <v>131 VU  EFC9908828-2</v>
          </cell>
          <cell r="E4812"/>
          <cell r="F4812" t="str">
            <v>OK</v>
          </cell>
          <cell r="G4812"/>
          <cell r="H4812"/>
          <cell r="I4812" t="str">
            <v>OK</v>
          </cell>
          <cell r="J4812">
            <v>43549</v>
          </cell>
        </row>
        <row r="4813">
          <cell r="B4813">
            <v>8947</v>
          </cell>
          <cell r="C4813">
            <v>43546</v>
          </cell>
          <cell r="D4813"/>
          <cell r="E4813"/>
          <cell r="F4813" t="str">
            <v>OK</v>
          </cell>
          <cell r="G4813"/>
          <cell r="H4813"/>
          <cell r="I4813" t="str">
            <v>OK</v>
          </cell>
          <cell r="J4813">
            <v>43549</v>
          </cell>
        </row>
        <row r="4814">
          <cell r="B4814">
            <v>8984</v>
          </cell>
          <cell r="C4814">
            <v>43546</v>
          </cell>
          <cell r="D4814"/>
          <cell r="E4814"/>
          <cell r="F4814" t="str">
            <v>OK</v>
          </cell>
          <cell r="G4814"/>
          <cell r="H4814"/>
          <cell r="I4814" t="str">
            <v>OK</v>
          </cell>
          <cell r="J4814">
            <v>43549</v>
          </cell>
        </row>
        <row r="4815">
          <cell r="B4815">
            <v>9043</v>
          </cell>
          <cell r="C4815">
            <v>43546</v>
          </cell>
          <cell r="D4815"/>
          <cell r="E4815"/>
          <cell r="F4815" t="str">
            <v>OK</v>
          </cell>
          <cell r="G4815"/>
          <cell r="H4815"/>
          <cell r="I4815" t="str">
            <v>OK</v>
          </cell>
          <cell r="J4815">
            <v>43549</v>
          </cell>
        </row>
        <row r="4816">
          <cell r="B4816">
            <v>9061</v>
          </cell>
          <cell r="C4816">
            <v>43546</v>
          </cell>
          <cell r="D4816"/>
          <cell r="E4816"/>
          <cell r="F4816" t="str">
            <v>OK</v>
          </cell>
          <cell r="G4816"/>
          <cell r="H4816"/>
          <cell r="I4816" t="str">
            <v>OK</v>
          </cell>
          <cell r="J4816">
            <v>43550</v>
          </cell>
        </row>
        <row r="4817">
          <cell r="B4817">
            <v>347</v>
          </cell>
          <cell r="C4817">
            <v>43546</v>
          </cell>
          <cell r="D4817"/>
          <cell r="E4817"/>
          <cell r="F4817" t="str">
            <v>OK</v>
          </cell>
          <cell r="G4817"/>
          <cell r="H4817"/>
          <cell r="I4817" t="str">
            <v>OK</v>
          </cell>
          <cell r="J4817">
            <v>43550</v>
          </cell>
        </row>
        <row r="4818">
          <cell r="B4818">
            <v>331</v>
          </cell>
          <cell r="C4818">
            <v>43546</v>
          </cell>
          <cell r="D4818"/>
          <cell r="E4818"/>
          <cell r="F4818" t="str">
            <v>OK</v>
          </cell>
          <cell r="G4818"/>
          <cell r="H4818"/>
          <cell r="I4818" t="str">
            <v>OK</v>
          </cell>
          <cell r="J4818">
            <v>43549</v>
          </cell>
        </row>
        <row r="4819">
          <cell r="B4819">
            <v>330</v>
          </cell>
          <cell r="C4819">
            <v>43546</v>
          </cell>
          <cell r="D4819"/>
          <cell r="E4819"/>
          <cell r="F4819" t="str">
            <v>OK</v>
          </cell>
          <cell r="G4819"/>
          <cell r="H4819"/>
          <cell r="I4819" t="str">
            <v>OK</v>
          </cell>
          <cell r="J4819">
            <v>43549</v>
          </cell>
        </row>
        <row r="4820">
          <cell r="B4820">
            <v>1580</v>
          </cell>
          <cell r="C4820">
            <v>43546</v>
          </cell>
          <cell r="D4820"/>
          <cell r="E4820"/>
          <cell r="F4820" t="str">
            <v>OK</v>
          </cell>
          <cell r="G4820"/>
          <cell r="H4820"/>
          <cell r="I4820" t="str">
            <v>OK</v>
          </cell>
          <cell r="J4820">
            <v>43549</v>
          </cell>
        </row>
        <row r="4821">
          <cell r="B4821">
            <v>1413</v>
          </cell>
          <cell r="C4821">
            <v>43546</v>
          </cell>
          <cell r="D4821"/>
          <cell r="E4821"/>
          <cell r="F4821" t="str">
            <v>OK</v>
          </cell>
          <cell r="G4821"/>
          <cell r="H4821"/>
          <cell r="I4821" t="str">
            <v>OK</v>
          </cell>
          <cell r="J4821">
            <v>43549</v>
          </cell>
        </row>
        <row r="4822">
          <cell r="B4822" t="str">
            <v>LCT205516</v>
          </cell>
          <cell r="C4822">
            <v>43546</v>
          </cell>
          <cell r="D4822" t="str">
            <v>10DA</v>
          </cell>
          <cell r="E4822"/>
          <cell r="F4822" t="str">
            <v>OK</v>
          </cell>
          <cell r="G4822"/>
          <cell r="H4822"/>
          <cell r="I4822" t="str">
            <v>OK</v>
          </cell>
          <cell r="J4822">
            <v>43549</v>
          </cell>
        </row>
        <row r="4823">
          <cell r="B4823" t="str">
            <v>LCT198861</v>
          </cell>
          <cell r="C4823">
            <v>43546</v>
          </cell>
          <cell r="D4823" t="str">
            <v>10DA</v>
          </cell>
          <cell r="E4823"/>
          <cell r="F4823" t="str">
            <v>OK</v>
          </cell>
          <cell r="G4823"/>
          <cell r="H4823"/>
          <cell r="I4823" t="str">
            <v>OK</v>
          </cell>
          <cell r="J4823">
            <v>43549</v>
          </cell>
        </row>
        <row r="4824">
          <cell r="B4824">
            <v>8980</v>
          </cell>
          <cell r="C4824">
            <v>43549</v>
          </cell>
          <cell r="D4824" t="str">
            <v>para 102VU</v>
          </cell>
          <cell r="E4824"/>
          <cell r="F4824" t="str">
            <v>OK</v>
          </cell>
          <cell r="G4824"/>
          <cell r="H4824"/>
          <cell r="I4824" t="str">
            <v>OK</v>
          </cell>
          <cell r="J4824">
            <v>43550</v>
          </cell>
        </row>
        <row r="4825">
          <cell r="B4825">
            <v>9056</v>
          </cell>
          <cell r="C4825">
            <v>43549</v>
          </cell>
          <cell r="D4825"/>
          <cell r="E4825"/>
          <cell r="F4825" t="str">
            <v>OK</v>
          </cell>
          <cell r="G4825"/>
          <cell r="H4825"/>
          <cell r="I4825" t="str">
            <v>OK</v>
          </cell>
          <cell r="J4825">
            <v>43550</v>
          </cell>
        </row>
        <row r="4826">
          <cell r="B4826">
            <v>348</v>
          </cell>
          <cell r="C4826">
            <v>43549</v>
          </cell>
          <cell r="D4826"/>
          <cell r="E4826"/>
          <cell r="F4826" t="str">
            <v>OK</v>
          </cell>
          <cell r="G4826"/>
          <cell r="H4826"/>
          <cell r="I4826" t="str">
            <v>OK</v>
          </cell>
          <cell r="J4826">
            <v>43550</v>
          </cell>
        </row>
        <row r="4827">
          <cell r="B4827">
            <v>327</v>
          </cell>
          <cell r="C4827">
            <v>43549</v>
          </cell>
          <cell r="D4827"/>
          <cell r="E4827"/>
          <cell r="F4827" t="str">
            <v>OK</v>
          </cell>
          <cell r="G4827"/>
          <cell r="H4827"/>
          <cell r="I4827" t="str">
            <v>OK</v>
          </cell>
          <cell r="J4827">
            <v>43550</v>
          </cell>
        </row>
        <row r="4828">
          <cell r="B4828">
            <v>345</v>
          </cell>
          <cell r="C4828">
            <v>43549</v>
          </cell>
          <cell r="D4828" t="str">
            <v>911-917VU</v>
          </cell>
          <cell r="E4828"/>
          <cell r="F4828" t="str">
            <v>OK</v>
          </cell>
          <cell r="G4828"/>
          <cell r="H4828"/>
          <cell r="I4828" t="str">
            <v>OK</v>
          </cell>
          <cell r="J4828">
            <v>43550</v>
          </cell>
        </row>
        <row r="4829">
          <cell r="B4829">
            <v>350</v>
          </cell>
          <cell r="C4829">
            <v>43549</v>
          </cell>
          <cell r="D4829" t="str">
            <v>543VU</v>
          </cell>
          <cell r="E4829"/>
          <cell r="F4829" t="str">
            <v>OK</v>
          </cell>
          <cell r="G4829"/>
          <cell r="H4829"/>
          <cell r="I4829" t="str">
            <v>OK</v>
          </cell>
          <cell r="J4829">
            <v>43550</v>
          </cell>
        </row>
        <row r="4830">
          <cell r="B4830">
            <v>1585</v>
          </cell>
          <cell r="C4830">
            <v>43549</v>
          </cell>
          <cell r="D4830"/>
          <cell r="E4830"/>
          <cell r="F4830" t="str">
            <v>OK</v>
          </cell>
          <cell r="G4830"/>
          <cell r="H4830"/>
          <cell r="I4830" t="str">
            <v>OK</v>
          </cell>
          <cell r="J4830">
            <v>43550</v>
          </cell>
        </row>
        <row r="4831">
          <cell r="B4831" t="str">
            <v>LCT226814</v>
          </cell>
          <cell r="C4831">
            <v>43549</v>
          </cell>
          <cell r="D4831" t="str">
            <v>453VU   LTE990004→LTE990005</v>
          </cell>
          <cell r="E4831"/>
          <cell r="F4831" t="str">
            <v>OK</v>
          </cell>
          <cell r="G4831"/>
          <cell r="H4831"/>
          <cell r="I4831" t="str">
            <v>OK</v>
          </cell>
          <cell r="J4831">
            <v>43550</v>
          </cell>
        </row>
        <row r="4832">
          <cell r="B4832">
            <v>326</v>
          </cell>
          <cell r="C4832">
            <v>43549</v>
          </cell>
          <cell r="D4832" t="str">
            <v>925VU</v>
          </cell>
          <cell r="E4832"/>
          <cell r="F4832" t="str">
            <v>OK</v>
          </cell>
          <cell r="G4832"/>
          <cell r="H4832"/>
          <cell r="I4832" t="str">
            <v>OK</v>
          </cell>
          <cell r="J4832">
            <v>43551</v>
          </cell>
        </row>
        <row r="4833">
          <cell r="B4833">
            <v>8495</v>
          </cell>
          <cell r="C4833">
            <v>43549</v>
          </cell>
          <cell r="D4833" t="str">
            <v>130VU</v>
          </cell>
          <cell r="E4833"/>
          <cell r="F4833" t="str">
            <v>OK</v>
          </cell>
          <cell r="G4833"/>
          <cell r="H4833"/>
          <cell r="I4833" t="str">
            <v>KO</v>
          </cell>
          <cell r="J4833"/>
        </row>
        <row r="4834">
          <cell r="B4834">
            <v>9068</v>
          </cell>
          <cell r="C4834">
            <v>43550</v>
          </cell>
          <cell r="D4834"/>
          <cell r="E4834"/>
          <cell r="F4834" t="str">
            <v>OK</v>
          </cell>
          <cell r="G4834"/>
          <cell r="H4834"/>
          <cell r="I4834" t="str">
            <v>OK</v>
          </cell>
          <cell r="J4834">
            <v>43551</v>
          </cell>
        </row>
        <row r="4835">
          <cell r="B4835">
            <v>9052</v>
          </cell>
          <cell r="C4835">
            <v>43550</v>
          </cell>
          <cell r="D4835"/>
          <cell r="E4835"/>
          <cell r="F4835" t="str">
            <v>OK</v>
          </cell>
          <cell r="G4835"/>
          <cell r="H4835"/>
          <cell r="I4835" t="str">
            <v>OK</v>
          </cell>
          <cell r="J4835">
            <v>43551</v>
          </cell>
        </row>
        <row r="4836">
          <cell r="B4836">
            <v>350</v>
          </cell>
          <cell r="C4836">
            <v>43550</v>
          </cell>
          <cell r="D4836" t="str">
            <v>925VU</v>
          </cell>
          <cell r="E4836"/>
          <cell r="F4836" t="str">
            <v>OK</v>
          </cell>
          <cell r="G4836"/>
          <cell r="H4836"/>
          <cell r="I4836" t="str">
            <v>OK</v>
          </cell>
          <cell r="J4836">
            <v>43551</v>
          </cell>
        </row>
        <row r="4837">
          <cell r="B4837">
            <v>376</v>
          </cell>
          <cell r="C4837">
            <v>43550</v>
          </cell>
          <cell r="D4837" t="str">
            <v>5120-5126</v>
          </cell>
          <cell r="E4837"/>
          <cell r="F4837" t="str">
            <v>OK</v>
          </cell>
          <cell r="G4837"/>
          <cell r="H4837"/>
          <cell r="I4837" t="str">
            <v>OK</v>
          </cell>
          <cell r="J4837">
            <v>43551</v>
          </cell>
        </row>
        <row r="4838">
          <cell r="B4838">
            <v>348</v>
          </cell>
          <cell r="C4838">
            <v>43550</v>
          </cell>
          <cell r="D4838">
            <v>5128</v>
          </cell>
          <cell r="E4838"/>
          <cell r="F4838" t="str">
            <v>OK</v>
          </cell>
          <cell r="G4838"/>
          <cell r="H4838"/>
          <cell r="I4838" t="str">
            <v>OK</v>
          </cell>
          <cell r="J4838">
            <v>43551</v>
          </cell>
        </row>
        <row r="4839">
          <cell r="B4839">
            <v>349</v>
          </cell>
          <cell r="C4839">
            <v>43550</v>
          </cell>
          <cell r="D4839" t="str">
            <v>5122-5123</v>
          </cell>
          <cell r="E4839"/>
          <cell r="F4839" t="str">
            <v>OK</v>
          </cell>
          <cell r="G4839"/>
          <cell r="H4839"/>
          <cell r="I4839" t="str">
            <v>OK</v>
          </cell>
          <cell r="J4839">
            <v>43551</v>
          </cell>
        </row>
        <row r="4840">
          <cell r="B4840">
            <v>108</v>
          </cell>
          <cell r="C4840">
            <v>43550</v>
          </cell>
          <cell r="D4840"/>
          <cell r="E4840"/>
          <cell r="F4840" t="str">
            <v>OK</v>
          </cell>
          <cell r="G4840"/>
          <cell r="H4840"/>
          <cell r="I4840" t="str">
            <v>OK</v>
          </cell>
          <cell r="J4840">
            <v>43551</v>
          </cell>
        </row>
        <row r="4841">
          <cell r="B4841">
            <v>107</v>
          </cell>
          <cell r="C4841">
            <v>43550</v>
          </cell>
          <cell r="D4841" t="str">
            <v>PARA 32VU</v>
          </cell>
          <cell r="E4841"/>
          <cell r="F4841" t="str">
            <v>OK</v>
          </cell>
          <cell r="G4841"/>
          <cell r="H4841"/>
          <cell r="I4841" t="str">
            <v>OK</v>
          </cell>
          <cell r="J4841">
            <v>43551</v>
          </cell>
        </row>
        <row r="4842">
          <cell r="B4842" t="str">
            <v>LCT251570</v>
          </cell>
          <cell r="C4842">
            <v>43550</v>
          </cell>
          <cell r="D4842" t="str">
            <v>20RK</v>
          </cell>
          <cell r="E4842"/>
          <cell r="F4842" t="str">
            <v>OK</v>
          </cell>
          <cell r="G4842"/>
          <cell r="H4842"/>
          <cell r="I4842" t="str">
            <v>OK</v>
          </cell>
          <cell r="J4842">
            <v>43551</v>
          </cell>
        </row>
        <row r="4843">
          <cell r="B4843" t="str">
            <v>LCT251562</v>
          </cell>
          <cell r="C4843">
            <v>43550</v>
          </cell>
          <cell r="D4843" t="str">
            <v>11JD</v>
          </cell>
          <cell r="E4843"/>
          <cell r="F4843" t="str">
            <v>OK</v>
          </cell>
          <cell r="G4843"/>
          <cell r="H4843"/>
          <cell r="I4843" t="str">
            <v>OK</v>
          </cell>
          <cell r="J4843">
            <v>43551</v>
          </cell>
        </row>
        <row r="4844">
          <cell r="B4844" t="str">
            <v>LCT198868</v>
          </cell>
          <cell r="C4844">
            <v>43550</v>
          </cell>
          <cell r="D4844" t="str">
            <v>10JD</v>
          </cell>
          <cell r="E4844"/>
          <cell r="F4844" t="str">
            <v>OK</v>
          </cell>
          <cell r="G4844"/>
          <cell r="H4844"/>
          <cell r="I4844" t="str">
            <v>OK</v>
          </cell>
          <cell r="J4844">
            <v>43551</v>
          </cell>
        </row>
        <row r="4845">
          <cell r="B4845">
            <v>8972</v>
          </cell>
          <cell r="C4845">
            <v>43550</v>
          </cell>
          <cell r="D4845" t="str">
            <v>500VU</v>
          </cell>
          <cell r="E4845"/>
          <cell r="F4845" t="str">
            <v>OK</v>
          </cell>
          <cell r="G4845"/>
          <cell r="H4845"/>
          <cell r="I4845" t="str">
            <v>OK</v>
          </cell>
          <cell r="J4845">
            <v>43551</v>
          </cell>
        </row>
        <row r="4846">
          <cell r="B4846">
            <v>8917</v>
          </cell>
          <cell r="C4846">
            <v>43551</v>
          </cell>
          <cell r="D4846"/>
          <cell r="E4846"/>
          <cell r="F4846" t="str">
            <v>OK</v>
          </cell>
          <cell r="G4846"/>
          <cell r="H4846"/>
          <cell r="I4846" t="str">
            <v>OK</v>
          </cell>
          <cell r="J4846">
            <v>43552</v>
          </cell>
        </row>
        <row r="4847">
          <cell r="B4847">
            <v>8989</v>
          </cell>
          <cell r="C4847">
            <v>43551</v>
          </cell>
          <cell r="D4847" t="str">
            <v>para 102VU</v>
          </cell>
          <cell r="E4847"/>
          <cell r="F4847" t="str">
            <v>OK</v>
          </cell>
          <cell r="G4847"/>
          <cell r="H4847"/>
          <cell r="I4847" t="str">
            <v>OK</v>
          </cell>
          <cell r="J4847">
            <v>43552</v>
          </cell>
        </row>
        <row r="4848">
          <cell r="B4848">
            <v>9064</v>
          </cell>
          <cell r="C4848">
            <v>43551</v>
          </cell>
          <cell r="D4848" t="str">
            <v>sans autorisation d'expédier</v>
          </cell>
          <cell r="E4848"/>
          <cell r="F4848" t="str">
            <v>OK</v>
          </cell>
          <cell r="G4848"/>
          <cell r="H4848"/>
          <cell r="I4848" t="str">
            <v>OK</v>
          </cell>
          <cell r="J4848">
            <v>43552</v>
          </cell>
        </row>
        <row r="4849">
          <cell r="B4849">
            <v>9069</v>
          </cell>
          <cell r="C4849">
            <v>43551</v>
          </cell>
          <cell r="D4849" t="str">
            <v>sans autorisation d'expédier</v>
          </cell>
          <cell r="E4849"/>
          <cell r="F4849" t="str">
            <v>OK</v>
          </cell>
          <cell r="G4849"/>
          <cell r="H4849"/>
          <cell r="I4849" t="str">
            <v>OK</v>
          </cell>
          <cell r="J4849">
            <v>43552</v>
          </cell>
        </row>
        <row r="4850">
          <cell r="B4850">
            <v>349</v>
          </cell>
          <cell r="C4850">
            <v>43551</v>
          </cell>
          <cell r="D4850"/>
          <cell r="E4850"/>
          <cell r="F4850" t="str">
            <v>OK</v>
          </cell>
          <cell r="G4850"/>
          <cell r="H4850"/>
          <cell r="I4850" t="str">
            <v>OK</v>
          </cell>
          <cell r="J4850">
            <v>43552</v>
          </cell>
        </row>
        <row r="4851">
          <cell r="B4851">
            <v>372</v>
          </cell>
          <cell r="C4851">
            <v>43551</v>
          </cell>
          <cell r="D4851"/>
          <cell r="E4851"/>
          <cell r="F4851" t="str">
            <v>OK</v>
          </cell>
          <cell r="G4851"/>
          <cell r="H4851"/>
          <cell r="I4851" t="str">
            <v>OK</v>
          </cell>
          <cell r="J4851">
            <v>43552</v>
          </cell>
        </row>
        <row r="4852">
          <cell r="B4852">
            <v>345</v>
          </cell>
          <cell r="C4852">
            <v>43551</v>
          </cell>
          <cell r="D4852"/>
          <cell r="E4852"/>
          <cell r="F4852" t="str">
            <v>OK</v>
          </cell>
          <cell r="G4852"/>
          <cell r="H4852"/>
          <cell r="I4852" t="str">
            <v>OK</v>
          </cell>
          <cell r="J4852">
            <v>43552</v>
          </cell>
        </row>
        <row r="4853">
          <cell r="B4853" t="str">
            <v>LCT251584</v>
          </cell>
          <cell r="C4853">
            <v>43551</v>
          </cell>
          <cell r="D4853" t="str">
            <v>80UB</v>
          </cell>
          <cell r="E4853"/>
          <cell r="F4853" t="str">
            <v>OK</v>
          </cell>
          <cell r="G4853"/>
          <cell r="H4853"/>
          <cell r="I4853" t="str">
            <v>OK</v>
          </cell>
          <cell r="J4853">
            <v>43552</v>
          </cell>
        </row>
        <row r="4854">
          <cell r="B4854" t="str">
            <v>LCT269593</v>
          </cell>
          <cell r="C4854">
            <v>43551</v>
          </cell>
          <cell r="D4854" t="str">
            <v>1UB</v>
          </cell>
          <cell r="E4854"/>
          <cell r="F4854" t="str">
            <v>OK</v>
          </cell>
          <cell r="G4854"/>
          <cell r="H4854"/>
          <cell r="I4854" t="str">
            <v>OK</v>
          </cell>
          <cell r="J4854">
            <v>43552</v>
          </cell>
        </row>
        <row r="4855">
          <cell r="B4855" t="str">
            <v>LCT269176</v>
          </cell>
          <cell r="C4855">
            <v>43551</v>
          </cell>
          <cell r="D4855" t="str">
            <v>1001&amp;1002</v>
          </cell>
          <cell r="E4855"/>
          <cell r="F4855" t="str">
            <v>OK</v>
          </cell>
          <cell r="G4855"/>
          <cell r="H4855"/>
          <cell r="I4855" t="str">
            <v>OK</v>
          </cell>
          <cell r="J4855">
            <v>43552</v>
          </cell>
        </row>
        <row r="4856">
          <cell r="B4856" t="str">
            <v>LCT269177</v>
          </cell>
          <cell r="C4856">
            <v>43551</v>
          </cell>
          <cell r="D4856" t="str">
            <v>1001&amp;1002</v>
          </cell>
          <cell r="E4856"/>
          <cell r="F4856" t="str">
            <v>OK</v>
          </cell>
          <cell r="G4856"/>
          <cell r="H4856"/>
          <cell r="I4856" t="str">
            <v>OK</v>
          </cell>
          <cell r="J4856">
            <v>43552</v>
          </cell>
        </row>
        <row r="4857">
          <cell r="B4857" t="str">
            <v>LCT269178</v>
          </cell>
          <cell r="C4857">
            <v>43551</v>
          </cell>
          <cell r="D4857" t="str">
            <v>1001&amp;1002</v>
          </cell>
          <cell r="E4857"/>
          <cell r="F4857" t="str">
            <v>OK</v>
          </cell>
          <cell r="G4857"/>
          <cell r="H4857"/>
          <cell r="I4857" t="str">
            <v>OK</v>
          </cell>
          <cell r="J4857">
            <v>43552</v>
          </cell>
        </row>
        <row r="4858">
          <cell r="B4858" t="str">
            <v>LCT269179</v>
          </cell>
          <cell r="C4858">
            <v>43551</v>
          </cell>
          <cell r="D4858" t="str">
            <v>1001&amp;1002</v>
          </cell>
          <cell r="E4858"/>
          <cell r="F4858" t="str">
            <v>OK</v>
          </cell>
          <cell r="G4858"/>
          <cell r="H4858"/>
          <cell r="I4858" t="str">
            <v>OK</v>
          </cell>
          <cell r="J4858">
            <v>43552</v>
          </cell>
        </row>
        <row r="4859">
          <cell r="B4859" t="str">
            <v>LCT205525</v>
          </cell>
          <cell r="C4859">
            <v>43551</v>
          </cell>
          <cell r="D4859" t="str">
            <v xml:space="preserve">10JD </v>
          </cell>
          <cell r="E4859"/>
          <cell r="F4859" t="str">
            <v>OK</v>
          </cell>
          <cell r="G4859"/>
          <cell r="H4859"/>
          <cell r="I4859" t="str">
            <v>OK</v>
          </cell>
          <cell r="J4859">
            <v>43552</v>
          </cell>
        </row>
        <row r="4860">
          <cell r="B4860" t="str">
            <v>LCT198863</v>
          </cell>
          <cell r="C4860">
            <v>43551</v>
          </cell>
          <cell r="D4860" t="str">
            <v>20RK</v>
          </cell>
          <cell r="E4860"/>
          <cell r="F4860" t="str">
            <v>OK</v>
          </cell>
          <cell r="G4860"/>
          <cell r="H4860"/>
          <cell r="I4860" t="str">
            <v>OK</v>
          </cell>
          <cell r="J4860">
            <v>43552</v>
          </cell>
        </row>
        <row r="4861">
          <cell r="B4861">
            <v>9089</v>
          </cell>
          <cell r="C4861">
            <v>43551</v>
          </cell>
          <cell r="D4861"/>
          <cell r="E4861"/>
          <cell r="F4861" t="str">
            <v>OK</v>
          </cell>
          <cell r="G4861"/>
          <cell r="H4861"/>
          <cell r="I4861" t="str">
            <v>OK</v>
          </cell>
          <cell r="J4861">
            <v>43552</v>
          </cell>
        </row>
        <row r="4862">
          <cell r="B4862">
            <v>8985</v>
          </cell>
          <cell r="C4862">
            <v>43552</v>
          </cell>
          <cell r="D4862"/>
          <cell r="E4862"/>
          <cell r="F4862" t="str">
            <v>OK</v>
          </cell>
          <cell r="G4862"/>
          <cell r="H4862"/>
          <cell r="I4862" t="str">
            <v>OK</v>
          </cell>
          <cell r="J4862">
            <v>43553</v>
          </cell>
        </row>
        <row r="4863">
          <cell r="B4863">
            <v>8941</v>
          </cell>
          <cell r="C4863">
            <v>43552</v>
          </cell>
          <cell r="D4863"/>
          <cell r="E4863"/>
          <cell r="F4863" t="str">
            <v>OK</v>
          </cell>
          <cell r="G4863"/>
          <cell r="H4863"/>
          <cell r="I4863" t="str">
            <v>OK</v>
          </cell>
          <cell r="J4863">
            <v>43553</v>
          </cell>
        </row>
        <row r="4864">
          <cell r="B4864">
            <v>8907</v>
          </cell>
          <cell r="C4864">
            <v>43552</v>
          </cell>
          <cell r="D4864"/>
          <cell r="E4864"/>
          <cell r="F4864" t="str">
            <v>OK</v>
          </cell>
          <cell r="G4864"/>
          <cell r="H4864"/>
          <cell r="I4864" t="str">
            <v>OK</v>
          </cell>
          <cell r="J4864">
            <v>43553</v>
          </cell>
        </row>
        <row r="4865">
          <cell r="B4865">
            <v>8922</v>
          </cell>
          <cell r="C4865">
            <v>43552</v>
          </cell>
          <cell r="D4865"/>
          <cell r="E4865"/>
          <cell r="F4865" t="str">
            <v>OK</v>
          </cell>
          <cell r="G4865"/>
          <cell r="H4865"/>
          <cell r="I4865" t="str">
            <v>OK</v>
          </cell>
          <cell r="J4865">
            <v>43553</v>
          </cell>
        </row>
        <row r="4866">
          <cell r="B4866">
            <v>8909</v>
          </cell>
          <cell r="C4866">
            <v>43552</v>
          </cell>
          <cell r="D4866"/>
          <cell r="E4866"/>
          <cell r="F4866" t="str">
            <v>OK</v>
          </cell>
          <cell r="G4866"/>
          <cell r="H4866"/>
          <cell r="I4866" t="str">
            <v>OK</v>
          </cell>
          <cell r="J4866">
            <v>43553</v>
          </cell>
        </row>
        <row r="4867">
          <cell r="B4867">
            <v>8950</v>
          </cell>
          <cell r="C4867">
            <v>43552</v>
          </cell>
          <cell r="D4867"/>
          <cell r="E4867"/>
          <cell r="F4867" t="str">
            <v>OK</v>
          </cell>
          <cell r="G4867"/>
          <cell r="H4867"/>
          <cell r="I4867" t="str">
            <v>OK</v>
          </cell>
          <cell r="J4867">
            <v>43553</v>
          </cell>
        </row>
        <row r="4868">
          <cell r="B4868">
            <v>8925</v>
          </cell>
          <cell r="C4868">
            <v>43552</v>
          </cell>
          <cell r="D4868"/>
          <cell r="E4868"/>
          <cell r="F4868" t="str">
            <v>OK</v>
          </cell>
          <cell r="G4868"/>
          <cell r="H4868"/>
          <cell r="I4868" t="str">
            <v>OK</v>
          </cell>
          <cell r="J4868">
            <v>43553</v>
          </cell>
        </row>
        <row r="4869">
          <cell r="B4869">
            <v>8949</v>
          </cell>
          <cell r="C4869">
            <v>43552</v>
          </cell>
          <cell r="D4869"/>
          <cell r="E4869"/>
          <cell r="F4869" t="str">
            <v>OK</v>
          </cell>
          <cell r="G4869"/>
          <cell r="H4869"/>
          <cell r="I4869" t="str">
            <v>OK</v>
          </cell>
          <cell r="J4869">
            <v>43553</v>
          </cell>
        </row>
        <row r="4870">
          <cell r="B4870">
            <v>9050</v>
          </cell>
          <cell r="C4870">
            <v>43552</v>
          </cell>
          <cell r="D4870"/>
          <cell r="E4870"/>
          <cell r="F4870" t="str">
            <v>OK</v>
          </cell>
          <cell r="G4870"/>
          <cell r="H4870"/>
          <cell r="I4870" t="str">
            <v>OK</v>
          </cell>
          <cell r="J4870">
            <v>43553</v>
          </cell>
        </row>
        <row r="4871">
          <cell r="B4871">
            <v>8957</v>
          </cell>
          <cell r="C4871">
            <v>43552</v>
          </cell>
          <cell r="D4871"/>
          <cell r="E4871"/>
          <cell r="F4871" t="str">
            <v>OK</v>
          </cell>
          <cell r="G4871"/>
          <cell r="H4871"/>
          <cell r="I4871" t="str">
            <v>OK</v>
          </cell>
          <cell r="J4871">
            <v>43553</v>
          </cell>
        </row>
        <row r="4872">
          <cell r="B4872">
            <v>9051</v>
          </cell>
          <cell r="C4872">
            <v>43552</v>
          </cell>
          <cell r="D4872"/>
          <cell r="E4872"/>
          <cell r="F4872" t="str">
            <v>OK</v>
          </cell>
          <cell r="G4872"/>
          <cell r="H4872"/>
          <cell r="I4872" t="str">
            <v>OK</v>
          </cell>
          <cell r="J4872">
            <v>43553</v>
          </cell>
        </row>
        <row r="4873">
          <cell r="B4873">
            <v>9072</v>
          </cell>
          <cell r="C4873">
            <v>43552</v>
          </cell>
          <cell r="D4873"/>
          <cell r="E4873"/>
          <cell r="F4873" t="str">
            <v>OK</v>
          </cell>
          <cell r="G4873"/>
          <cell r="H4873"/>
          <cell r="I4873" t="str">
            <v>OK</v>
          </cell>
          <cell r="J4873">
            <v>43553</v>
          </cell>
        </row>
        <row r="4874">
          <cell r="B4874">
            <v>1597</v>
          </cell>
          <cell r="C4874">
            <v>43552</v>
          </cell>
          <cell r="D4874"/>
          <cell r="E4874"/>
          <cell r="F4874" t="str">
            <v>OK</v>
          </cell>
          <cell r="G4874"/>
          <cell r="H4874"/>
          <cell r="I4874" t="str">
            <v>OK</v>
          </cell>
          <cell r="J4874">
            <v>43553</v>
          </cell>
        </row>
        <row r="4875">
          <cell r="B4875">
            <v>345</v>
          </cell>
          <cell r="C4875">
            <v>43552</v>
          </cell>
          <cell r="D4875"/>
          <cell r="E4875"/>
          <cell r="F4875" t="str">
            <v>OK</v>
          </cell>
          <cell r="G4875"/>
          <cell r="H4875"/>
          <cell r="I4875" t="str">
            <v>OK</v>
          </cell>
          <cell r="J4875">
            <v>43553</v>
          </cell>
        </row>
        <row r="4876">
          <cell r="B4876">
            <v>352</v>
          </cell>
          <cell r="C4876">
            <v>43552</v>
          </cell>
          <cell r="D4876" t="str">
            <v>911-917vu</v>
          </cell>
          <cell r="E4876"/>
          <cell r="F4876" t="str">
            <v>OK</v>
          </cell>
          <cell r="G4876"/>
          <cell r="H4876"/>
          <cell r="I4876" t="str">
            <v>OK</v>
          </cell>
          <cell r="J4876">
            <v>43553</v>
          </cell>
        </row>
        <row r="4877">
          <cell r="B4877">
            <v>352</v>
          </cell>
          <cell r="C4877">
            <v>43552</v>
          </cell>
          <cell r="D4877"/>
          <cell r="E4877"/>
          <cell r="F4877" t="str">
            <v>OK</v>
          </cell>
          <cell r="G4877"/>
          <cell r="H4877"/>
          <cell r="I4877" t="str">
            <v>OK</v>
          </cell>
          <cell r="J4877">
            <v>43556</v>
          </cell>
        </row>
        <row r="4878">
          <cell r="B4878" t="str">
            <v>LCT198864</v>
          </cell>
          <cell r="C4878">
            <v>43552</v>
          </cell>
          <cell r="D4878" t="str">
            <v>5GA</v>
          </cell>
          <cell r="E4878"/>
          <cell r="F4878" t="str">
            <v>OK</v>
          </cell>
          <cell r="G4878"/>
          <cell r="H4878"/>
          <cell r="I4878" t="str">
            <v>OK</v>
          </cell>
          <cell r="J4878">
            <v>43556</v>
          </cell>
        </row>
        <row r="4879">
          <cell r="B4879">
            <v>1586</v>
          </cell>
          <cell r="C4879">
            <v>43553</v>
          </cell>
          <cell r="D4879"/>
          <cell r="E4879"/>
          <cell r="F4879" t="str">
            <v>OK</v>
          </cell>
          <cell r="G4879"/>
          <cell r="H4879"/>
          <cell r="I4879" t="str">
            <v>OK</v>
          </cell>
          <cell r="J4879">
            <v>43556</v>
          </cell>
        </row>
        <row r="4880">
          <cell r="B4880">
            <v>378</v>
          </cell>
          <cell r="C4880">
            <v>43553</v>
          </cell>
          <cell r="D4880"/>
          <cell r="E4880"/>
          <cell r="F4880" t="str">
            <v>OK</v>
          </cell>
          <cell r="G4880"/>
          <cell r="H4880"/>
          <cell r="I4880" t="str">
            <v>OK</v>
          </cell>
          <cell r="J4880">
            <v>43556</v>
          </cell>
        </row>
        <row r="4881">
          <cell r="B4881">
            <v>333</v>
          </cell>
          <cell r="C4881">
            <v>43553</v>
          </cell>
          <cell r="D4881"/>
          <cell r="E4881"/>
          <cell r="F4881" t="str">
            <v>OK</v>
          </cell>
          <cell r="G4881"/>
          <cell r="H4881"/>
          <cell r="I4881" t="str">
            <v>OK</v>
          </cell>
          <cell r="J4881">
            <v>43556</v>
          </cell>
        </row>
        <row r="4882">
          <cell r="B4882" t="str">
            <v>LCT198855</v>
          </cell>
          <cell r="C4882">
            <v>43553</v>
          </cell>
          <cell r="D4882" t="str">
            <v>91UB</v>
          </cell>
          <cell r="E4882"/>
          <cell r="F4882" t="str">
            <v>OK</v>
          </cell>
          <cell r="G4882"/>
          <cell r="H4882"/>
          <cell r="I4882" t="str">
            <v>OK</v>
          </cell>
          <cell r="J4882">
            <v>43556</v>
          </cell>
        </row>
        <row r="4883">
          <cell r="B4883" t="str">
            <v>LCT198871</v>
          </cell>
          <cell r="C4883">
            <v>43553</v>
          </cell>
          <cell r="D4883" t="str">
            <v>41UB</v>
          </cell>
          <cell r="E4883"/>
          <cell r="F4883" t="str">
            <v>OK</v>
          </cell>
          <cell r="G4883"/>
          <cell r="H4883"/>
          <cell r="I4883" t="str">
            <v>OK</v>
          </cell>
          <cell r="J4883">
            <v>43556</v>
          </cell>
        </row>
        <row r="4884">
          <cell r="B4884" t="str">
            <v>LCT251560</v>
          </cell>
          <cell r="C4884">
            <v>43553</v>
          </cell>
          <cell r="D4884" t="str">
            <v>10QW</v>
          </cell>
          <cell r="E4884"/>
          <cell r="F4884" t="str">
            <v>OK</v>
          </cell>
          <cell r="G4884"/>
          <cell r="H4884"/>
          <cell r="I4884" t="str">
            <v>OK</v>
          </cell>
          <cell r="J4884">
            <v>43556</v>
          </cell>
        </row>
        <row r="4885">
          <cell r="B4885" t="str">
            <v>LCT251568</v>
          </cell>
          <cell r="C4885">
            <v>43553</v>
          </cell>
          <cell r="D4885" t="str">
            <v>20FP</v>
          </cell>
          <cell r="E4885"/>
          <cell r="F4885" t="str">
            <v>OK</v>
          </cell>
          <cell r="G4885"/>
          <cell r="H4885"/>
          <cell r="I4885" t="str">
            <v>OK</v>
          </cell>
          <cell r="J4885">
            <v>43556</v>
          </cell>
        </row>
        <row r="4886">
          <cell r="B4886" t="str">
            <v>LCT251571</v>
          </cell>
          <cell r="C4886">
            <v>43553</v>
          </cell>
          <cell r="D4886" t="str">
            <v>20RK</v>
          </cell>
          <cell r="E4886"/>
          <cell r="F4886" t="str">
            <v>OK</v>
          </cell>
          <cell r="G4886"/>
          <cell r="H4886"/>
          <cell r="I4886" t="str">
            <v>OK</v>
          </cell>
          <cell r="J4886">
            <v>43556</v>
          </cell>
        </row>
        <row r="4887">
          <cell r="B4887" t="str">
            <v>LCT261757</v>
          </cell>
          <cell r="C4887">
            <v>43553</v>
          </cell>
          <cell r="D4887" t="str">
            <v>60VU   LTE990018</v>
          </cell>
          <cell r="E4887"/>
          <cell r="F4887" t="str">
            <v>OK</v>
          </cell>
          <cell r="G4887"/>
          <cell r="H4887"/>
          <cell r="I4887" t="str">
            <v>OK</v>
          </cell>
          <cell r="J4887">
            <v>43556</v>
          </cell>
        </row>
        <row r="4888">
          <cell r="B4888" t="str">
            <v xml:space="preserve">LCT261759 </v>
          </cell>
          <cell r="C4888">
            <v>43553</v>
          </cell>
          <cell r="D4888" t="str">
            <v>60VU   LTE990019</v>
          </cell>
          <cell r="E4888"/>
          <cell r="F4888" t="str">
            <v>OK</v>
          </cell>
          <cell r="G4888"/>
          <cell r="H4888"/>
          <cell r="I4888" t="str">
            <v>OK</v>
          </cell>
          <cell r="J4888">
            <v>43556</v>
          </cell>
        </row>
        <row r="4889">
          <cell r="B4889" t="str">
            <v>LCT262043</v>
          </cell>
          <cell r="C4889">
            <v>43553</v>
          </cell>
          <cell r="D4889" t="str">
            <v>61VU   LTE990019</v>
          </cell>
          <cell r="E4889"/>
          <cell r="F4889" t="str">
            <v>OK</v>
          </cell>
          <cell r="G4889"/>
          <cell r="H4889"/>
          <cell r="I4889" t="str">
            <v>OK</v>
          </cell>
          <cell r="J4889">
            <v>43556</v>
          </cell>
        </row>
        <row r="4890">
          <cell r="B4890" t="str">
            <v>LCT261765</v>
          </cell>
          <cell r="C4890">
            <v>43553</v>
          </cell>
          <cell r="D4890" t="str">
            <v>61VU   LTE990021</v>
          </cell>
          <cell r="E4890"/>
          <cell r="F4890" t="str">
            <v>OK</v>
          </cell>
          <cell r="G4890"/>
          <cell r="H4890"/>
          <cell r="I4890" t="str">
            <v>OK</v>
          </cell>
          <cell r="J4890">
            <v>43556</v>
          </cell>
        </row>
        <row r="4891">
          <cell r="B4891">
            <v>8928</v>
          </cell>
          <cell r="C4891">
            <v>43556</v>
          </cell>
          <cell r="D4891"/>
          <cell r="E4891"/>
          <cell r="F4891" t="str">
            <v>OK</v>
          </cell>
          <cell r="G4891"/>
          <cell r="H4891"/>
          <cell r="I4891" t="str">
            <v>OK</v>
          </cell>
          <cell r="J4891">
            <v>43557</v>
          </cell>
        </row>
        <row r="4892">
          <cell r="B4892">
            <v>8882</v>
          </cell>
          <cell r="C4892">
            <v>43556</v>
          </cell>
          <cell r="D4892"/>
          <cell r="E4892"/>
          <cell r="F4892" t="str">
            <v>OK</v>
          </cell>
          <cell r="G4892"/>
          <cell r="H4892"/>
          <cell r="I4892" t="str">
            <v>OK</v>
          </cell>
          <cell r="J4892">
            <v>43557</v>
          </cell>
        </row>
        <row r="4893">
          <cell r="B4893">
            <v>8932</v>
          </cell>
          <cell r="C4893">
            <v>43556</v>
          </cell>
          <cell r="D4893"/>
          <cell r="E4893"/>
          <cell r="F4893" t="str">
            <v>OK</v>
          </cell>
          <cell r="G4893"/>
          <cell r="H4893"/>
          <cell r="I4893" t="str">
            <v>OK</v>
          </cell>
          <cell r="J4893">
            <v>43557</v>
          </cell>
        </row>
        <row r="4894">
          <cell r="B4894">
            <v>8972</v>
          </cell>
          <cell r="C4894">
            <v>43556</v>
          </cell>
          <cell r="D4894"/>
          <cell r="E4894"/>
          <cell r="F4894" t="str">
            <v>OK</v>
          </cell>
          <cell r="G4894"/>
          <cell r="H4894"/>
          <cell r="I4894" t="str">
            <v>OK</v>
          </cell>
          <cell r="J4894">
            <v>43557</v>
          </cell>
        </row>
        <row r="4895">
          <cell r="B4895">
            <v>8961</v>
          </cell>
          <cell r="C4895">
            <v>43556</v>
          </cell>
          <cell r="D4895"/>
          <cell r="E4895"/>
          <cell r="F4895" t="str">
            <v>OK</v>
          </cell>
          <cell r="G4895"/>
          <cell r="H4895"/>
          <cell r="I4895" t="str">
            <v>OK</v>
          </cell>
          <cell r="J4895">
            <v>43557</v>
          </cell>
        </row>
        <row r="4896">
          <cell r="B4896">
            <v>8956</v>
          </cell>
          <cell r="C4896">
            <v>43556</v>
          </cell>
          <cell r="D4896"/>
          <cell r="E4896"/>
          <cell r="F4896" t="str">
            <v>OK</v>
          </cell>
          <cell r="G4896"/>
          <cell r="H4896"/>
          <cell r="I4896" t="str">
            <v>OK</v>
          </cell>
          <cell r="J4896">
            <v>43557</v>
          </cell>
        </row>
        <row r="4897">
          <cell r="B4897">
            <v>8955</v>
          </cell>
          <cell r="C4897">
            <v>43556</v>
          </cell>
          <cell r="D4897"/>
          <cell r="E4897"/>
          <cell r="F4897" t="str">
            <v>OK</v>
          </cell>
          <cell r="G4897"/>
          <cell r="H4897"/>
          <cell r="I4897" t="str">
            <v>OK</v>
          </cell>
          <cell r="J4897">
            <v>43557</v>
          </cell>
        </row>
        <row r="4898">
          <cell r="B4898">
            <v>9078</v>
          </cell>
          <cell r="C4898">
            <v>43556</v>
          </cell>
          <cell r="D4898"/>
          <cell r="E4898"/>
          <cell r="F4898" t="str">
            <v>OK</v>
          </cell>
          <cell r="G4898"/>
          <cell r="H4898"/>
          <cell r="I4898" t="str">
            <v>OK</v>
          </cell>
          <cell r="J4898">
            <v>43557</v>
          </cell>
        </row>
        <row r="4899">
          <cell r="B4899">
            <v>8997</v>
          </cell>
          <cell r="C4899">
            <v>43556</v>
          </cell>
          <cell r="D4899"/>
          <cell r="E4899"/>
          <cell r="F4899" t="str">
            <v>OK</v>
          </cell>
          <cell r="G4899"/>
          <cell r="H4899"/>
          <cell r="I4899" t="str">
            <v>OK</v>
          </cell>
          <cell r="J4899">
            <v>43557</v>
          </cell>
        </row>
        <row r="4900">
          <cell r="B4900">
            <v>9057</v>
          </cell>
          <cell r="C4900">
            <v>43556</v>
          </cell>
          <cell r="D4900"/>
          <cell r="E4900"/>
          <cell r="F4900" t="str">
            <v>OK</v>
          </cell>
          <cell r="G4900"/>
          <cell r="H4900"/>
          <cell r="I4900" t="str">
            <v>OK</v>
          </cell>
          <cell r="J4900">
            <v>43557</v>
          </cell>
        </row>
        <row r="4901">
          <cell r="B4901">
            <v>9075</v>
          </cell>
          <cell r="C4901">
            <v>43556</v>
          </cell>
          <cell r="D4901"/>
          <cell r="E4901"/>
          <cell r="F4901" t="str">
            <v>OK</v>
          </cell>
          <cell r="G4901"/>
          <cell r="H4901"/>
          <cell r="I4901" t="str">
            <v>OK</v>
          </cell>
          <cell r="J4901">
            <v>43557</v>
          </cell>
        </row>
        <row r="4902">
          <cell r="B4902">
            <v>9081</v>
          </cell>
          <cell r="C4902">
            <v>43556</v>
          </cell>
          <cell r="D4902"/>
          <cell r="E4902"/>
          <cell r="F4902" t="str">
            <v>OK</v>
          </cell>
          <cell r="G4902"/>
          <cell r="H4902"/>
          <cell r="I4902" t="str">
            <v>OK</v>
          </cell>
          <cell r="J4902">
            <v>43557</v>
          </cell>
        </row>
        <row r="4903">
          <cell r="B4903">
            <v>9002</v>
          </cell>
          <cell r="C4903">
            <v>43556</v>
          </cell>
          <cell r="D4903"/>
          <cell r="E4903"/>
          <cell r="F4903" t="str">
            <v>OK</v>
          </cell>
          <cell r="G4903"/>
          <cell r="H4903"/>
          <cell r="I4903" t="str">
            <v>OK</v>
          </cell>
          <cell r="J4903">
            <v>43557</v>
          </cell>
        </row>
        <row r="4904">
          <cell r="B4904">
            <v>8993</v>
          </cell>
          <cell r="C4904">
            <v>43556</v>
          </cell>
          <cell r="D4904"/>
          <cell r="E4904"/>
          <cell r="F4904" t="str">
            <v>OK</v>
          </cell>
          <cell r="G4904"/>
          <cell r="H4904"/>
          <cell r="I4904" t="str">
            <v>OK</v>
          </cell>
          <cell r="J4904">
            <v>43557</v>
          </cell>
        </row>
        <row r="4905">
          <cell r="B4905">
            <v>9088</v>
          </cell>
          <cell r="C4905">
            <v>43556</v>
          </cell>
          <cell r="D4905"/>
          <cell r="E4905"/>
          <cell r="F4905" t="str">
            <v>OK</v>
          </cell>
          <cell r="G4905"/>
          <cell r="H4905"/>
          <cell r="I4905" t="str">
            <v>OK</v>
          </cell>
          <cell r="J4905">
            <v>43557</v>
          </cell>
        </row>
        <row r="4906">
          <cell r="B4906">
            <v>1598</v>
          </cell>
          <cell r="C4906">
            <v>43556</v>
          </cell>
          <cell r="D4906"/>
          <cell r="E4906"/>
          <cell r="F4906" t="str">
            <v>OK</v>
          </cell>
          <cell r="G4906"/>
          <cell r="H4906"/>
          <cell r="I4906" t="str">
            <v>OK</v>
          </cell>
          <cell r="J4906">
            <v>43557</v>
          </cell>
        </row>
        <row r="4907">
          <cell r="B4907">
            <v>350</v>
          </cell>
          <cell r="C4907">
            <v>43556</v>
          </cell>
          <cell r="D4907"/>
          <cell r="E4907"/>
          <cell r="F4907" t="str">
            <v>OK</v>
          </cell>
          <cell r="G4907"/>
          <cell r="H4907"/>
          <cell r="I4907" t="str">
            <v>OK</v>
          </cell>
          <cell r="J4907">
            <v>43557</v>
          </cell>
        </row>
        <row r="4908">
          <cell r="B4908">
            <v>355</v>
          </cell>
          <cell r="C4908">
            <v>43556</v>
          </cell>
          <cell r="D4908" t="str">
            <v>911-917VU</v>
          </cell>
          <cell r="E4908"/>
          <cell r="F4908" t="str">
            <v>OK</v>
          </cell>
          <cell r="G4908"/>
          <cell r="H4908"/>
          <cell r="I4908" t="str">
            <v>OK</v>
          </cell>
          <cell r="J4908">
            <v>43558</v>
          </cell>
        </row>
        <row r="4909">
          <cell r="B4909">
            <v>355</v>
          </cell>
          <cell r="C4909">
            <v>43556</v>
          </cell>
          <cell r="D4909"/>
          <cell r="E4909"/>
          <cell r="F4909" t="str">
            <v>OK</v>
          </cell>
          <cell r="G4909"/>
          <cell r="H4909"/>
          <cell r="I4909" t="str">
            <v>OK</v>
          </cell>
          <cell r="J4909">
            <v>43558</v>
          </cell>
        </row>
        <row r="4910">
          <cell r="B4910">
            <v>1561</v>
          </cell>
          <cell r="C4910">
            <v>43556</v>
          </cell>
          <cell r="D4910" t="str">
            <v>22VU</v>
          </cell>
          <cell r="E4910"/>
          <cell r="F4910" t="str">
            <v>OK</v>
          </cell>
          <cell r="G4910"/>
          <cell r="H4910"/>
          <cell r="I4910" t="str">
            <v>KO</v>
          </cell>
          <cell r="J4910"/>
        </row>
        <row r="4911">
          <cell r="B4911">
            <v>8981</v>
          </cell>
          <cell r="C4911">
            <v>43556</v>
          </cell>
          <cell r="D4911" t="str">
            <v>35VU</v>
          </cell>
          <cell r="E4911"/>
          <cell r="F4911" t="str">
            <v>OK</v>
          </cell>
          <cell r="G4911"/>
          <cell r="H4911"/>
          <cell r="I4911" t="str">
            <v>OK</v>
          </cell>
          <cell r="J4911">
            <v>43563</v>
          </cell>
        </row>
        <row r="4912">
          <cell r="B4912">
            <v>8855</v>
          </cell>
          <cell r="C4912">
            <v>43556</v>
          </cell>
          <cell r="D4912" t="str">
            <v>108VU</v>
          </cell>
          <cell r="E4912"/>
          <cell r="F4912" t="str">
            <v>OK</v>
          </cell>
          <cell r="G4912"/>
          <cell r="H4912"/>
          <cell r="I4912" t="str">
            <v>OK</v>
          </cell>
          <cell r="J4912">
            <v>43559</v>
          </cell>
        </row>
        <row r="4913">
          <cell r="B4913" t="str">
            <v>LCT269183</v>
          </cell>
          <cell r="C4913">
            <v>43556</v>
          </cell>
          <cell r="D4913" t="str">
            <v>1001&amp;1002</v>
          </cell>
          <cell r="E4913"/>
          <cell r="F4913" t="str">
            <v>OK</v>
          </cell>
          <cell r="G4913"/>
          <cell r="H4913"/>
          <cell r="I4913" t="str">
            <v>OK</v>
          </cell>
          <cell r="J4913">
            <v>43557</v>
          </cell>
        </row>
        <row r="4914">
          <cell r="B4914">
            <v>9125</v>
          </cell>
          <cell r="C4914">
            <v>43557</v>
          </cell>
          <cell r="D4914"/>
          <cell r="E4914"/>
          <cell r="F4914" t="str">
            <v>OK</v>
          </cell>
          <cell r="G4914"/>
          <cell r="H4914"/>
          <cell r="I4914" t="str">
            <v>OK</v>
          </cell>
          <cell r="J4914">
            <v>43559</v>
          </cell>
        </row>
        <row r="4915">
          <cell r="B4915">
            <v>9049</v>
          </cell>
          <cell r="C4915">
            <v>43557</v>
          </cell>
          <cell r="D4915"/>
          <cell r="E4915"/>
          <cell r="F4915" t="str">
            <v>OK</v>
          </cell>
          <cell r="G4915"/>
          <cell r="H4915"/>
          <cell r="I4915" t="str">
            <v>OK</v>
          </cell>
          <cell r="J4915">
            <v>43559</v>
          </cell>
        </row>
        <row r="4916">
          <cell r="B4916">
            <v>8906</v>
          </cell>
          <cell r="C4916">
            <v>43557</v>
          </cell>
          <cell r="D4916"/>
          <cell r="E4916"/>
          <cell r="F4916" t="str">
            <v>OK</v>
          </cell>
          <cell r="G4916"/>
          <cell r="H4916"/>
          <cell r="I4916" t="str">
            <v>OK</v>
          </cell>
          <cell r="J4916">
            <v>43559</v>
          </cell>
        </row>
        <row r="4917">
          <cell r="B4917">
            <v>8958</v>
          </cell>
          <cell r="C4917">
            <v>43557</v>
          </cell>
          <cell r="D4917"/>
          <cell r="E4917"/>
          <cell r="F4917" t="str">
            <v>OK</v>
          </cell>
          <cell r="G4917"/>
          <cell r="H4917"/>
          <cell r="I4917" t="str">
            <v>OK</v>
          </cell>
          <cell r="J4917">
            <v>43559</v>
          </cell>
        </row>
        <row r="4918">
          <cell r="B4918">
            <v>8960</v>
          </cell>
          <cell r="C4918">
            <v>43557</v>
          </cell>
          <cell r="D4918"/>
          <cell r="E4918"/>
          <cell r="F4918" t="str">
            <v>OK</v>
          </cell>
          <cell r="G4918"/>
          <cell r="H4918"/>
          <cell r="I4918" t="str">
            <v>OK</v>
          </cell>
          <cell r="J4918">
            <v>43559</v>
          </cell>
        </row>
        <row r="4919">
          <cell r="B4919">
            <v>8996</v>
          </cell>
          <cell r="C4919">
            <v>43557</v>
          </cell>
          <cell r="D4919"/>
          <cell r="E4919"/>
          <cell r="F4919" t="str">
            <v>OK</v>
          </cell>
          <cell r="G4919"/>
          <cell r="H4919"/>
          <cell r="I4919" t="str">
            <v>OK</v>
          </cell>
          <cell r="J4919">
            <v>43559</v>
          </cell>
        </row>
        <row r="4920">
          <cell r="B4920">
            <v>9069</v>
          </cell>
          <cell r="C4920">
            <v>43557</v>
          </cell>
          <cell r="D4920"/>
          <cell r="E4920"/>
          <cell r="F4920" t="str">
            <v>OK</v>
          </cell>
          <cell r="G4920"/>
          <cell r="H4920"/>
          <cell r="I4920" t="str">
            <v>OK</v>
          </cell>
          <cell r="J4920">
            <v>43559</v>
          </cell>
        </row>
        <row r="4921">
          <cell r="B4921">
            <v>350</v>
          </cell>
          <cell r="C4921">
            <v>43557</v>
          </cell>
          <cell r="D4921"/>
          <cell r="E4921"/>
          <cell r="F4921" t="str">
            <v>OK</v>
          </cell>
          <cell r="G4921"/>
          <cell r="H4921"/>
          <cell r="I4921" t="str">
            <v>OK</v>
          </cell>
          <cell r="J4921">
            <v>43558</v>
          </cell>
        </row>
        <row r="4922">
          <cell r="B4922">
            <v>379</v>
          </cell>
          <cell r="C4922">
            <v>43557</v>
          </cell>
          <cell r="D4922"/>
          <cell r="E4922"/>
          <cell r="F4922" t="str">
            <v>OK</v>
          </cell>
          <cell r="G4922"/>
          <cell r="H4922"/>
          <cell r="I4922" t="str">
            <v>OK</v>
          </cell>
          <cell r="J4922">
            <v>43558</v>
          </cell>
        </row>
        <row r="4923">
          <cell r="B4923" t="str">
            <v>LCT169840</v>
          </cell>
          <cell r="C4923">
            <v>43557</v>
          </cell>
          <cell r="D4923" t="str">
            <v>60VU   LTE990017</v>
          </cell>
          <cell r="E4923"/>
          <cell r="F4923" t="str">
            <v>OK</v>
          </cell>
          <cell r="G4923"/>
          <cell r="H4923"/>
          <cell r="I4923" t="str">
            <v>OK</v>
          </cell>
          <cell r="J4923">
            <v>43559</v>
          </cell>
        </row>
        <row r="4924">
          <cell r="B4924" t="str">
            <v>LCT169848</v>
          </cell>
          <cell r="C4924">
            <v>43557</v>
          </cell>
          <cell r="D4924" t="str">
            <v>61VU   LTE990017</v>
          </cell>
          <cell r="E4924"/>
          <cell r="F4924" t="str">
            <v>OK</v>
          </cell>
          <cell r="G4924"/>
          <cell r="H4924"/>
          <cell r="I4924" t="str">
            <v>OK</v>
          </cell>
          <cell r="J4924">
            <v>43559</v>
          </cell>
        </row>
        <row r="4925">
          <cell r="B4925" t="str">
            <v>LCT169860</v>
          </cell>
          <cell r="C4925">
            <v>43557</v>
          </cell>
          <cell r="D4925" t="str">
            <v>62VU   LTE990017</v>
          </cell>
          <cell r="E4925"/>
          <cell r="F4925" t="str">
            <v>OK</v>
          </cell>
          <cell r="G4925"/>
          <cell r="H4925"/>
          <cell r="I4925" t="str">
            <v>OK</v>
          </cell>
          <cell r="J4925">
            <v>43559</v>
          </cell>
        </row>
        <row r="4926">
          <cell r="B4926" t="str">
            <v>LCT268713</v>
          </cell>
          <cell r="C4926">
            <v>43557</v>
          </cell>
          <cell r="D4926" t="str">
            <v>511VU1   LTE990001→LTE990006</v>
          </cell>
          <cell r="E4926"/>
          <cell r="F4926" t="str">
            <v>OK</v>
          </cell>
          <cell r="G4926"/>
          <cell r="H4926"/>
          <cell r="I4926" t="str">
            <v>OK</v>
          </cell>
          <cell r="J4926">
            <v>43559</v>
          </cell>
        </row>
        <row r="4927">
          <cell r="B4927">
            <v>8495</v>
          </cell>
          <cell r="C4927">
            <v>43557</v>
          </cell>
          <cell r="D4927" t="str">
            <v>130VU</v>
          </cell>
          <cell r="E4927"/>
          <cell r="F4927" t="str">
            <v>OK</v>
          </cell>
          <cell r="G4927"/>
          <cell r="H4927"/>
          <cell r="I4927" t="str">
            <v>OK</v>
          </cell>
          <cell r="J4927">
            <v>43560</v>
          </cell>
        </row>
        <row r="4928">
          <cell r="B4928">
            <v>344</v>
          </cell>
          <cell r="C4928">
            <v>43557</v>
          </cell>
          <cell r="D4928" t="str">
            <v>613VU</v>
          </cell>
          <cell r="E4928"/>
          <cell r="F4928" t="str">
            <v>OK</v>
          </cell>
          <cell r="G4928"/>
          <cell r="H4928"/>
          <cell r="I4928" t="str">
            <v>OK</v>
          </cell>
          <cell r="J4928">
            <v>43559</v>
          </cell>
        </row>
        <row r="4929">
          <cell r="B4929">
            <v>9085</v>
          </cell>
          <cell r="C4929">
            <v>43558</v>
          </cell>
          <cell r="D4929"/>
          <cell r="E4929"/>
          <cell r="F4929" t="str">
            <v>OK</v>
          </cell>
          <cell r="G4929"/>
          <cell r="H4929"/>
          <cell r="I4929" t="str">
            <v>OK</v>
          </cell>
          <cell r="J4929">
            <v>43559</v>
          </cell>
        </row>
        <row r="4930">
          <cell r="B4930">
            <v>9062</v>
          </cell>
          <cell r="C4930">
            <v>43558</v>
          </cell>
          <cell r="D4930"/>
          <cell r="E4930"/>
          <cell r="F4930" t="str">
            <v>OK</v>
          </cell>
          <cell r="G4930"/>
          <cell r="H4930"/>
          <cell r="I4930" t="str">
            <v>OK</v>
          </cell>
          <cell r="J4930">
            <v>43559</v>
          </cell>
        </row>
        <row r="4931">
          <cell r="B4931">
            <v>1599</v>
          </cell>
          <cell r="C4931">
            <v>43558</v>
          </cell>
          <cell r="D4931"/>
          <cell r="E4931"/>
          <cell r="F4931" t="str">
            <v>OK</v>
          </cell>
          <cell r="G4931"/>
          <cell r="H4931"/>
          <cell r="I4931" t="str">
            <v>OK</v>
          </cell>
          <cell r="J4931">
            <v>43559</v>
          </cell>
        </row>
        <row r="4932">
          <cell r="B4932">
            <v>334</v>
          </cell>
          <cell r="C4932">
            <v>43558</v>
          </cell>
          <cell r="D4932"/>
          <cell r="E4932"/>
          <cell r="F4932" t="str">
            <v>OK</v>
          </cell>
          <cell r="G4932"/>
          <cell r="H4932"/>
          <cell r="I4932" t="str">
            <v>OK</v>
          </cell>
          <cell r="J4932">
            <v>43559</v>
          </cell>
        </row>
        <row r="4933">
          <cell r="B4933">
            <v>336</v>
          </cell>
          <cell r="C4933">
            <v>43558</v>
          </cell>
          <cell r="D4933"/>
          <cell r="E4933"/>
          <cell r="F4933" t="str">
            <v>OK</v>
          </cell>
          <cell r="G4933"/>
          <cell r="H4933"/>
          <cell r="I4933" t="str">
            <v>OK</v>
          </cell>
          <cell r="J4933">
            <v>43559</v>
          </cell>
        </row>
        <row r="4934">
          <cell r="B4934">
            <v>8972</v>
          </cell>
          <cell r="C4934">
            <v>43558</v>
          </cell>
          <cell r="D4934" t="str">
            <v>301VU</v>
          </cell>
          <cell r="E4934"/>
          <cell r="F4934" t="str">
            <v>OK</v>
          </cell>
          <cell r="G4934"/>
          <cell r="H4934"/>
          <cell r="I4934" t="str">
            <v>OK</v>
          </cell>
          <cell r="J4934">
            <v>43560</v>
          </cell>
        </row>
        <row r="4935">
          <cell r="B4935" t="str">
            <v>LCT251573</v>
          </cell>
          <cell r="C4935">
            <v>43558</v>
          </cell>
          <cell r="D4935" t="str">
            <v>20WG</v>
          </cell>
          <cell r="E4935"/>
          <cell r="F4935" t="str">
            <v>OK</v>
          </cell>
          <cell r="G4935"/>
          <cell r="H4935"/>
          <cell r="I4935" t="str">
            <v>OK</v>
          </cell>
          <cell r="J4935">
            <v>43559</v>
          </cell>
        </row>
        <row r="4936">
          <cell r="B4936" t="str">
            <v>LCT251576</v>
          </cell>
          <cell r="C4936">
            <v>43558</v>
          </cell>
          <cell r="D4936" t="str">
            <v>41UB</v>
          </cell>
          <cell r="E4936"/>
          <cell r="F4936" t="str">
            <v>OK</v>
          </cell>
          <cell r="G4936"/>
          <cell r="H4936"/>
          <cell r="I4936" t="str">
            <v>OK</v>
          </cell>
          <cell r="J4936">
            <v>43559</v>
          </cell>
        </row>
        <row r="4937">
          <cell r="B4937" t="str">
            <v>LCT302871</v>
          </cell>
          <cell r="C4937">
            <v>43558</v>
          </cell>
          <cell r="D4937" t="str">
            <v>10PA</v>
          </cell>
          <cell r="E4937"/>
          <cell r="F4937" t="str">
            <v>OK</v>
          </cell>
          <cell r="G4937"/>
          <cell r="H4937"/>
          <cell r="I4937" t="str">
            <v>OK</v>
          </cell>
          <cell r="J4937">
            <v>43559</v>
          </cell>
        </row>
        <row r="4938">
          <cell r="B4938" t="str">
            <v>LCT302872</v>
          </cell>
          <cell r="C4938">
            <v>43558</v>
          </cell>
          <cell r="D4938" t="str">
            <v>10PA</v>
          </cell>
          <cell r="E4938"/>
          <cell r="F4938" t="str">
            <v>OK</v>
          </cell>
          <cell r="G4938"/>
          <cell r="H4938"/>
          <cell r="I4938" t="str">
            <v>OK</v>
          </cell>
          <cell r="J4938">
            <v>43559</v>
          </cell>
        </row>
        <row r="4939">
          <cell r="B4939" t="str">
            <v>LCT166245</v>
          </cell>
          <cell r="C4939">
            <v>43558</v>
          </cell>
          <cell r="D4939" t="str">
            <v>90UB</v>
          </cell>
          <cell r="E4939"/>
          <cell r="F4939" t="str">
            <v>OK</v>
          </cell>
          <cell r="G4939"/>
          <cell r="H4939"/>
          <cell r="I4939" t="str">
            <v>OK</v>
          </cell>
          <cell r="J4939">
            <v>43559</v>
          </cell>
        </row>
        <row r="4940">
          <cell r="B4940" t="str">
            <v>LCT226819</v>
          </cell>
          <cell r="C4940">
            <v>43558</v>
          </cell>
          <cell r="D4940" t="str">
            <v>453VU   LTE990006→LTE990007</v>
          </cell>
          <cell r="E4940"/>
          <cell r="F4940" t="str">
            <v>OK</v>
          </cell>
          <cell r="G4940"/>
          <cell r="H4940"/>
          <cell r="I4940" t="str">
            <v>OK</v>
          </cell>
          <cell r="J4940">
            <v>43560</v>
          </cell>
        </row>
        <row r="4941">
          <cell r="B4941">
            <v>8954</v>
          </cell>
          <cell r="C4941">
            <v>43559</v>
          </cell>
          <cell r="D4941"/>
          <cell r="E4941"/>
          <cell r="F4941" t="str">
            <v>OK</v>
          </cell>
          <cell r="G4941"/>
          <cell r="H4941"/>
          <cell r="I4941" t="str">
            <v>OK</v>
          </cell>
          <cell r="J4941">
            <v>43560</v>
          </cell>
        </row>
        <row r="4942">
          <cell r="B4942">
            <v>8963</v>
          </cell>
          <cell r="C4942">
            <v>43559</v>
          </cell>
          <cell r="D4942"/>
          <cell r="E4942"/>
          <cell r="F4942" t="str">
            <v>OK</v>
          </cell>
          <cell r="G4942"/>
          <cell r="H4942"/>
          <cell r="I4942" t="str">
            <v>OK</v>
          </cell>
          <cell r="J4942">
            <v>43560</v>
          </cell>
        </row>
        <row r="4943">
          <cell r="B4943">
            <v>8964</v>
          </cell>
          <cell r="C4943">
            <v>43559</v>
          </cell>
          <cell r="D4943"/>
          <cell r="E4943"/>
          <cell r="F4943" t="str">
            <v>OK</v>
          </cell>
          <cell r="G4943"/>
          <cell r="H4943"/>
          <cell r="I4943" t="str">
            <v>OK</v>
          </cell>
          <cell r="J4943">
            <v>43560</v>
          </cell>
        </row>
        <row r="4944">
          <cell r="B4944">
            <v>9015</v>
          </cell>
          <cell r="C4944">
            <v>43559</v>
          </cell>
          <cell r="D4944"/>
          <cell r="E4944"/>
          <cell r="F4944" t="str">
            <v>OK</v>
          </cell>
          <cell r="G4944"/>
          <cell r="H4944"/>
          <cell r="I4944" t="str">
            <v>OK</v>
          </cell>
          <cell r="J4944">
            <v>43560</v>
          </cell>
        </row>
        <row r="4945">
          <cell r="B4945">
            <v>8952</v>
          </cell>
          <cell r="C4945">
            <v>43559</v>
          </cell>
          <cell r="D4945"/>
          <cell r="E4945"/>
          <cell r="F4945" t="str">
            <v>OK</v>
          </cell>
          <cell r="G4945"/>
          <cell r="H4945"/>
          <cell r="I4945" t="str">
            <v>OK</v>
          </cell>
          <cell r="J4945">
            <v>43560</v>
          </cell>
        </row>
        <row r="4946">
          <cell r="B4946">
            <v>8967</v>
          </cell>
          <cell r="C4946">
            <v>43559</v>
          </cell>
          <cell r="D4946"/>
          <cell r="E4946"/>
          <cell r="F4946" t="str">
            <v>OK</v>
          </cell>
          <cell r="G4946"/>
          <cell r="H4946"/>
          <cell r="I4946" t="str">
            <v>OK</v>
          </cell>
          <cell r="J4946">
            <v>43560</v>
          </cell>
        </row>
        <row r="4947">
          <cell r="B4947">
            <v>9126</v>
          </cell>
          <cell r="C4947">
            <v>43559</v>
          </cell>
          <cell r="D4947"/>
          <cell r="E4947"/>
          <cell r="F4947" t="str">
            <v>OK</v>
          </cell>
          <cell r="G4947"/>
          <cell r="H4947"/>
          <cell r="I4947" t="str">
            <v>OK</v>
          </cell>
          <cell r="J4947">
            <v>43560</v>
          </cell>
        </row>
        <row r="4948">
          <cell r="B4948">
            <v>9105</v>
          </cell>
          <cell r="C4948">
            <v>43559</v>
          </cell>
          <cell r="D4948" t="str">
            <v>para 21VU</v>
          </cell>
          <cell r="E4948"/>
          <cell r="F4948" t="str">
            <v>OK</v>
          </cell>
          <cell r="G4948"/>
          <cell r="H4948"/>
          <cell r="I4948" t="str">
            <v>OK</v>
          </cell>
          <cell r="J4948">
            <v>43560</v>
          </cell>
        </row>
        <row r="4949">
          <cell r="B4949">
            <v>1587</v>
          </cell>
          <cell r="C4949">
            <v>43559</v>
          </cell>
          <cell r="D4949"/>
          <cell r="E4949"/>
          <cell r="F4949" t="str">
            <v>OK</v>
          </cell>
          <cell r="G4949"/>
          <cell r="H4949"/>
          <cell r="I4949" t="str">
            <v>OK</v>
          </cell>
          <cell r="J4949">
            <v>43560</v>
          </cell>
        </row>
        <row r="4950">
          <cell r="B4950">
            <v>354</v>
          </cell>
          <cell r="C4950">
            <v>43559</v>
          </cell>
          <cell r="D4950" t="str">
            <v>911-917VU</v>
          </cell>
          <cell r="E4950"/>
          <cell r="F4950" t="str">
            <v>OK</v>
          </cell>
          <cell r="G4950"/>
          <cell r="H4950"/>
          <cell r="I4950" t="str">
            <v>OK</v>
          </cell>
          <cell r="J4950">
            <v>43560</v>
          </cell>
        </row>
        <row r="4951">
          <cell r="B4951">
            <v>354</v>
          </cell>
          <cell r="C4951">
            <v>43559</v>
          </cell>
          <cell r="D4951" t="str">
            <v>SAUF 412VU</v>
          </cell>
          <cell r="E4951"/>
          <cell r="F4951" t="str">
            <v>OK</v>
          </cell>
          <cell r="G4951"/>
          <cell r="H4951"/>
          <cell r="I4951" t="str">
            <v>OK</v>
          </cell>
          <cell r="J4951">
            <v>43560</v>
          </cell>
        </row>
        <row r="4952">
          <cell r="B4952">
            <v>352</v>
          </cell>
          <cell r="C4952">
            <v>43559</v>
          </cell>
          <cell r="D4952"/>
          <cell r="E4952"/>
          <cell r="F4952" t="str">
            <v>OK</v>
          </cell>
          <cell r="G4952"/>
          <cell r="H4952"/>
          <cell r="I4952" t="str">
            <v>OK</v>
          </cell>
          <cell r="J4952">
            <v>43560</v>
          </cell>
        </row>
        <row r="4953">
          <cell r="B4953" t="str">
            <v>LCT302949</v>
          </cell>
          <cell r="C4953">
            <v>43559</v>
          </cell>
          <cell r="D4953" t="str">
            <v>511VU1   LTE990009→LTE990010</v>
          </cell>
          <cell r="E4953"/>
          <cell r="F4953" t="str">
            <v>OK</v>
          </cell>
          <cell r="G4953"/>
          <cell r="H4953"/>
          <cell r="I4953" t="str">
            <v>OK</v>
          </cell>
          <cell r="J4953">
            <v>43560</v>
          </cell>
        </row>
        <row r="4954">
          <cell r="B4954">
            <v>8936</v>
          </cell>
          <cell r="C4954">
            <v>43560</v>
          </cell>
          <cell r="D4954"/>
          <cell r="E4954"/>
          <cell r="F4954" t="str">
            <v>OK</v>
          </cell>
          <cell r="G4954"/>
          <cell r="H4954"/>
          <cell r="I4954" t="str">
            <v>OK</v>
          </cell>
          <cell r="J4954">
            <v>43563</v>
          </cell>
        </row>
        <row r="4955">
          <cell r="B4955">
            <v>8970</v>
          </cell>
          <cell r="C4955">
            <v>43560</v>
          </cell>
          <cell r="D4955"/>
          <cell r="E4955"/>
          <cell r="F4955" t="str">
            <v>OK</v>
          </cell>
          <cell r="G4955"/>
          <cell r="H4955"/>
          <cell r="I4955" t="str">
            <v>OK</v>
          </cell>
          <cell r="J4955">
            <v>43563</v>
          </cell>
        </row>
        <row r="4956">
          <cell r="B4956">
            <v>8995</v>
          </cell>
          <cell r="C4956">
            <v>43560</v>
          </cell>
          <cell r="D4956"/>
          <cell r="E4956"/>
          <cell r="F4956" t="str">
            <v>OK</v>
          </cell>
          <cell r="G4956"/>
          <cell r="H4956"/>
          <cell r="I4956" t="str">
            <v>OK</v>
          </cell>
          <cell r="J4956">
            <v>43563</v>
          </cell>
        </row>
        <row r="4957">
          <cell r="B4957">
            <v>9043</v>
          </cell>
          <cell r="C4957">
            <v>43560</v>
          </cell>
          <cell r="D4957"/>
          <cell r="E4957"/>
          <cell r="F4957" t="str">
            <v>OK</v>
          </cell>
          <cell r="G4957"/>
          <cell r="H4957"/>
          <cell r="I4957" t="str">
            <v>OK</v>
          </cell>
          <cell r="J4957">
            <v>43563</v>
          </cell>
        </row>
        <row r="4958">
          <cell r="B4958">
            <v>9084</v>
          </cell>
          <cell r="C4958">
            <v>43560</v>
          </cell>
          <cell r="D4958"/>
          <cell r="E4958"/>
          <cell r="F4958" t="str">
            <v>OK</v>
          </cell>
          <cell r="G4958"/>
          <cell r="H4958"/>
          <cell r="I4958" t="str">
            <v>OK</v>
          </cell>
          <cell r="J4958">
            <v>43563</v>
          </cell>
        </row>
        <row r="4959">
          <cell r="B4959">
            <v>9060</v>
          </cell>
          <cell r="C4959">
            <v>43560</v>
          </cell>
          <cell r="D4959" t="str">
            <v>para 108VU</v>
          </cell>
          <cell r="E4959"/>
          <cell r="F4959" t="str">
            <v>OK</v>
          </cell>
          <cell r="G4959"/>
          <cell r="H4959"/>
          <cell r="I4959" t="str">
            <v>OK</v>
          </cell>
          <cell r="J4959">
            <v>43563</v>
          </cell>
        </row>
        <row r="4960">
          <cell r="B4960">
            <v>9071</v>
          </cell>
          <cell r="C4960">
            <v>43560</v>
          </cell>
          <cell r="D4960"/>
          <cell r="E4960"/>
          <cell r="F4960" t="str">
            <v>OK</v>
          </cell>
          <cell r="G4960"/>
          <cell r="H4960"/>
          <cell r="I4960" t="str">
            <v>OK</v>
          </cell>
          <cell r="J4960">
            <v>43563</v>
          </cell>
        </row>
        <row r="4961">
          <cell r="B4961">
            <v>9058</v>
          </cell>
          <cell r="C4961">
            <v>43560</v>
          </cell>
          <cell r="D4961"/>
          <cell r="E4961"/>
          <cell r="F4961" t="str">
            <v>OK</v>
          </cell>
          <cell r="G4961"/>
          <cell r="H4961"/>
          <cell r="I4961" t="str">
            <v>OK</v>
          </cell>
          <cell r="J4961">
            <v>43563</v>
          </cell>
        </row>
        <row r="4962">
          <cell r="B4962">
            <v>9084</v>
          </cell>
          <cell r="C4962">
            <v>43560</v>
          </cell>
          <cell r="D4962"/>
          <cell r="E4962"/>
          <cell r="F4962" t="str">
            <v>OK</v>
          </cell>
          <cell r="G4962"/>
          <cell r="H4962"/>
          <cell r="I4962" t="str">
            <v>OK</v>
          </cell>
          <cell r="J4962">
            <v>43563</v>
          </cell>
        </row>
        <row r="4963">
          <cell r="B4963">
            <v>9012</v>
          </cell>
          <cell r="C4963">
            <v>43560</v>
          </cell>
          <cell r="D4963" t="str">
            <v>para 102vu</v>
          </cell>
          <cell r="E4963"/>
          <cell r="F4963" t="str">
            <v>OK</v>
          </cell>
          <cell r="G4963"/>
          <cell r="H4963"/>
          <cell r="I4963" t="str">
            <v>OK</v>
          </cell>
          <cell r="J4963">
            <v>43563</v>
          </cell>
        </row>
        <row r="4964">
          <cell r="B4964">
            <v>9125</v>
          </cell>
          <cell r="C4964">
            <v>43560</v>
          </cell>
          <cell r="D4964"/>
          <cell r="E4964"/>
          <cell r="F4964" t="str">
            <v>OK</v>
          </cell>
          <cell r="G4964"/>
          <cell r="H4964"/>
          <cell r="I4964" t="str">
            <v>OK</v>
          </cell>
          <cell r="J4964">
            <v>43563</v>
          </cell>
        </row>
        <row r="4965">
          <cell r="B4965">
            <v>374</v>
          </cell>
          <cell r="C4965">
            <v>43560</v>
          </cell>
          <cell r="D4965"/>
          <cell r="E4965"/>
          <cell r="F4965" t="str">
            <v>OK</v>
          </cell>
          <cell r="G4965"/>
          <cell r="H4965"/>
          <cell r="I4965" t="str">
            <v>OK</v>
          </cell>
          <cell r="J4965">
            <v>43563</v>
          </cell>
        </row>
        <row r="4966">
          <cell r="B4966">
            <v>345</v>
          </cell>
          <cell r="C4966">
            <v>43560</v>
          </cell>
          <cell r="D4966"/>
          <cell r="E4966"/>
          <cell r="F4966" t="str">
            <v>OK</v>
          </cell>
          <cell r="G4966"/>
          <cell r="H4966"/>
          <cell r="I4966" t="str">
            <v>OK</v>
          </cell>
          <cell r="J4966">
            <v>43563</v>
          </cell>
        </row>
        <row r="4967">
          <cell r="B4967">
            <v>8955</v>
          </cell>
          <cell r="C4967">
            <v>43560</v>
          </cell>
          <cell r="D4967" t="str">
            <v>102vu</v>
          </cell>
          <cell r="E4967"/>
          <cell r="F4967" t="str">
            <v>OK</v>
          </cell>
          <cell r="G4967"/>
          <cell r="H4967"/>
          <cell r="I4967" t="str">
            <v>OK</v>
          </cell>
          <cell r="J4967">
            <v>43563</v>
          </cell>
        </row>
        <row r="4968">
          <cell r="B4968">
            <v>8909</v>
          </cell>
          <cell r="C4968">
            <v>43560</v>
          </cell>
          <cell r="D4968" t="str">
            <v>102vu</v>
          </cell>
          <cell r="E4968"/>
          <cell r="F4968" t="str">
            <v>OK</v>
          </cell>
          <cell r="G4968"/>
          <cell r="H4968"/>
          <cell r="I4968" t="str">
            <v>OK</v>
          </cell>
          <cell r="J4968">
            <v>43563</v>
          </cell>
        </row>
        <row r="4969">
          <cell r="B4969">
            <v>8835</v>
          </cell>
          <cell r="C4969">
            <v>43560</v>
          </cell>
          <cell r="D4969" t="str">
            <v>130vu</v>
          </cell>
          <cell r="E4969"/>
          <cell r="F4969" t="str">
            <v>OK</v>
          </cell>
          <cell r="G4969"/>
          <cell r="H4969"/>
          <cell r="I4969" t="str">
            <v>KO</v>
          </cell>
          <cell r="J4969"/>
        </row>
        <row r="4970">
          <cell r="B4970">
            <v>8978</v>
          </cell>
          <cell r="C4970">
            <v>43563</v>
          </cell>
          <cell r="D4970"/>
          <cell r="E4970"/>
          <cell r="F4970" t="str">
            <v>OK</v>
          </cell>
          <cell r="G4970"/>
          <cell r="H4970"/>
          <cell r="I4970" t="str">
            <v>OK</v>
          </cell>
          <cell r="J4970">
            <v>43564</v>
          </cell>
        </row>
        <row r="4971">
          <cell r="B4971">
            <v>9091</v>
          </cell>
          <cell r="C4971">
            <v>43563</v>
          </cell>
          <cell r="D4971"/>
          <cell r="E4971"/>
          <cell r="F4971" t="str">
            <v>OK</v>
          </cell>
          <cell r="G4971"/>
          <cell r="H4971"/>
          <cell r="I4971" t="str">
            <v>OK</v>
          </cell>
          <cell r="J4971">
            <v>43564</v>
          </cell>
        </row>
        <row r="4972">
          <cell r="B4972">
            <v>1588</v>
          </cell>
          <cell r="C4972">
            <v>43563</v>
          </cell>
          <cell r="D4972"/>
          <cell r="E4972"/>
          <cell r="F4972" t="str">
            <v>OK</v>
          </cell>
          <cell r="G4972"/>
          <cell r="H4972"/>
          <cell r="I4972" t="str">
            <v>OK</v>
          </cell>
          <cell r="J4972">
            <v>43564</v>
          </cell>
        </row>
        <row r="4973">
          <cell r="B4973">
            <v>354</v>
          </cell>
          <cell r="C4973">
            <v>43563</v>
          </cell>
          <cell r="D4973" t="str">
            <v>412VU</v>
          </cell>
          <cell r="E4973"/>
          <cell r="F4973" t="str">
            <v>OK</v>
          </cell>
          <cell r="G4973"/>
          <cell r="H4973"/>
          <cell r="I4973" t="str">
            <v>OK</v>
          </cell>
          <cell r="J4973">
            <v>43564</v>
          </cell>
        </row>
        <row r="4974">
          <cell r="B4974">
            <v>357</v>
          </cell>
          <cell r="C4974">
            <v>43563</v>
          </cell>
          <cell r="D4974" t="str">
            <v>911-917VU</v>
          </cell>
          <cell r="E4974"/>
          <cell r="F4974" t="str">
            <v>OK</v>
          </cell>
          <cell r="G4974"/>
          <cell r="H4974"/>
          <cell r="I4974" t="str">
            <v>OK</v>
          </cell>
          <cell r="J4974">
            <v>43564</v>
          </cell>
        </row>
        <row r="4975">
          <cell r="B4975">
            <v>357</v>
          </cell>
          <cell r="C4975">
            <v>43563</v>
          </cell>
          <cell r="D4975" t="str">
            <v>SAUF 411VU</v>
          </cell>
          <cell r="E4975"/>
          <cell r="F4975" t="str">
            <v>OK</v>
          </cell>
          <cell r="G4975"/>
          <cell r="H4975"/>
          <cell r="I4975" t="str">
            <v>OK</v>
          </cell>
          <cell r="J4975">
            <v>43564</v>
          </cell>
        </row>
        <row r="4976">
          <cell r="B4976">
            <v>385</v>
          </cell>
          <cell r="C4976">
            <v>43563</v>
          </cell>
          <cell r="D4976"/>
          <cell r="E4976"/>
          <cell r="F4976" t="str">
            <v>OK</v>
          </cell>
          <cell r="G4976"/>
          <cell r="H4976"/>
          <cell r="I4976" t="str">
            <v>OK</v>
          </cell>
          <cell r="J4976">
            <v>43564</v>
          </cell>
        </row>
        <row r="4977">
          <cell r="B4977">
            <v>356</v>
          </cell>
          <cell r="C4977">
            <v>43563</v>
          </cell>
          <cell r="D4977"/>
          <cell r="E4977"/>
          <cell r="F4977" t="str">
            <v>OK</v>
          </cell>
          <cell r="G4977"/>
          <cell r="H4977"/>
          <cell r="I4977" t="str">
            <v>OK</v>
          </cell>
          <cell r="J4977">
            <v>43564</v>
          </cell>
        </row>
        <row r="4978">
          <cell r="B4978">
            <v>106</v>
          </cell>
          <cell r="C4978">
            <v>43563</v>
          </cell>
          <cell r="D4978"/>
          <cell r="E4978"/>
          <cell r="F4978" t="str">
            <v>OK</v>
          </cell>
          <cell r="G4978"/>
          <cell r="H4978"/>
          <cell r="I4978" t="str">
            <v>OK</v>
          </cell>
          <cell r="J4978">
            <v>43564</v>
          </cell>
        </row>
        <row r="4979">
          <cell r="B4979">
            <v>8981</v>
          </cell>
          <cell r="C4979">
            <v>43564</v>
          </cell>
          <cell r="D4979"/>
          <cell r="E4979"/>
          <cell r="F4979" t="str">
            <v>OK</v>
          </cell>
          <cell r="G4979"/>
          <cell r="H4979"/>
          <cell r="I4979" t="str">
            <v>OK</v>
          </cell>
          <cell r="J4979">
            <v>43565</v>
          </cell>
        </row>
        <row r="4980">
          <cell r="B4980">
            <v>8984</v>
          </cell>
          <cell r="C4980">
            <v>43564</v>
          </cell>
          <cell r="D4980"/>
          <cell r="E4980"/>
          <cell r="F4980" t="str">
            <v>OK</v>
          </cell>
          <cell r="G4980"/>
          <cell r="H4980"/>
          <cell r="I4980" t="str">
            <v>OK</v>
          </cell>
          <cell r="J4980">
            <v>43565</v>
          </cell>
        </row>
        <row r="4981">
          <cell r="B4981">
            <v>8987</v>
          </cell>
          <cell r="C4981">
            <v>43564</v>
          </cell>
          <cell r="D4981"/>
          <cell r="E4981"/>
          <cell r="F4981" t="str">
            <v>OK</v>
          </cell>
          <cell r="G4981"/>
          <cell r="H4981"/>
          <cell r="I4981" t="str">
            <v>OK</v>
          </cell>
          <cell r="J4981">
            <v>43565</v>
          </cell>
        </row>
        <row r="4982">
          <cell r="B4982">
            <v>9089</v>
          </cell>
          <cell r="C4982">
            <v>43564</v>
          </cell>
          <cell r="D4982"/>
          <cell r="E4982"/>
          <cell r="F4982" t="str">
            <v>OK</v>
          </cell>
          <cell r="G4982"/>
          <cell r="H4982"/>
          <cell r="I4982" t="str">
            <v>OK</v>
          </cell>
          <cell r="J4982">
            <v>43565</v>
          </cell>
        </row>
        <row r="4983">
          <cell r="B4983">
            <v>9127</v>
          </cell>
          <cell r="C4983">
            <v>43564</v>
          </cell>
          <cell r="D4983"/>
          <cell r="E4983"/>
          <cell r="F4983" t="str">
            <v>OK</v>
          </cell>
          <cell r="G4983"/>
          <cell r="H4983"/>
          <cell r="I4983" t="str">
            <v>OK</v>
          </cell>
          <cell r="J4983">
            <v>43565</v>
          </cell>
        </row>
        <row r="4984">
          <cell r="B4984">
            <v>8966</v>
          </cell>
          <cell r="C4984">
            <v>43564</v>
          </cell>
          <cell r="D4984"/>
          <cell r="E4984"/>
          <cell r="F4984" t="str">
            <v>OK</v>
          </cell>
          <cell r="G4984"/>
          <cell r="H4984"/>
          <cell r="I4984" t="str">
            <v>OK</v>
          </cell>
          <cell r="J4984">
            <v>43565</v>
          </cell>
        </row>
        <row r="4985">
          <cell r="B4985">
            <v>9070</v>
          </cell>
          <cell r="C4985">
            <v>43564</v>
          </cell>
          <cell r="D4985"/>
          <cell r="E4985"/>
          <cell r="F4985" t="str">
            <v>OK</v>
          </cell>
          <cell r="G4985"/>
          <cell r="H4985"/>
          <cell r="I4985" t="str">
            <v>OK</v>
          </cell>
          <cell r="J4985">
            <v>43565</v>
          </cell>
        </row>
        <row r="4986">
          <cell r="B4986">
            <v>9097</v>
          </cell>
          <cell r="C4986">
            <v>43564</v>
          </cell>
          <cell r="D4986"/>
          <cell r="E4986"/>
          <cell r="F4986" t="str">
            <v>OK</v>
          </cell>
          <cell r="G4986"/>
          <cell r="H4986"/>
          <cell r="I4986" t="str">
            <v>OK</v>
          </cell>
          <cell r="J4986">
            <v>43565</v>
          </cell>
        </row>
        <row r="4987">
          <cell r="B4987">
            <v>355</v>
          </cell>
          <cell r="C4987">
            <v>43564</v>
          </cell>
          <cell r="D4987"/>
          <cell r="E4987"/>
          <cell r="F4987" t="str">
            <v>OK</v>
          </cell>
          <cell r="G4987"/>
          <cell r="H4987"/>
          <cell r="I4987" t="str">
            <v>OK</v>
          </cell>
          <cell r="J4987">
            <v>43565</v>
          </cell>
        </row>
        <row r="4988">
          <cell r="B4988">
            <v>355</v>
          </cell>
          <cell r="C4988">
            <v>43564</v>
          </cell>
          <cell r="D4988"/>
          <cell r="E4988"/>
          <cell r="F4988" t="str">
            <v>OK</v>
          </cell>
          <cell r="G4988"/>
          <cell r="H4988"/>
          <cell r="I4988" t="str">
            <v>OK</v>
          </cell>
          <cell r="J4988">
            <v>43565</v>
          </cell>
        </row>
        <row r="4989">
          <cell r="B4989">
            <v>337</v>
          </cell>
          <cell r="C4989">
            <v>43564</v>
          </cell>
          <cell r="D4989"/>
          <cell r="E4989"/>
          <cell r="F4989" t="str">
            <v>OK</v>
          </cell>
          <cell r="G4989"/>
          <cell r="H4989"/>
          <cell r="I4989" t="str">
            <v>OK</v>
          </cell>
          <cell r="J4989">
            <v>43565</v>
          </cell>
        </row>
        <row r="4990">
          <cell r="B4990">
            <v>9126</v>
          </cell>
          <cell r="C4990">
            <v>43565</v>
          </cell>
          <cell r="D4990" t="str">
            <v>para 301VU</v>
          </cell>
          <cell r="E4990"/>
          <cell r="F4990" t="str">
            <v>OK</v>
          </cell>
          <cell r="G4990"/>
          <cell r="H4990"/>
          <cell r="I4990" t="str">
            <v>OK</v>
          </cell>
          <cell r="J4990">
            <v>43566</v>
          </cell>
        </row>
        <row r="4991">
          <cell r="B4991">
            <v>9127</v>
          </cell>
          <cell r="C4991">
            <v>43565</v>
          </cell>
          <cell r="D4991" t="str">
            <v>para 108VU</v>
          </cell>
          <cell r="E4991"/>
          <cell r="F4991" t="str">
            <v>OK</v>
          </cell>
          <cell r="G4991"/>
          <cell r="H4991"/>
          <cell r="I4991" t="str">
            <v>OK</v>
          </cell>
          <cell r="J4991">
            <v>43566</v>
          </cell>
        </row>
        <row r="4992">
          <cell r="B4992">
            <v>9055</v>
          </cell>
          <cell r="C4992">
            <v>43565</v>
          </cell>
          <cell r="D4992" t="str">
            <v>para 102VU</v>
          </cell>
          <cell r="E4992"/>
          <cell r="F4992" t="str">
            <v>OK</v>
          </cell>
          <cell r="G4992"/>
          <cell r="H4992"/>
          <cell r="I4992" t="str">
            <v>OK</v>
          </cell>
          <cell r="J4992">
            <v>43566</v>
          </cell>
        </row>
        <row r="4993">
          <cell r="B4993">
            <v>9099</v>
          </cell>
          <cell r="C4993">
            <v>43565</v>
          </cell>
          <cell r="D4993"/>
          <cell r="E4993"/>
          <cell r="F4993" t="str">
            <v>OK</v>
          </cell>
          <cell r="G4993"/>
          <cell r="H4993"/>
          <cell r="I4993" t="str">
            <v>OK</v>
          </cell>
          <cell r="J4993">
            <v>43566</v>
          </cell>
        </row>
        <row r="4994">
          <cell r="B4994">
            <v>335</v>
          </cell>
          <cell r="C4994">
            <v>43565</v>
          </cell>
          <cell r="D4994"/>
          <cell r="E4994"/>
          <cell r="F4994" t="str">
            <v>OK</v>
          </cell>
          <cell r="G4994"/>
          <cell r="H4994"/>
          <cell r="I4994" t="str">
            <v>KO</v>
          </cell>
          <cell r="J4994"/>
        </row>
        <row r="4995">
          <cell r="B4995">
            <v>357</v>
          </cell>
          <cell r="C4995">
            <v>43565</v>
          </cell>
          <cell r="D4995" t="str">
            <v>411VU</v>
          </cell>
          <cell r="E4995"/>
          <cell r="F4995" t="str">
            <v>OK</v>
          </cell>
          <cell r="G4995"/>
          <cell r="H4995"/>
          <cell r="I4995" t="str">
            <v>OK</v>
          </cell>
          <cell r="J4995">
            <v>43567</v>
          </cell>
        </row>
        <row r="4996">
          <cell r="B4996" t="str">
            <v>LCT198858</v>
          </cell>
          <cell r="C4996">
            <v>43565</v>
          </cell>
          <cell r="D4996" t="str">
            <v>8MR</v>
          </cell>
          <cell r="E4996"/>
          <cell r="F4996" t="str">
            <v>OK</v>
          </cell>
          <cell r="G4996"/>
          <cell r="H4996"/>
          <cell r="I4996" t="str">
            <v>OK</v>
          </cell>
          <cell r="J4996">
            <v>43566</v>
          </cell>
        </row>
        <row r="4997">
          <cell r="B4997" t="str">
            <v>LCT304220</v>
          </cell>
          <cell r="C4997">
            <v>43565</v>
          </cell>
          <cell r="D4997" t="str">
            <v>10GA</v>
          </cell>
          <cell r="E4997"/>
          <cell r="F4997" t="str">
            <v>OK</v>
          </cell>
          <cell r="G4997"/>
          <cell r="H4997"/>
          <cell r="I4997" t="str">
            <v>OK</v>
          </cell>
          <cell r="J4997">
            <v>43566</v>
          </cell>
        </row>
        <row r="4998">
          <cell r="B4998" t="str">
            <v>LCT304221</v>
          </cell>
          <cell r="C4998">
            <v>43565</v>
          </cell>
          <cell r="D4998" t="str">
            <v>10GA</v>
          </cell>
          <cell r="E4998"/>
          <cell r="F4998" t="str">
            <v>OK</v>
          </cell>
          <cell r="G4998"/>
          <cell r="H4998"/>
          <cell r="I4998" t="str">
            <v>OK</v>
          </cell>
          <cell r="J4998">
            <v>43566</v>
          </cell>
        </row>
        <row r="4999">
          <cell r="B4999" t="str">
            <v>LCT198681</v>
          </cell>
          <cell r="C4999">
            <v>43565</v>
          </cell>
          <cell r="D4999" t="str">
            <v>8MR</v>
          </cell>
          <cell r="E4999"/>
          <cell r="F4999" t="str">
            <v>OK</v>
          </cell>
          <cell r="G4999"/>
          <cell r="H4999"/>
          <cell r="I4999" t="str">
            <v>OK</v>
          </cell>
          <cell r="J4999">
            <v>43566</v>
          </cell>
        </row>
        <row r="5000">
          <cell r="B5000">
            <v>28047298</v>
          </cell>
          <cell r="C5000">
            <v>43565</v>
          </cell>
          <cell r="D5000" t="str">
            <v>61VU   LTE990020</v>
          </cell>
          <cell r="E5000"/>
          <cell r="F5000" t="str">
            <v>OK</v>
          </cell>
          <cell r="G5000"/>
          <cell r="H5000"/>
          <cell r="I5000" t="str">
            <v>OK</v>
          </cell>
          <cell r="J5000">
            <v>43566</v>
          </cell>
        </row>
        <row r="5001">
          <cell r="B5001">
            <v>9111</v>
          </cell>
          <cell r="C5001">
            <v>43566</v>
          </cell>
          <cell r="D5001" t="str">
            <v>para 48-21</v>
          </cell>
          <cell r="E5001"/>
          <cell r="F5001" t="str">
            <v>OK</v>
          </cell>
          <cell r="G5001"/>
          <cell r="H5001"/>
          <cell r="I5001" t="str">
            <v>OK</v>
          </cell>
          <cell r="J5001">
            <v>43567</v>
          </cell>
        </row>
        <row r="5002">
          <cell r="B5002">
            <v>9096</v>
          </cell>
          <cell r="C5002">
            <v>43566</v>
          </cell>
          <cell r="D5002" t="str">
            <v>para 48-110</v>
          </cell>
          <cell r="E5002"/>
          <cell r="F5002" t="str">
            <v>OK</v>
          </cell>
          <cell r="G5002"/>
          <cell r="H5002"/>
          <cell r="I5002" t="str">
            <v>OK</v>
          </cell>
          <cell r="J5002">
            <v>43567</v>
          </cell>
        </row>
        <row r="5003">
          <cell r="B5003">
            <v>9128</v>
          </cell>
          <cell r="C5003">
            <v>43566</v>
          </cell>
          <cell r="D5003" t="str">
            <v>para 130-301</v>
          </cell>
          <cell r="E5003"/>
          <cell r="F5003" t="str">
            <v>OK</v>
          </cell>
          <cell r="G5003"/>
          <cell r="H5003"/>
          <cell r="I5003" t="str">
            <v>OK</v>
          </cell>
          <cell r="J5003">
            <v>43567</v>
          </cell>
        </row>
        <row r="5004">
          <cell r="B5004">
            <v>1589</v>
          </cell>
          <cell r="C5004">
            <v>43566</v>
          </cell>
          <cell r="D5004"/>
          <cell r="E5004"/>
          <cell r="F5004" t="str">
            <v>OK</v>
          </cell>
          <cell r="G5004"/>
          <cell r="H5004"/>
          <cell r="I5004" t="str">
            <v>KO</v>
          </cell>
          <cell r="J5004"/>
        </row>
        <row r="5005">
          <cell r="B5005">
            <v>387</v>
          </cell>
          <cell r="C5005">
            <v>43566</v>
          </cell>
          <cell r="D5005"/>
          <cell r="E5005"/>
          <cell r="F5005" t="str">
            <v>OK</v>
          </cell>
          <cell r="G5005"/>
          <cell r="H5005"/>
          <cell r="I5005" t="str">
            <v>OK</v>
          </cell>
          <cell r="J5005">
            <v>43567</v>
          </cell>
        </row>
        <row r="5006">
          <cell r="B5006">
            <v>354</v>
          </cell>
          <cell r="C5006">
            <v>43566</v>
          </cell>
          <cell r="D5006"/>
          <cell r="E5006"/>
          <cell r="F5006" t="str">
            <v>OK</v>
          </cell>
          <cell r="G5006"/>
          <cell r="H5006"/>
          <cell r="I5006" t="str">
            <v>OK</v>
          </cell>
          <cell r="J5006">
            <v>43567</v>
          </cell>
        </row>
        <row r="5007">
          <cell r="B5007">
            <v>352</v>
          </cell>
          <cell r="C5007">
            <v>43566</v>
          </cell>
          <cell r="D5007"/>
          <cell r="E5007"/>
          <cell r="F5007" t="str">
            <v>OK</v>
          </cell>
          <cell r="G5007"/>
          <cell r="H5007"/>
          <cell r="I5007" t="str">
            <v>KO</v>
          </cell>
          <cell r="J5007"/>
        </row>
        <row r="5008">
          <cell r="B5008">
            <v>338</v>
          </cell>
          <cell r="C5008">
            <v>43566</v>
          </cell>
          <cell r="D5008"/>
          <cell r="E5008"/>
          <cell r="F5008" t="str">
            <v>OK</v>
          </cell>
          <cell r="G5008"/>
          <cell r="H5008"/>
          <cell r="I5008" t="str">
            <v>KO</v>
          </cell>
          <cell r="J5008"/>
        </row>
        <row r="5009">
          <cell r="B5009" t="str">
            <v>simu 9698</v>
          </cell>
          <cell r="C5009">
            <v>43566</v>
          </cell>
          <cell r="D5009" t="str">
            <v>611VU2</v>
          </cell>
          <cell r="E5009"/>
          <cell r="F5009" t="str">
            <v>OK</v>
          </cell>
          <cell r="G5009"/>
          <cell r="H5009"/>
          <cell r="I5009" t="str">
            <v>KO</v>
          </cell>
          <cell r="J5009"/>
        </row>
        <row r="5010">
          <cell r="B5010">
            <v>8612</v>
          </cell>
          <cell r="C5010">
            <v>43566</v>
          </cell>
          <cell r="D5010" t="str">
            <v>117VU</v>
          </cell>
          <cell r="E5010"/>
          <cell r="F5010"/>
          <cell r="G5010"/>
          <cell r="H5010"/>
          <cell r="I5010" t="str">
            <v>KO</v>
          </cell>
          <cell r="J5010"/>
        </row>
        <row r="5011">
          <cell r="B5011">
            <v>9057</v>
          </cell>
          <cell r="C5011">
            <v>43567</v>
          </cell>
          <cell r="D5011"/>
          <cell r="E5011"/>
          <cell r="F5011"/>
          <cell r="G5011"/>
          <cell r="H5011"/>
          <cell r="I5011"/>
          <cell r="J5011"/>
        </row>
        <row r="5012">
          <cell r="B5012">
            <v>8998</v>
          </cell>
          <cell r="C5012">
            <v>43567</v>
          </cell>
          <cell r="D5012"/>
          <cell r="E5012"/>
          <cell r="F5012"/>
          <cell r="G5012"/>
          <cell r="H5012"/>
          <cell r="I5012"/>
          <cell r="J5012"/>
        </row>
        <row r="5013">
          <cell r="B5013">
            <v>8983</v>
          </cell>
          <cell r="C5013">
            <v>43567</v>
          </cell>
          <cell r="D5013"/>
          <cell r="E5013"/>
          <cell r="F5013"/>
          <cell r="G5013"/>
          <cell r="H5013"/>
          <cell r="I5013"/>
          <cell r="J5013"/>
        </row>
        <row r="5014">
          <cell r="B5014">
            <v>8986</v>
          </cell>
          <cell r="C5014">
            <v>43567</v>
          </cell>
          <cell r="D5014"/>
          <cell r="E5014"/>
          <cell r="F5014"/>
          <cell r="G5014"/>
          <cell r="H5014"/>
          <cell r="I5014"/>
          <cell r="J5014"/>
        </row>
        <row r="5015">
          <cell r="B5015">
            <v>8989</v>
          </cell>
          <cell r="C5015">
            <v>43567</v>
          </cell>
          <cell r="D5015"/>
          <cell r="E5015"/>
          <cell r="F5015"/>
          <cell r="G5015"/>
          <cell r="H5015"/>
          <cell r="I5015"/>
          <cell r="J5015"/>
        </row>
        <row r="5016">
          <cell r="B5016">
            <v>9097</v>
          </cell>
          <cell r="C5016">
            <v>43567</v>
          </cell>
          <cell r="D5016"/>
          <cell r="E5016"/>
          <cell r="F5016"/>
          <cell r="G5016"/>
          <cell r="H5016"/>
          <cell r="I5016"/>
          <cell r="J5016"/>
        </row>
        <row r="5017">
          <cell r="B5017">
            <v>8968</v>
          </cell>
          <cell r="C5017">
            <v>43567</v>
          </cell>
          <cell r="D5017"/>
          <cell r="E5017"/>
          <cell r="F5017"/>
          <cell r="G5017"/>
          <cell r="H5017"/>
          <cell r="I5017"/>
          <cell r="J5017"/>
        </row>
        <row r="5018">
          <cell r="B5018">
            <v>9044</v>
          </cell>
          <cell r="C5018">
            <v>43567</v>
          </cell>
          <cell r="D5018"/>
          <cell r="E5018"/>
          <cell r="F5018"/>
          <cell r="G5018"/>
          <cell r="H5018"/>
          <cell r="I5018"/>
          <cell r="J5018"/>
        </row>
        <row r="5019">
          <cell r="B5019">
            <v>9074</v>
          </cell>
          <cell r="C5019">
            <v>43567</v>
          </cell>
          <cell r="D5019"/>
          <cell r="E5019"/>
          <cell r="F5019"/>
          <cell r="G5019"/>
          <cell r="H5019"/>
          <cell r="I5019"/>
          <cell r="J5019"/>
        </row>
        <row r="5020">
          <cell r="B5020">
            <v>9046</v>
          </cell>
          <cell r="C5020">
            <v>43567</v>
          </cell>
          <cell r="D5020"/>
          <cell r="E5020"/>
          <cell r="F5020"/>
          <cell r="G5020"/>
          <cell r="H5020"/>
          <cell r="I5020"/>
          <cell r="J5020"/>
        </row>
        <row r="5021">
          <cell r="B5021">
            <v>9107</v>
          </cell>
          <cell r="C5021">
            <v>43567</v>
          </cell>
          <cell r="D5021"/>
          <cell r="E5021"/>
          <cell r="F5021"/>
          <cell r="G5021"/>
          <cell r="H5021"/>
          <cell r="I5021"/>
          <cell r="J5021"/>
        </row>
        <row r="5022">
          <cell r="B5022">
            <v>9113</v>
          </cell>
          <cell r="C5022">
            <v>43567</v>
          </cell>
          <cell r="D5022" t="str">
            <v>para 48VU</v>
          </cell>
          <cell r="E5022"/>
          <cell r="F5022"/>
          <cell r="G5022"/>
          <cell r="H5022"/>
          <cell r="I5022"/>
          <cell r="J5022"/>
        </row>
        <row r="5023">
          <cell r="B5023">
            <v>1600</v>
          </cell>
          <cell r="C5023">
            <v>43567</v>
          </cell>
          <cell r="D5023"/>
          <cell r="E5023"/>
          <cell r="F5023"/>
          <cell r="G5023"/>
          <cell r="H5023"/>
          <cell r="I5023"/>
          <cell r="J5023"/>
        </row>
        <row r="5024">
          <cell r="B5024">
            <v>357</v>
          </cell>
          <cell r="C5024">
            <v>43567</v>
          </cell>
          <cell r="D5024"/>
          <cell r="E5024"/>
          <cell r="F5024"/>
          <cell r="G5024"/>
          <cell r="H5024"/>
          <cell r="I5024"/>
          <cell r="J5024"/>
        </row>
        <row r="5025">
          <cell r="B5025">
            <v>380</v>
          </cell>
          <cell r="C5025">
            <v>43567</v>
          </cell>
          <cell r="D5025"/>
          <cell r="E5025"/>
          <cell r="F5025"/>
          <cell r="G5025"/>
          <cell r="H5025"/>
          <cell r="I5025"/>
          <cell r="J5025"/>
        </row>
        <row r="5026">
          <cell r="B5026">
            <v>354</v>
          </cell>
          <cell r="C5026">
            <v>43567</v>
          </cell>
          <cell r="D5026"/>
          <cell r="E5026"/>
          <cell r="F5026"/>
          <cell r="G5026"/>
          <cell r="H5026"/>
          <cell r="I5026"/>
          <cell r="J5026"/>
        </row>
        <row r="5027">
          <cell r="B5027" t="str">
            <v>LCT269600</v>
          </cell>
          <cell r="C5027">
            <v>43567</v>
          </cell>
          <cell r="D5027" t="str">
            <v>12VU   LTE990002</v>
          </cell>
          <cell r="E5027"/>
          <cell r="F5027"/>
          <cell r="G5027"/>
          <cell r="H5027"/>
          <cell r="I5027"/>
          <cell r="J5027"/>
        </row>
        <row r="5028">
          <cell r="B5028" t="str">
            <v>LCT251580</v>
          </cell>
          <cell r="C5028">
            <v>43567</v>
          </cell>
          <cell r="D5028" t="str">
            <v>5GA</v>
          </cell>
          <cell r="E5028"/>
          <cell r="F5028"/>
          <cell r="G5028"/>
          <cell r="H5028"/>
          <cell r="I5028"/>
          <cell r="J5028"/>
        </row>
        <row r="5029">
          <cell r="B5029" t="str">
            <v>LCT114450</v>
          </cell>
          <cell r="C5029">
            <v>43567</v>
          </cell>
          <cell r="D5029" t="str">
            <v>2UB</v>
          </cell>
          <cell r="E5029"/>
          <cell r="F5029"/>
          <cell r="G5029"/>
          <cell r="H5029"/>
          <cell r="I5029"/>
          <cell r="J5029"/>
        </row>
        <row r="5030">
          <cell r="B5030" t="str">
            <v>LCT166239</v>
          </cell>
          <cell r="C5030">
            <v>43567</v>
          </cell>
          <cell r="D5030" t="str">
            <v>2UB</v>
          </cell>
          <cell r="E5030"/>
          <cell r="F5030"/>
          <cell r="G5030"/>
          <cell r="H5030"/>
          <cell r="I5030"/>
          <cell r="J5030"/>
        </row>
        <row r="5031">
          <cell r="B5031"/>
          <cell r="C5031"/>
          <cell r="D5031"/>
          <cell r="E5031"/>
          <cell r="F5031"/>
          <cell r="G5031"/>
          <cell r="H5031"/>
          <cell r="I5031"/>
          <cell r="J5031"/>
        </row>
        <row r="5032">
          <cell r="B5032"/>
          <cell r="C5032"/>
          <cell r="D5032"/>
          <cell r="E5032"/>
          <cell r="F5032"/>
          <cell r="G5032"/>
          <cell r="H5032"/>
          <cell r="I5032"/>
          <cell r="J5032"/>
        </row>
        <row r="5033">
          <cell r="B5033"/>
          <cell r="C5033"/>
          <cell r="D5033"/>
          <cell r="E5033"/>
          <cell r="F5033"/>
          <cell r="G5033"/>
          <cell r="H5033"/>
          <cell r="I5033"/>
          <cell r="J5033"/>
        </row>
        <row r="5034">
          <cell r="B5034"/>
          <cell r="C5034"/>
          <cell r="D5034"/>
          <cell r="E5034"/>
          <cell r="F5034"/>
          <cell r="G5034"/>
          <cell r="H5034"/>
          <cell r="I5034"/>
          <cell r="J5034"/>
        </row>
        <row r="5035">
          <cell r="B5035" t="str">
            <v>LCT269180</v>
          </cell>
          <cell r="C5035">
            <v>43570</v>
          </cell>
          <cell r="D5035" t="str">
            <v>1001&amp;1002</v>
          </cell>
          <cell r="E5035"/>
          <cell r="F5035" t="str">
            <v>OK</v>
          </cell>
          <cell r="G5035"/>
          <cell r="H5035"/>
          <cell r="I5035"/>
          <cell r="J5035"/>
        </row>
        <row r="5036">
          <cell r="B5036" t="str">
            <v>LCT269181</v>
          </cell>
          <cell r="C5036">
            <v>43570</v>
          </cell>
          <cell r="D5036" t="str">
            <v>1001&amp;1002</v>
          </cell>
          <cell r="E5036"/>
          <cell r="F5036" t="str">
            <v>OK</v>
          </cell>
          <cell r="G5036"/>
          <cell r="H5036"/>
          <cell r="I5036"/>
          <cell r="J5036"/>
        </row>
        <row r="5037">
          <cell r="B5037" t="str">
            <v>LCT269182</v>
          </cell>
          <cell r="C5037">
            <v>43570</v>
          </cell>
          <cell r="D5037" t="str">
            <v>1001&amp;1002</v>
          </cell>
          <cell r="E5037"/>
          <cell r="F5037" t="str">
            <v>OK</v>
          </cell>
          <cell r="G5037"/>
          <cell r="H5037"/>
          <cell r="I5037"/>
          <cell r="J5037"/>
        </row>
        <row r="5038">
          <cell r="B5038"/>
          <cell r="C5038"/>
          <cell r="D5038"/>
          <cell r="E5038"/>
          <cell r="F5038"/>
          <cell r="G5038"/>
          <cell r="H5038"/>
          <cell r="I5038"/>
          <cell r="J5038"/>
        </row>
        <row r="5039">
          <cell r="B5039"/>
          <cell r="C5039"/>
          <cell r="D5039"/>
          <cell r="E5039"/>
          <cell r="F5039"/>
          <cell r="G5039"/>
          <cell r="H5039"/>
          <cell r="I5039"/>
          <cell r="J5039"/>
        </row>
        <row r="5040">
          <cell r="B5040"/>
          <cell r="C5040"/>
          <cell r="D5040"/>
          <cell r="E5040"/>
          <cell r="F5040"/>
          <cell r="G5040"/>
          <cell r="H5040"/>
          <cell r="I5040"/>
          <cell r="J5040"/>
        </row>
        <row r="5041">
          <cell r="B5041"/>
          <cell r="C5041"/>
          <cell r="D5041"/>
          <cell r="E5041"/>
          <cell r="F5041"/>
          <cell r="G5041"/>
          <cell r="H5041"/>
          <cell r="I5041"/>
          <cell r="J5041"/>
        </row>
        <row r="5042">
          <cell r="B5042"/>
          <cell r="C5042"/>
          <cell r="D5042"/>
          <cell r="E5042"/>
          <cell r="F5042"/>
          <cell r="G5042"/>
          <cell r="H5042"/>
          <cell r="I5042"/>
          <cell r="J5042"/>
        </row>
        <row r="5043">
          <cell r="B5043"/>
          <cell r="C5043"/>
          <cell r="D5043"/>
          <cell r="E5043"/>
          <cell r="F5043"/>
          <cell r="G5043"/>
          <cell r="H5043"/>
          <cell r="I5043"/>
          <cell r="J5043"/>
        </row>
        <row r="5044">
          <cell r="B5044"/>
          <cell r="C5044"/>
          <cell r="D5044"/>
          <cell r="E5044"/>
          <cell r="F5044"/>
          <cell r="G5044"/>
          <cell r="H5044"/>
          <cell r="I5044"/>
          <cell r="J5044"/>
        </row>
        <row r="5045">
          <cell r="B5045"/>
          <cell r="C5045"/>
          <cell r="D5045"/>
          <cell r="E5045"/>
          <cell r="F5045"/>
          <cell r="G5045"/>
          <cell r="H5045"/>
          <cell r="I5045"/>
          <cell r="J5045"/>
        </row>
        <row r="5046">
          <cell r="B5046"/>
          <cell r="C5046"/>
          <cell r="D5046"/>
          <cell r="E5046"/>
          <cell r="F5046"/>
          <cell r="G5046"/>
          <cell r="H5046"/>
          <cell r="I5046"/>
          <cell r="J5046"/>
        </row>
        <row r="5047">
          <cell r="B5047"/>
          <cell r="C5047"/>
          <cell r="D5047"/>
          <cell r="E5047"/>
          <cell r="F5047"/>
          <cell r="G5047"/>
          <cell r="H5047"/>
          <cell r="I5047"/>
          <cell r="J5047"/>
        </row>
        <row r="5048">
          <cell r="B5048"/>
          <cell r="C5048"/>
          <cell r="D5048"/>
          <cell r="E5048"/>
          <cell r="F5048"/>
          <cell r="G5048"/>
          <cell r="H5048"/>
          <cell r="I5048"/>
          <cell r="J5048"/>
        </row>
        <row r="5049">
          <cell r="B5049"/>
          <cell r="C5049"/>
          <cell r="D5049"/>
          <cell r="E5049"/>
          <cell r="F5049"/>
          <cell r="G5049"/>
          <cell r="H5049"/>
          <cell r="I5049"/>
          <cell r="J5049"/>
        </row>
        <row r="5050">
          <cell r="B5050"/>
          <cell r="C5050"/>
          <cell r="D5050"/>
          <cell r="E5050"/>
          <cell r="F5050"/>
          <cell r="G5050"/>
          <cell r="H5050"/>
          <cell r="I5050"/>
          <cell r="J5050"/>
        </row>
        <row r="5051">
          <cell r="B5051"/>
          <cell r="C5051"/>
          <cell r="D5051"/>
          <cell r="E5051"/>
          <cell r="F5051"/>
          <cell r="G5051"/>
          <cell r="H5051"/>
          <cell r="I5051"/>
          <cell r="J5051"/>
        </row>
        <row r="5052">
          <cell r="B5052"/>
          <cell r="C5052"/>
          <cell r="D5052"/>
          <cell r="E5052"/>
          <cell r="F5052"/>
          <cell r="G5052"/>
          <cell r="H5052"/>
          <cell r="I5052"/>
          <cell r="J5052"/>
        </row>
        <row r="5053">
          <cell r="B5053"/>
          <cell r="C5053"/>
          <cell r="D5053"/>
          <cell r="E5053"/>
          <cell r="F5053"/>
          <cell r="G5053"/>
          <cell r="H5053"/>
          <cell r="I5053"/>
          <cell r="J5053"/>
        </row>
        <row r="5054">
          <cell r="B5054"/>
          <cell r="C5054"/>
          <cell r="D5054"/>
          <cell r="E5054"/>
          <cell r="F5054"/>
          <cell r="G5054"/>
          <cell r="H5054"/>
          <cell r="I5054"/>
          <cell r="J5054"/>
        </row>
        <row r="5055">
          <cell r="B5055"/>
          <cell r="C5055"/>
          <cell r="D5055"/>
          <cell r="E5055"/>
          <cell r="F5055"/>
          <cell r="G5055"/>
          <cell r="H5055"/>
          <cell r="I5055"/>
          <cell r="J5055"/>
        </row>
        <row r="5056">
          <cell r="B5056"/>
          <cell r="C5056"/>
          <cell r="D5056"/>
          <cell r="E5056"/>
          <cell r="F5056"/>
          <cell r="G5056"/>
          <cell r="H5056"/>
          <cell r="I5056"/>
          <cell r="J5056"/>
        </row>
        <row r="5057">
          <cell r="B5057"/>
          <cell r="C5057"/>
          <cell r="D5057"/>
          <cell r="E5057"/>
          <cell r="F5057"/>
          <cell r="G5057"/>
          <cell r="H5057"/>
          <cell r="I5057"/>
          <cell r="J5057"/>
        </row>
        <row r="5058">
          <cell r="B5058"/>
          <cell r="C5058"/>
          <cell r="D5058"/>
          <cell r="E5058"/>
          <cell r="F5058"/>
          <cell r="G5058"/>
          <cell r="H5058"/>
          <cell r="I5058"/>
          <cell r="J5058"/>
        </row>
        <row r="5059">
          <cell r="B5059"/>
          <cell r="C5059"/>
          <cell r="D5059"/>
          <cell r="E5059"/>
          <cell r="F5059"/>
          <cell r="G5059"/>
          <cell r="H5059"/>
          <cell r="I5059"/>
          <cell r="J5059"/>
        </row>
        <row r="5060">
          <cell r="B5060"/>
          <cell r="C5060"/>
          <cell r="D5060"/>
          <cell r="E5060"/>
          <cell r="F5060"/>
          <cell r="G5060"/>
          <cell r="H5060"/>
          <cell r="I5060"/>
          <cell r="J5060"/>
        </row>
        <row r="5061">
          <cell r="B5061"/>
          <cell r="C5061"/>
          <cell r="D5061"/>
          <cell r="E5061"/>
          <cell r="F5061"/>
          <cell r="G5061"/>
          <cell r="H5061"/>
          <cell r="I5061"/>
          <cell r="J5061"/>
        </row>
        <row r="5062">
          <cell r="B5062"/>
          <cell r="C5062"/>
          <cell r="D5062"/>
          <cell r="E5062"/>
          <cell r="F5062"/>
          <cell r="G5062"/>
          <cell r="H5062"/>
          <cell r="I5062"/>
          <cell r="J5062"/>
        </row>
        <row r="5063">
          <cell r="B5063"/>
          <cell r="C5063"/>
          <cell r="D5063"/>
          <cell r="E5063"/>
          <cell r="F5063"/>
          <cell r="G5063"/>
          <cell r="H5063"/>
          <cell r="I5063"/>
          <cell r="J5063"/>
        </row>
        <row r="5064">
          <cell r="B5064"/>
          <cell r="C5064"/>
          <cell r="D5064"/>
          <cell r="E5064"/>
          <cell r="F5064"/>
          <cell r="G5064"/>
          <cell r="H5064"/>
          <cell r="I5064"/>
          <cell r="J5064"/>
        </row>
        <row r="5065">
          <cell r="B5065"/>
          <cell r="C5065"/>
          <cell r="D5065"/>
          <cell r="E5065"/>
          <cell r="F5065"/>
          <cell r="G5065"/>
          <cell r="H5065"/>
          <cell r="I5065"/>
          <cell r="J5065"/>
        </row>
        <row r="5066">
          <cell r="B5066"/>
          <cell r="C5066"/>
          <cell r="D5066"/>
          <cell r="E5066"/>
          <cell r="F5066"/>
          <cell r="G5066"/>
          <cell r="H5066"/>
          <cell r="I5066"/>
          <cell r="J5066"/>
        </row>
        <row r="5067">
          <cell r="B5067"/>
          <cell r="C5067"/>
          <cell r="D5067"/>
          <cell r="E5067"/>
          <cell r="F5067"/>
          <cell r="G5067"/>
          <cell r="H5067"/>
          <cell r="I5067"/>
          <cell r="J5067"/>
        </row>
        <row r="5068">
          <cell r="B5068"/>
          <cell r="C5068"/>
          <cell r="D5068"/>
          <cell r="E5068"/>
          <cell r="F5068"/>
          <cell r="G5068"/>
          <cell r="H5068"/>
          <cell r="I5068"/>
          <cell r="J5068"/>
        </row>
        <row r="5069">
          <cell r="B5069"/>
          <cell r="C5069"/>
          <cell r="D5069"/>
          <cell r="E5069"/>
          <cell r="F5069"/>
          <cell r="G5069"/>
          <cell r="H5069"/>
          <cell r="I5069"/>
          <cell r="J5069"/>
        </row>
        <row r="5070">
          <cell r="B5070"/>
          <cell r="C5070"/>
          <cell r="D5070"/>
          <cell r="E5070"/>
          <cell r="F5070"/>
          <cell r="G5070"/>
          <cell r="H5070"/>
          <cell r="I5070"/>
          <cell r="J5070"/>
        </row>
        <row r="5071">
          <cell r="B5071"/>
          <cell r="C5071"/>
          <cell r="D5071"/>
          <cell r="E5071"/>
          <cell r="F5071"/>
          <cell r="G5071"/>
          <cell r="H5071"/>
          <cell r="I5071"/>
          <cell r="J5071"/>
        </row>
        <row r="5072">
          <cell r="B5072"/>
          <cell r="C5072"/>
          <cell r="D5072"/>
          <cell r="E5072"/>
          <cell r="F5072"/>
          <cell r="G5072"/>
          <cell r="H5072"/>
          <cell r="I5072"/>
          <cell r="J5072"/>
        </row>
        <row r="5073">
          <cell r="B5073"/>
          <cell r="C5073"/>
          <cell r="D5073"/>
          <cell r="E5073"/>
          <cell r="F5073"/>
          <cell r="G5073"/>
          <cell r="H5073"/>
          <cell r="I5073"/>
          <cell r="J5073"/>
        </row>
        <row r="5074">
          <cell r="B5074"/>
          <cell r="C5074"/>
          <cell r="D5074"/>
          <cell r="E5074"/>
          <cell r="F5074"/>
          <cell r="G5074"/>
          <cell r="H5074"/>
          <cell r="I5074"/>
          <cell r="J5074"/>
        </row>
        <row r="5075">
          <cell r="B5075"/>
          <cell r="C5075"/>
          <cell r="D5075"/>
          <cell r="E5075"/>
          <cell r="F5075"/>
          <cell r="G5075"/>
          <cell r="H5075"/>
          <cell r="I5075"/>
          <cell r="J5075"/>
        </row>
        <row r="5076">
          <cell r="B5076"/>
          <cell r="C5076"/>
          <cell r="D5076"/>
          <cell r="E5076"/>
          <cell r="F5076"/>
          <cell r="G5076"/>
          <cell r="H5076"/>
          <cell r="I5076"/>
          <cell r="J5076"/>
        </row>
        <row r="5077">
          <cell r="B5077"/>
          <cell r="C5077"/>
          <cell r="D5077"/>
          <cell r="E5077"/>
          <cell r="F5077"/>
          <cell r="G5077"/>
          <cell r="H5077"/>
          <cell r="I5077"/>
          <cell r="J5077"/>
        </row>
        <row r="5078">
          <cell r="B5078"/>
          <cell r="C5078"/>
          <cell r="D5078"/>
          <cell r="E5078"/>
          <cell r="F5078"/>
          <cell r="G5078"/>
          <cell r="H5078"/>
          <cell r="I5078"/>
          <cell r="J5078"/>
        </row>
        <row r="5079">
          <cell r="B5079"/>
          <cell r="C5079"/>
          <cell r="D5079"/>
          <cell r="E5079"/>
          <cell r="F5079"/>
          <cell r="G5079"/>
          <cell r="H5079"/>
          <cell r="I5079"/>
          <cell r="J5079"/>
        </row>
        <row r="5080">
          <cell r="B5080"/>
          <cell r="C5080"/>
          <cell r="D5080"/>
          <cell r="E5080"/>
          <cell r="F5080"/>
          <cell r="G5080"/>
          <cell r="H5080"/>
          <cell r="I5080"/>
          <cell r="J5080"/>
        </row>
        <row r="5081">
          <cell r="B5081"/>
          <cell r="C5081"/>
          <cell r="D5081"/>
          <cell r="E5081"/>
          <cell r="F5081"/>
          <cell r="G5081"/>
          <cell r="H5081"/>
          <cell r="I5081"/>
          <cell r="J5081"/>
        </row>
        <row r="5082">
          <cell r="B5082"/>
          <cell r="C5082"/>
          <cell r="D5082"/>
          <cell r="E5082"/>
          <cell r="F5082"/>
          <cell r="G5082"/>
          <cell r="H5082"/>
          <cell r="I5082"/>
          <cell r="J5082"/>
        </row>
        <row r="5083">
          <cell r="B5083"/>
          <cell r="C5083"/>
          <cell r="D5083"/>
          <cell r="E5083"/>
          <cell r="F5083"/>
          <cell r="G5083"/>
          <cell r="H5083"/>
          <cell r="I5083"/>
          <cell r="J5083"/>
        </row>
        <row r="5084">
          <cell r="B5084"/>
          <cell r="C5084"/>
          <cell r="D5084"/>
          <cell r="E5084"/>
          <cell r="F5084"/>
          <cell r="G5084"/>
          <cell r="H5084"/>
          <cell r="I5084"/>
          <cell r="J5084"/>
        </row>
        <row r="5085">
          <cell r="B5085"/>
          <cell r="C5085"/>
          <cell r="D5085"/>
          <cell r="E5085"/>
          <cell r="F5085"/>
          <cell r="G5085"/>
          <cell r="H5085"/>
          <cell r="I5085"/>
          <cell r="J5085"/>
        </row>
        <row r="5086">
          <cell r="B5086"/>
          <cell r="C5086"/>
          <cell r="D5086"/>
          <cell r="E5086"/>
          <cell r="F5086"/>
          <cell r="G5086"/>
          <cell r="H5086"/>
          <cell r="I5086"/>
          <cell r="J5086"/>
        </row>
        <row r="5087">
          <cell r="B5087"/>
          <cell r="C5087"/>
          <cell r="D5087"/>
          <cell r="E5087"/>
          <cell r="F5087"/>
          <cell r="G5087"/>
          <cell r="H5087"/>
          <cell r="I5087"/>
          <cell r="J5087"/>
        </row>
        <row r="5088">
          <cell r="B5088"/>
          <cell r="C5088"/>
          <cell r="D5088"/>
          <cell r="E5088"/>
          <cell r="F5088"/>
          <cell r="G5088"/>
          <cell r="H5088"/>
          <cell r="I5088"/>
          <cell r="J5088"/>
        </row>
        <row r="5089">
          <cell r="B5089"/>
          <cell r="C5089"/>
          <cell r="D5089"/>
          <cell r="E5089"/>
          <cell r="F5089"/>
          <cell r="G5089"/>
          <cell r="H5089"/>
          <cell r="I5089"/>
          <cell r="J5089"/>
        </row>
        <row r="5090">
          <cell r="B5090"/>
          <cell r="C5090"/>
          <cell r="D5090"/>
          <cell r="E5090"/>
          <cell r="F5090"/>
          <cell r="G5090"/>
          <cell r="H5090"/>
          <cell r="I5090"/>
          <cell r="J5090"/>
        </row>
        <row r="5091">
          <cell r="B5091"/>
          <cell r="C5091"/>
          <cell r="D5091"/>
          <cell r="E5091"/>
          <cell r="F5091"/>
          <cell r="G5091"/>
          <cell r="H5091"/>
          <cell r="I5091"/>
          <cell r="J5091"/>
        </row>
        <row r="5092">
          <cell r="B5092"/>
          <cell r="C5092"/>
          <cell r="D5092"/>
          <cell r="E5092"/>
          <cell r="F5092"/>
          <cell r="G5092"/>
          <cell r="H5092"/>
          <cell r="I5092"/>
          <cell r="J5092"/>
        </row>
        <row r="5093">
          <cell r="B5093"/>
          <cell r="C5093"/>
          <cell r="D5093"/>
          <cell r="E5093"/>
          <cell r="F5093"/>
          <cell r="G5093"/>
          <cell r="H5093"/>
          <cell r="I5093"/>
          <cell r="J5093"/>
        </row>
        <row r="5094">
          <cell r="B5094"/>
          <cell r="C5094"/>
          <cell r="D5094"/>
          <cell r="E5094"/>
          <cell r="F5094"/>
          <cell r="G5094"/>
          <cell r="H5094"/>
          <cell r="I5094"/>
          <cell r="J5094"/>
        </row>
        <row r="5095">
          <cell r="B5095"/>
          <cell r="C5095"/>
          <cell r="D5095"/>
          <cell r="E5095"/>
          <cell r="F5095"/>
          <cell r="G5095"/>
          <cell r="H5095"/>
          <cell r="I5095"/>
          <cell r="J5095"/>
        </row>
        <row r="5096">
          <cell r="B5096"/>
          <cell r="C5096"/>
          <cell r="D5096"/>
          <cell r="E5096"/>
          <cell r="F5096"/>
          <cell r="G5096"/>
          <cell r="H5096"/>
          <cell r="I5096"/>
          <cell r="J5096"/>
        </row>
        <row r="5097">
          <cell r="B5097"/>
          <cell r="C5097"/>
          <cell r="D5097"/>
          <cell r="E5097"/>
          <cell r="F5097"/>
          <cell r="G5097"/>
          <cell r="H5097"/>
          <cell r="I5097"/>
          <cell r="J5097"/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_AS"/>
      <sheetName val="Feuil1"/>
    </sheetNames>
    <sheetDataSet>
      <sheetData sheetId="0">
        <row r="2">
          <cell r="A2" t="str">
            <v>2763331210</v>
          </cell>
          <cell r="B2" t="str">
            <v>27633312</v>
          </cell>
          <cell r="C2" t="str">
            <v>0027633312</v>
          </cell>
          <cell r="D2" t="str">
            <v>00010</v>
          </cell>
          <cell r="E2" t="str">
            <v>AOG</v>
          </cell>
          <cell r="F2" t="str">
            <v>F9251259500100</v>
          </cell>
          <cell r="G2" t="str">
            <v>SUPPORT  SUPPORT ASSY</v>
          </cell>
          <cell r="H2" t="str">
            <v>3</v>
          </cell>
          <cell r="I2" t="str">
            <v>3</v>
          </cell>
          <cell r="J2" t="str">
            <v>2017-12-18 23:59:59</v>
          </cell>
          <cell r="K2" t="str">
            <v>2017-12-18 23:59:59</v>
          </cell>
          <cell r="L2" t="str">
            <v>OPEN</v>
          </cell>
          <cell r="M2" t="str">
            <v/>
          </cell>
          <cell r="N2" t="str">
            <v>ROUSSEAU, THOMAS</v>
          </cell>
          <cell r="O2" t="str">
            <v>Supplier Accept</v>
          </cell>
          <cell r="P2">
            <v>151</v>
          </cell>
          <cell r="Q2">
            <v>453</v>
          </cell>
          <cell r="R2" t="str">
            <v>EUR</v>
          </cell>
          <cell r="S2" t="str">
            <v>2017-12-13 00:00:00</v>
          </cell>
        </row>
        <row r="3">
          <cell r="A3" t="str">
            <v>2763331210</v>
          </cell>
          <cell r="B3" t="str">
            <v>27633312</v>
          </cell>
          <cell r="C3" t="str">
            <v>0027633312</v>
          </cell>
          <cell r="D3" t="str">
            <v>00010</v>
          </cell>
          <cell r="E3" t="str">
            <v>AOG</v>
          </cell>
          <cell r="F3" t="str">
            <v>F9251259500100</v>
          </cell>
          <cell r="G3" t="str">
            <v>SUPPORT  SUPPORT ASSY</v>
          </cell>
          <cell r="H3" t="str">
            <v>3</v>
          </cell>
          <cell r="I3" t="str">
            <v>3</v>
          </cell>
          <cell r="J3" t="str">
            <v>2017-12-18 23:59:59</v>
          </cell>
          <cell r="K3" t="str">
            <v>2017-12-18 23:59:59</v>
          </cell>
          <cell r="L3" t="str">
            <v>OPEN</v>
          </cell>
          <cell r="M3" t="str">
            <v/>
          </cell>
          <cell r="N3" t="str">
            <v>ROUSSEAU, THOMAS</v>
          </cell>
          <cell r="O3" t="str">
            <v>Supplier Accept</v>
          </cell>
          <cell r="P3">
            <v>151</v>
          </cell>
          <cell r="Q3">
            <v>453</v>
          </cell>
          <cell r="R3" t="str">
            <v>EUR</v>
          </cell>
          <cell r="S3" t="str">
            <v>2017-12-13 00:00:00</v>
          </cell>
        </row>
        <row r="4">
          <cell r="A4" t="str">
            <v>2780517910</v>
          </cell>
          <cell r="B4" t="str">
            <v>27805179</v>
          </cell>
          <cell r="C4" t="str">
            <v>0027805179</v>
          </cell>
          <cell r="D4" t="str">
            <v>00010</v>
          </cell>
          <cell r="E4" t="str">
            <v>RTN</v>
          </cell>
          <cell r="F4" t="str">
            <v>L9251355400000</v>
          </cell>
          <cell r="G4" t="str">
            <v>PLATE    PLATE ASSY</v>
          </cell>
          <cell r="H4" t="str">
            <v>1</v>
          </cell>
          <cell r="I4" t="str">
            <v>1</v>
          </cell>
          <cell r="J4" t="str">
            <v>2019-05-06 23:59:59</v>
          </cell>
          <cell r="K4" t="str">
            <v>2019-05-06 23:59:59</v>
          </cell>
          <cell r="L4" t="str">
            <v>OPEN</v>
          </cell>
          <cell r="M4" t="str">
            <v/>
          </cell>
          <cell r="N4" t="str">
            <v>WIENBERG, JANA</v>
          </cell>
          <cell r="O4" t="str">
            <v>Supplier Accept</v>
          </cell>
          <cell r="P4">
            <v>445</v>
          </cell>
          <cell r="Q4">
            <v>445</v>
          </cell>
          <cell r="R4" t="str">
            <v>EUR</v>
          </cell>
          <cell r="S4" t="str">
            <v>2018-06-01 00:00:00</v>
          </cell>
        </row>
        <row r="5">
          <cell r="A5" t="str">
            <v>2780517910</v>
          </cell>
          <cell r="B5" t="str">
            <v>27805179</v>
          </cell>
          <cell r="C5" t="str">
            <v>0027805179</v>
          </cell>
          <cell r="D5" t="str">
            <v>00010</v>
          </cell>
          <cell r="E5" t="str">
            <v>RTN</v>
          </cell>
          <cell r="F5" t="str">
            <v>L9251355400000</v>
          </cell>
          <cell r="G5" t="str">
            <v>PLATE    PLATE ASSY</v>
          </cell>
          <cell r="H5" t="str">
            <v>1</v>
          </cell>
          <cell r="I5" t="str">
            <v>1</v>
          </cell>
          <cell r="J5" t="str">
            <v>2019-05-06 23:59:59</v>
          </cell>
          <cell r="K5" t="str">
            <v>2019-05-06 23:59:59</v>
          </cell>
          <cell r="L5" t="str">
            <v>OPEN</v>
          </cell>
          <cell r="M5" t="str">
            <v/>
          </cell>
          <cell r="N5" t="str">
            <v>WIENBERG, JANA</v>
          </cell>
          <cell r="O5" t="str">
            <v>Supplier Accept</v>
          </cell>
          <cell r="P5">
            <v>445</v>
          </cell>
          <cell r="Q5">
            <v>445</v>
          </cell>
          <cell r="R5" t="str">
            <v>EUR</v>
          </cell>
          <cell r="S5" t="str">
            <v>2018-06-01 00:00:00</v>
          </cell>
        </row>
        <row r="6">
          <cell r="A6" t="str">
            <v>2780518110</v>
          </cell>
          <cell r="B6" t="str">
            <v>27805181</v>
          </cell>
          <cell r="C6" t="str">
            <v>0027805181</v>
          </cell>
          <cell r="D6" t="str">
            <v>00010</v>
          </cell>
          <cell r="E6" t="str">
            <v>RTN</v>
          </cell>
          <cell r="F6" t="str">
            <v>L9251355400000</v>
          </cell>
          <cell r="G6" t="str">
            <v>PLATE    PLATE ASSY</v>
          </cell>
          <cell r="H6" t="str">
            <v>1</v>
          </cell>
          <cell r="I6" t="str">
            <v>1</v>
          </cell>
          <cell r="J6" t="str">
            <v>2019-06-17 23:59:59</v>
          </cell>
          <cell r="K6" t="str">
            <v>2019-06-17 23:59:59</v>
          </cell>
          <cell r="L6" t="str">
            <v>OPEN</v>
          </cell>
          <cell r="M6" t="str">
            <v/>
          </cell>
          <cell r="N6" t="str">
            <v>WIENBERG, JANA</v>
          </cell>
          <cell r="O6" t="str">
            <v>Supplier Accept</v>
          </cell>
          <cell r="P6">
            <v>445</v>
          </cell>
          <cell r="Q6">
            <v>445</v>
          </cell>
          <cell r="R6" t="str">
            <v>EUR</v>
          </cell>
          <cell r="S6" t="str">
            <v>2018-06-01 00:00:00</v>
          </cell>
        </row>
        <row r="7">
          <cell r="A7" t="str">
            <v>2780518110</v>
          </cell>
          <cell r="B7" t="str">
            <v>27805181</v>
          </cell>
          <cell r="C7" t="str">
            <v>0027805181</v>
          </cell>
          <cell r="D7" t="str">
            <v>00010</v>
          </cell>
          <cell r="E7" t="str">
            <v>RTN</v>
          </cell>
          <cell r="F7" t="str">
            <v>L9251355400000</v>
          </cell>
          <cell r="G7" t="str">
            <v>PLATE    PLATE ASSY</v>
          </cell>
          <cell r="H7" t="str">
            <v>1</v>
          </cell>
          <cell r="I7" t="str">
            <v>1</v>
          </cell>
          <cell r="J7" t="str">
            <v>2019-06-17 23:59:59</v>
          </cell>
          <cell r="K7" t="str">
            <v>2019-06-17 23:59:59</v>
          </cell>
          <cell r="L7" t="str">
            <v>OPEN</v>
          </cell>
          <cell r="M7" t="str">
            <v/>
          </cell>
          <cell r="N7" t="str">
            <v>WIENBERG, JANA</v>
          </cell>
          <cell r="O7" t="str">
            <v>Supplier Accept</v>
          </cell>
          <cell r="P7">
            <v>445</v>
          </cell>
          <cell r="Q7">
            <v>445</v>
          </cell>
          <cell r="R7" t="str">
            <v>EUR</v>
          </cell>
          <cell r="S7" t="str">
            <v>2018-06-01 00:00:00</v>
          </cell>
        </row>
        <row r="8">
          <cell r="A8" t="str">
            <v>2760454710</v>
          </cell>
          <cell r="B8" t="str">
            <v>27604547</v>
          </cell>
          <cell r="C8" t="str">
            <v>0027604547</v>
          </cell>
          <cell r="D8" t="str">
            <v>00010</v>
          </cell>
          <cell r="E8" t="str">
            <v>EXP</v>
          </cell>
          <cell r="F8" t="str">
            <v>V9251111521200</v>
          </cell>
          <cell r="G8" t="str">
            <v>DIAPHRGM DIAPHRAGM</v>
          </cell>
          <cell r="H8" t="str">
            <v>8</v>
          </cell>
          <cell r="I8" t="str">
            <v>8</v>
          </cell>
          <cell r="J8" t="str">
            <v>2017-12-14 23:59:59</v>
          </cell>
          <cell r="K8" t="str">
            <v>2018-02-19 23:59:59</v>
          </cell>
          <cell r="L8" t="str">
            <v>OPEN</v>
          </cell>
          <cell r="M8" t="str">
            <v/>
          </cell>
          <cell r="N8" t="str">
            <v>SPARES, PROCUREMEN</v>
          </cell>
          <cell r="O8" t="str">
            <v>Stock Movement</v>
          </cell>
          <cell r="P8">
            <v>195</v>
          </cell>
          <cell r="Q8">
            <v>1560</v>
          </cell>
          <cell r="R8" t="str">
            <v>EUR</v>
          </cell>
          <cell r="S8" t="str">
            <v>2017-11-14 00:00:00</v>
          </cell>
        </row>
        <row r="9">
          <cell r="A9" t="str">
            <v>2760454710</v>
          </cell>
          <cell r="B9" t="str">
            <v>27604547</v>
          </cell>
          <cell r="C9" t="str">
            <v>0027604547</v>
          </cell>
          <cell r="D9" t="str">
            <v>00010</v>
          </cell>
          <cell r="E9" t="str">
            <v>EXP</v>
          </cell>
          <cell r="F9" t="str">
            <v>V9251111521200</v>
          </cell>
          <cell r="G9" t="str">
            <v>DIAPHRGM DIAPHRAGM</v>
          </cell>
          <cell r="H9" t="str">
            <v>8</v>
          </cell>
          <cell r="I9" t="str">
            <v>8</v>
          </cell>
          <cell r="J9" t="str">
            <v>2017-12-14 23:59:59</v>
          </cell>
          <cell r="K9" t="str">
            <v>2018-02-19 23:59:59</v>
          </cell>
          <cell r="L9" t="str">
            <v>OPEN</v>
          </cell>
          <cell r="M9" t="str">
            <v/>
          </cell>
          <cell r="N9" t="str">
            <v>SPARES, PROCUREMEN</v>
          </cell>
          <cell r="O9" t="str">
            <v>Stock Movement</v>
          </cell>
          <cell r="P9">
            <v>195</v>
          </cell>
          <cell r="Q9">
            <v>1560</v>
          </cell>
          <cell r="R9" t="str">
            <v>EUR</v>
          </cell>
          <cell r="S9" t="str">
            <v>2017-11-14 00:00:00</v>
          </cell>
        </row>
        <row r="10">
          <cell r="A10" t="str">
            <v>2784319210</v>
          </cell>
          <cell r="B10" t="str">
            <v>27843192</v>
          </cell>
          <cell r="C10" t="str">
            <v>0027843192</v>
          </cell>
          <cell r="D10" t="str">
            <v>00010</v>
          </cell>
          <cell r="E10" t="str">
            <v>RTN</v>
          </cell>
          <cell r="F10" t="str">
            <v>F9251485300000</v>
          </cell>
          <cell r="G10" t="str">
            <v>PLATE    PLATE ASSY</v>
          </cell>
          <cell r="H10" t="str">
            <v>1</v>
          </cell>
          <cell r="I10" t="str">
            <v>1</v>
          </cell>
          <cell r="J10" t="str">
            <v>2019-07-12 23:59:59</v>
          </cell>
          <cell r="K10" t="str">
            <v>2019-07-12 23:59:59</v>
          </cell>
          <cell r="L10" t="str">
            <v>OPEN</v>
          </cell>
          <cell r="M10" t="str">
            <v/>
          </cell>
          <cell r="N10" t="str">
            <v>GRIMM, NIELS</v>
          </cell>
          <cell r="O10" t="str">
            <v>Supplier Accept</v>
          </cell>
          <cell r="P10">
            <v>124</v>
          </cell>
          <cell r="Q10">
            <v>124</v>
          </cell>
          <cell r="R10" t="str">
            <v>EUR</v>
          </cell>
          <cell r="S10" t="str">
            <v>2018-07-05 00:00:00</v>
          </cell>
        </row>
        <row r="11">
          <cell r="A11" t="str">
            <v>2784319210</v>
          </cell>
          <cell r="B11" t="str">
            <v>27843192</v>
          </cell>
          <cell r="C11" t="str">
            <v>0027843192</v>
          </cell>
          <cell r="D11" t="str">
            <v>00010</v>
          </cell>
          <cell r="E11" t="str">
            <v>RTN</v>
          </cell>
          <cell r="F11" t="str">
            <v>F9251485300000</v>
          </cell>
          <cell r="G11" t="str">
            <v>PLATE    PLATE ASSY</v>
          </cell>
          <cell r="H11" t="str">
            <v>1</v>
          </cell>
          <cell r="I11" t="str">
            <v>1</v>
          </cell>
          <cell r="J11" t="str">
            <v>2019-07-12 23:59:59</v>
          </cell>
          <cell r="K11" t="str">
            <v>2019-07-12 23:59:59</v>
          </cell>
          <cell r="L11" t="str">
            <v>OPEN</v>
          </cell>
          <cell r="M11" t="str">
            <v/>
          </cell>
          <cell r="N11" t="str">
            <v>GRIMM, NIELS</v>
          </cell>
          <cell r="O11" t="str">
            <v>Supplier Accept</v>
          </cell>
          <cell r="P11">
            <v>124</v>
          </cell>
          <cell r="Q11">
            <v>124</v>
          </cell>
          <cell r="R11" t="str">
            <v>EUR</v>
          </cell>
          <cell r="S11" t="str">
            <v>2018-07-05 00:00:00</v>
          </cell>
        </row>
        <row r="12">
          <cell r="A12" t="str">
            <v>2784320010</v>
          </cell>
          <cell r="B12" t="str">
            <v>27843200</v>
          </cell>
          <cell r="C12" t="str">
            <v>0027843200</v>
          </cell>
          <cell r="D12" t="str">
            <v>00010</v>
          </cell>
          <cell r="E12" t="str">
            <v>RTN</v>
          </cell>
          <cell r="F12" t="str">
            <v>F9251110801200</v>
          </cell>
          <cell r="G12" t="str">
            <v>TUBE     TUBE</v>
          </cell>
          <cell r="H12" t="str">
            <v>1</v>
          </cell>
          <cell r="I12" t="str">
            <v>1</v>
          </cell>
          <cell r="J12" t="str">
            <v>2019-07-12 23:59:59</v>
          </cell>
          <cell r="K12" t="str">
            <v>2019-07-12 23:59:59</v>
          </cell>
          <cell r="L12" t="str">
            <v>OPEN</v>
          </cell>
          <cell r="M12" t="str">
            <v/>
          </cell>
          <cell r="N12" t="str">
            <v>GRIMM, NIELS</v>
          </cell>
          <cell r="O12" t="str">
            <v>Supplier Accept</v>
          </cell>
          <cell r="P12">
            <v>147</v>
          </cell>
          <cell r="Q12">
            <v>147</v>
          </cell>
          <cell r="R12" t="str">
            <v>EUR</v>
          </cell>
          <cell r="S12" t="str">
            <v>2018-07-05 00:00:00</v>
          </cell>
        </row>
        <row r="13">
          <cell r="A13" t="str">
            <v>2784320010</v>
          </cell>
          <cell r="B13" t="str">
            <v>27843200</v>
          </cell>
          <cell r="C13" t="str">
            <v>0027843200</v>
          </cell>
          <cell r="D13" t="str">
            <v>00010</v>
          </cell>
          <cell r="E13" t="str">
            <v>RTN</v>
          </cell>
          <cell r="F13" t="str">
            <v>F9251110801200</v>
          </cell>
          <cell r="G13" t="str">
            <v>TUBE     TUBE</v>
          </cell>
          <cell r="H13" t="str">
            <v>1</v>
          </cell>
          <cell r="I13" t="str">
            <v>1</v>
          </cell>
          <cell r="J13" t="str">
            <v>2019-07-12 23:59:59</v>
          </cell>
          <cell r="K13" t="str">
            <v>2019-07-12 23:59:59</v>
          </cell>
          <cell r="L13" t="str">
            <v>OPEN</v>
          </cell>
          <cell r="M13" t="str">
            <v/>
          </cell>
          <cell r="N13" t="str">
            <v>GRIMM, NIELS</v>
          </cell>
          <cell r="O13" t="str">
            <v>Supplier Accept</v>
          </cell>
          <cell r="P13">
            <v>147</v>
          </cell>
          <cell r="Q13">
            <v>147</v>
          </cell>
          <cell r="R13" t="str">
            <v>EUR</v>
          </cell>
          <cell r="S13" t="str">
            <v>2018-07-05 00:00:00</v>
          </cell>
        </row>
        <row r="14">
          <cell r="A14" t="str">
            <v>2784320410</v>
          </cell>
          <cell r="B14" t="str">
            <v>27843204</v>
          </cell>
          <cell r="C14" t="str">
            <v>0027843204</v>
          </cell>
          <cell r="D14" t="str">
            <v>00010</v>
          </cell>
          <cell r="E14" t="str">
            <v>RTN</v>
          </cell>
          <cell r="F14" t="str">
            <v>F9251485400000</v>
          </cell>
          <cell r="G14" t="str">
            <v>PLATE    ANGLE ASSY</v>
          </cell>
          <cell r="H14" t="str">
            <v>1</v>
          </cell>
          <cell r="I14" t="str">
            <v>1</v>
          </cell>
          <cell r="J14" t="str">
            <v>2019-07-12 23:59:59</v>
          </cell>
          <cell r="K14" t="str">
            <v>2019-07-12 23:59:59</v>
          </cell>
          <cell r="L14" t="str">
            <v>OPEN</v>
          </cell>
          <cell r="M14" t="str">
            <v/>
          </cell>
          <cell r="N14" t="str">
            <v>GRIMM, NIELS</v>
          </cell>
          <cell r="O14" t="str">
            <v>Supplier Accept</v>
          </cell>
          <cell r="P14">
            <v>200</v>
          </cell>
          <cell r="Q14">
            <v>200</v>
          </cell>
          <cell r="R14" t="str">
            <v>EUR</v>
          </cell>
          <cell r="S14" t="str">
            <v>2018-07-05 00:00:00</v>
          </cell>
        </row>
        <row r="15">
          <cell r="A15" t="str">
            <v>2784320410</v>
          </cell>
          <cell r="B15" t="str">
            <v>27843204</v>
          </cell>
          <cell r="C15" t="str">
            <v>0027843204</v>
          </cell>
          <cell r="D15" t="str">
            <v>00010</v>
          </cell>
          <cell r="E15" t="str">
            <v>RTN</v>
          </cell>
          <cell r="F15" t="str">
            <v>F9251485400000</v>
          </cell>
          <cell r="G15" t="str">
            <v>PLATE    ANGLE ASSY</v>
          </cell>
          <cell r="H15" t="str">
            <v>1</v>
          </cell>
          <cell r="I15" t="str">
            <v>1</v>
          </cell>
          <cell r="J15" t="str">
            <v>2019-07-12 23:59:59</v>
          </cell>
          <cell r="K15" t="str">
            <v>2019-07-12 23:59:59</v>
          </cell>
          <cell r="L15" t="str">
            <v>OPEN</v>
          </cell>
          <cell r="M15" t="str">
            <v/>
          </cell>
          <cell r="N15" t="str">
            <v>GRIMM, NIELS</v>
          </cell>
          <cell r="O15" t="str">
            <v>Supplier Accept</v>
          </cell>
          <cell r="P15">
            <v>200</v>
          </cell>
          <cell r="Q15">
            <v>200</v>
          </cell>
          <cell r="R15" t="str">
            <v>EUR</v>
          </cell>
          <cell r="S15" t="str">
            <v>2018-07-05 00:00:00</v>
          </cell>
        </row>
        <row r="16">
          <cell r="A16" t="str">
            <v>2784319610</v>
          </cell>
          <cell r="B16" t="str">
            <v>27843196</v>
          </cell>
          <cell r="C16" t="str">
            <v>0027843196</v>
          </cell>
          <cell r="D16" t="str">
            <v>00010</v>
          </cell>
          <cell r="E16" t="str">
            <v>RTN</v>
          </cell>
          <cell r="F16" t="str">
            <v>F9251445920000</v>
          </cell>
          <cell r="G16" t="str">
            <v>ANGLE    ANGLE</v>
          </cell>
          <cell r="H16" t="str">
            <v>2</v>
          </cell>
          <cell r="I16" t="str">
            <v>2</v>
          </cell>
          <cell r="J16" t="str">
            <v>2019-07-12 23:59:59</v>
          </cell>
          <cell r="K16" t="str">
            <v>2019-07-12 23:59:59</v>
          </cell>
          <cell r="L16" t="str">
            <v>OPEN</v>
          </cell>
          <cell r="M16" t="str">
            <v/>
          </cell>
          <cell r="N16" t="str">
            <v>GRIMM, NIELS</v>
          </cell>
          <cell r="O16" t="str">
            <v>Supplier Accept</v>
          </cell>
          <cell r="P16">
            <v>60</v>
          </cell>
          <cell r="Q16">
            <v>120</v>
          </cell>
          <cell r="R16" t="str">
            <v>EUR</v>
          </cell>
          <cell r="S16" t="str">
            <v>2018-07-05 00:00:00</v>
          </cell>
        </row>
        <row r="17">
          <cell r="A17" t="str">
            <v>2784319610</v>
          </cell>
          <cell r="B17" t="str">
            <v>27843196</v>
          </cell>
          <cell r="C17" t="str">
            <v>0027843196</v>
          </cell>
          <cell r="D17" t="str">
            <v>00010</v>
          </cell>
          <cell r="E17" t="str">
            <v>RTN</v>
          </cell>
          <cell r="F17" t="str">
            <v>F9251445920000</v>
          </cell>
          <cell r="G17" t="str">
            <v>ANGLE    ANGLE</v>
          </cell>
          <cell r="H17" t="str">
            <v>2</v>
          </cell>
          <cell r="I17" t="str">
            <v>2</v>
          </cell>
          <cell r="J17" t="str">
            <v>2019-07-12 23:59:59</v>
          </cell>
          <cell r="K17" t="str">
            <v>2019-07-12 23:59:59</v>
          </cell>
          <cell r="L17" t="str">
            <v>OPEN</v>
          </cell>
          <cell r="M17" t="str">
            <v/>
          </cell>
          <cell r="N17" t="str">
            <v>GRIMM, NIELS</v>
          </cell>
          <cell r="O17" t="str">
            <v>Supplier Accept</v>
          </cell>
          <cell r="P17">
            <v>60</v>
          </cell>
          <cell r="Q17">
            <v>120</v>
          </cell>
          <cell r="R17" t="str">
            <v>EUR</v>
          </cell>
          <cell r="S17" t="str">
            <v>2018-07-05 00:00:00</v>
          </cell>
        </row>
        <row r="18">
          <cell r="A18" t="str">
            <v>2784318910</v>
          </cell>
          <cell r="B18" t="str">
            <v>27843189</v>
          </cell>
          <cell r="C18" t="str">
            <v>0027843189</v>
          </cell>
          <cell r="D18" t="str">
            <v>00010</v>
          </cell>
          <cell r="E18" t="str">
            <v>RTN</v>
          </cell>
          <cell r="F18" t="str">
            <v>F9251110800500</v>
          </cell>
          <cell r="G18" t="str">
            <v>TUBE     TUBE</v>
          </cell>
          <cell r="H18" t="str">
            <v>2</v>
          </cell>
          <cell r="I18" t="str">
            <v>2</v>
          </cell>
          <cell r="J18" t="str">
            <v>2019-07-12 23:59:59</v>
          </cell>
          <cell r="K18" t="str">
            <v>2019-07-12 23:59:59</v>
          </cell>
          <cell r="L18" t="str">
            <v>OPEN</v>
          </cell>
          <cell r="M18" t="str">
            <v/>
          </cell>
          <cell r="N18" t="str">
            <v>GRIMM, NIELS</v>
          </cell>
          <cell r="O18" t="str">
            <v>Supplier Accept</v>
          </cell>
          <cell r="P18">
            <v>64</v>
          </cell>
          <cell r="Q18">
            <v>128</v>
          </cell>
          <cell r="R18" t="str">
            <v>EUR</v>
          </cell>
          <cell r="S18" t="str">
            <v>2018-07-05 00:00:00</v>
          </cell>
        </row>
        <row r="19">
          <cell r="A19" t="str">
            <v>2784318910</v>
          </cell>
          <cell r="B19" t="str">
            <v>27843189</v>
          </cell>
          <cell r="C19" t="str">
            <v>0027843189</v>
          </cell>
          <cell r="D19" t="str">
            <v>00010</v>
          </cell>
          <cell r="E19" t="str">
            <v>RTN</v>
          </cell>
          <cell r="F19" t="str">
            <v>F9251110800500</v>
          </cell>
          <cell r="G19" t="str">
            <v>TUBE     TUBE</v>
          </cell>
          <cell r="H19" t="str">
            <v>2</v>
          </cell>
          <cell r="I19" t="str">
            <v>2</v>
          </cell>
          <cell r="J19" t="str">
            <v>2019-07-12 23:59:59</v>
          </cell>
          <cell r="K19" t="str">
            <v>2019-07-12 23:59:59</v>
          </cell>
          <cell r="L19" t="str">
            <v>OPEN</v>
          </cell>
          <cell r="M19" t="str">
            <v/>
          </cell>
          <cell r="N19" t="str">
            <v>GRIMM, NIELS</v>
          </cell>
          <cell r="O19" t="str">
            <v>Supplier Accept</v>
          </cell>
          <cell r="P19">
            <v>64</v>
          </cell>
          <cell r="Q19">
            <v>128</v>
          </cell>
          <cell r="R19" t="str">
            <v>EUR</v>
          </cell>
          <cell r="S19" t="str">
            <v>2018-07-05 00:00:00</v>
          </cell>
        </row>
        <row r="20">
          <cell r="A20" t="str">
            <v>2784319810</v>
          </cell>
          <cell r="B20" t="str">
            <v>27843198</v>
          </cell>
          <cell r="C20" t="str">
            <v>0027843198</v>
          </cell>
          <cell r="D20" t="str">
            <v>00010</v>
          </cell>
          <cell r="E20" t="str">
            <v>RTN</v>
          </cell>
          <cell r="F20" t="str">
            <v>F9251110800800</v>
          </cell>
          <cell r="G20" t="str">
            <v>TUBE     TUBE</v>
          </cell>
          <cell r="H20" t="str">
            <v>1</v>
          </cell>
          <cell r="I20" t="str">
            <v>1</v>
          </cell>
          <cell r="J20" t="str">
            <v>2019-07-12 23:59:59</v>
          </cell>
          <cell r="K20" t="str">
            <v>2019-07-12 23:59:59</v>
          </cell>
          <cell r="L20" t="str">
            <v>OPEN</v>
          </cell>
          <cell r="M20" t="str">
            <v/>
          </cell>
          <cell r="N20" t="str">
            <v>GRIMM, NIELS</v>
          </cell>
          <cell r="O20" t="str">
            <v>Supplier Accept</v>
          </cell>
          <cell r="P20">
            <v>54</v>
          </cell>
          <cell r="Q20">
            <v>54</v>
          </cell>
          <cell r="R20" t="str">
            <v>EUR</v>
          </cell>
          <cell r="S20" t="str">
            <v>2018-07-05 00:00:00</v>
          </cell>
        </row>
        <row r="21">
          <cell r="A21" t="str">
            <v>2784319810</v>
          </cell>
          <cell r="B21" t="str">
            <v>27843198</v>
          </cell>
          <cell r="C21" t="str">
            <v>0027843198</v>
          </cell>
          <cell r="D21" t="str">
            <v>00010</v>
          </cell>
          <cell r="E21" t="str">
            <v>RTN</v>
          </cell>
          <cell r="F21" t="str">
            <v>F9251110800800</v>
          </cell>
          <cell r="G21" t="str">
            <v>TUBE     TUBE</v>
          </cell>
          <cell r="H21" t="str">
            <v>1</v>
          </cell>
          <cell r="I21" t="str">
            <v>1</v>
          </cell>
          <cell r="J21" t="str">
            <v>2019-07-12 23:59:59</v>
          </cell>
          <cell r="K21" t="str">
            <v>2019-07-12 23:59:59</v>
          </cell>
          <cell r="L21" t="str">
            <v>OPEN</v>
          </cell>
          <cell r="M21" t="str">
            <v/>
          </cell>
          <cell r="N21" t="str">
            <v>GRIMM, NIELS</v>
          </cell>
          <cell r="O21" t="str">
            <v>Supplier Accept</v>
          </cell>
          <cell r="P21">
            <v>54</v>
          </cell>
          <cell r="Q21">
            <v>54</v>
          </cell>
          <cell r="R21" t="str">
            <v>EUR</v>
          </cell>
          <cell r="S21" t="str">
            <v>2018-07-05 00:00:00</v>
          </cell>
        </row>
        <row r="22">
          <cell r="A22" t="str">
            <v>2782693110</v>
          </cell>
          <cell r="B22" t="str">
            <v>27826931</v>
          </cell>
          <cell r="C22" t="str">
            <v>0027826931</v>
          </cell>
          <cell r="D22" t="str">
            <v>00010</v>
          </cell>
          <cell r="E22" t="str">
            <v>RTN</v>
          </cell>
          <cell r="F22" t="str">
            <v>F7161001300001</v>
          </cell>
          <cell r="G22" t="str">
            <v>HARNESS  HARNESS-P20T20</v>
          </cell>
          <cell r="H22" t="str">
            <v>5</v>
          </cell>
          <cell r="I22" t="str">
            <v>5</v>
          </cell>
          <cell r="J22" t="str">
            <v>2018-09-27 23:59:59</v>
          </cell>
          <cell r="K22" t="str">
            <v>2018-09-27 23:59:59</v>
          </cell>
          <cell r="L22" t="str">
            <v>OPEN</v>
          </cell>
          <cell r="M22" t="str">
            <v/>
          </cell>
          <cell r="N22" t="str">
            <v>GABRISCH, NIKLAS</v>
          </cell>
          <cell r="O22" t="str">
            <v>Customer Accept</v>
          </cell>
          <cell r="P22">
            <v>608</v>
          </cell>
          <cell r="Q22">
            <v>3040</v>
          </cell>
          <cell r="R22" t="str">
            <v>USD</v>
          </cell>
          <cell r="S22" t="str">
            <v>2018-06-20 00:00:00</v>
          </cell>
        </row>
        <row r="23">
          <cell r="A23" t="str">
            <v>2791106910</v>
          </cell>
          <cell r="B23" t="str">
            <v>27911069</v>
          </cell>
          <cell r="C23" t="str">
            <v>0027911069</v>
          </cell>
          <cell r="D23" t="str">
            <v>00010</v>
          </cell>
          <cell r="E23" t="str">
            <v>RTN</v>
          </cell>
          <cell r="F23" t="str">
            <v>F0003003000000</v>
          </cell>
          <cell r="G23" t="str">
            <v>CAP      PROTECTION CAP</v>
          </cell>
          <cell r="H23" t="str">
            <v>7</v>
          </cell>
          <cell r="I23" t="str">
            <v>7</v>
          </cell>
          <cell r="J23" t="str">
            <v>2019-08-05 23:59:59</v>
          </cell>
          <cell r="K23" t="str">
            <v>2019-08-05 23:59:59</v>
          </cell>
          <cell r="L23" t="str">
            <v>OPEN</v>
          </cell>
          <cell r="M23" t="str">
            <v/>
          </cell>
          <cell r="N23" t="str">
            <v>WIENBERG, JANA</v>
          </cell>
          <cell r="O23" t="str">
            <v>Supplier Accept</v>
          </cell>
          <cell r="P23">
            <v>134</v>
          </cell>
          <cell r="Q23">
            <v>938</v>
          </cell>
          <cell r="R23" t="str">
            <v>EUR</v>
          </cell>
          <cell r="S23" t="str">
            <v>2018-09-12 00:00:00</v>
          </cell>
        </row>
        <row r="24">
          <cell r="A24" t="str">
            <v>2793585710</v>
          </cell>
          <cell r="B24" t="str">
            <v>27935857</v>
          </cell>
          <cell r="C24" t="str">
            <v>0027935857</v>
          </cell>
          <cell r="D24" t="str">
            <v>00010</v>
          </cell>
          <cell r="E24" t="str">
            <v>RTN</v>
          </cell>
          <cell r="F24" t="str">
            <v>F0003003000000</v>
          </cell>
          <cell r="G24" t="str">
            <v>CAP      PROTECTION CAP</v>
          </cell>
          <cell r="H24" t="str">
            <v>10</v>
          </cell>
          <cell r="I24" t="str">
            <v>10</v>
          </cell>
          <cell r="J24" t="str">
            <v>2019-10-01 23:59:59</v>
          </cell>
          <cell r="K24" t="str">
            <v>2019-10-01 23:59:59</v>
          </cell>
          <cell r="L24" t="str">
            <v>OPEN</v>
          </cell>
          <cell r="M24" t="str">
            <v/>
          </cell>
          <cell r="N24" t="str">
            <v>WIENBERG, JANA</v>
          </cell>
          <cell r="O24" t="str">
            <v>Supplier Accept</v>
          </cell>
          <cell r="P24">
            <v>134</v>
          </cell>
          <cell r="Q24">
            <v>1340</v>
          </cell>
          <cell r="R24" t="str">
            <v>EUR</v>
          </cell>
          <cell r="S24" t="str">
            <v>2018-10-15 00:00:00</v>
          </cell>
        </row>
        <row r="25">
          <cell r="A25" t="str">
            <v>2793585610</v>
          </cell>
          <cell r="B25" t="str">
            <v>27935856</v>
          </cell>
          <cell r="C25" t="str">
            <v>0027935856</v>
          </cell>
          <cell r="D25" t="str">
            <v>00010</v>
          </cell>
          <cell r="E25" t="str">
            <v>RTN</v>
          </cell>
          <cell r="F25" t="str">
            <v>F0003003000000</v>
          </cell>
          <cell r="G25" t="str">
            <v>CAP      PROTECTION CAP</v>
          </cell>
          <cell r="H25" t="str">
            <v>10</v>
          </cell>
          <cell r="I25" t="str">
            <v>10</v>
          </cell>
          <cell r="J25" t="str">
            <v>2019-08-08 23:59:59</v>
          </cell>
          <cell r="K25" t="str">
            <v>2019-08-08 23:59:59</v>
          </cell>
          <cell r="L25" t="str">
            <v>OPEN</v>
          </cell>
          <cell r="M25" t="str">
            <v/>
          </cell>
          <cell r="N25" t="str">
            <v>WIENBERG, JANA</v>
          </cell>
          <cell r="O25" t="str">
            <v>Supplier Accept</v>
          </cell>
          <cell r="P25">
            <v>134</v>
          </cell>
          <cell r="Q25">
            <v>1340</v>
          </cell>
          <cell r="R25" t="str">
            <v>EUR</v>
          </cell>
          <cell r="S25" t="str">
            <v>2018-10-15 00:00:00</v>
          </cell>
        </row>
        <row r="26">
          <cell r="A26" t="str">
            <v>2794780510</v>
          </cell>
          <cell r="B26" t="str">
            <v>27947805</v>
          </cell>
          <cell r="C26" t="str">
            <v>0027947805</v>
          </cell>
          <cell r="D26" t="str">
            <v>00010</v>
          </cell>
          <cell r="E26" t="str">
            <v>RTN</v>
          </cell>
          <cell r="F26" t="str">
            <v>D9551005600695</v>
          </cell>
          <cell r="G26" t="str">
            <v>PANEL    PANEL</v>
          </cell>
          <cell r="H26" t="str">
            <v>3</v>
          </cell>
          <cell r="I26" t="str">
            <v>3</v>
          </cell>
          <cell r="J26" t="str">
            <v>2019-05-06 23:59:59</v>
          </cell>
          <cell r="K26" t="str">
            <v>2019-05-06 23:59:59</v>
          </cell>
          <cell r="L26" t="str">
            <v>OPEN</v>
          </cell>
          <cell r="M26" t="str">
            <v/>
          </cell>
          <cell r="N26" t="str">
            <v>WIENBERG, JANA</v>
          </cell>
          <cell r="O26" t="str">
            <v>Supplier Accept</v>
          </cell>
          <cell r="P26">
            <v>1045</v>
          </cell>
          <cell r="Q26">
            <v>3135</v>
          </cell>
          <cell r="R26" t="str">
            <v>USD</v>
          </cell>
          <cell r="S26" t="str">
            <v>2018-10-26 00:00:00</v>
          </cell>
        </row>
        <row r="27">
          <cell r="A27" t="str">
            <v>2794013010</v>
          </cell>
          <cell r="B27" t="str">
            <v>27940130</v>
          </cell>
          <cell r="C27" t="str">
            <v>0027940130</v>
          </cell>
          <cell r="D27" t="str">
            <v>00010</v>
          </cell>
          <cell r="E27" t="str">
            <v>RTN</v>
          </cell>
          <cell r="F27" t="str">
            <v>D9550011900195</v>
          </cell>
          <cell r="G27" t="str">
            <v>PANEL    PANEL 119 VU</v>
          </cell>
          <cell r="H27" t="str">
            <v>1</v>
          </cell>
          <cell r="I27" t="str">
            <v>1</v>
          </cell>
          <cell r="J27" t="str">
            <v>2018-12-05 23:59:59</v>
          </cell>
          <cell r="K27" t="str">
            <v>2018-12-05 23:59:59</v>
          </cell>
          <cell r="L27" t="str">
            <v>OPEN</v>
          </cell>
          <cell r="M27" t="str">
            <v/>
          </cell>
          <cell r="N27" t="str">
            <v>ENGEL, JAN</v>
          </cell>
          <cell r="O27" t="str">
            <v>Customer Accept</v>
          </cell>
          <cell r="P27">
            <v>1173</v>
          </cell>
          <cell r="Q27">
            <v>1173</v>
          </cell>
          <cell r="R27" t="str">
            <v>USD</v>
          </cell>
          <cell r="S27" t="str">
            <v>2018-10-18 00:00:00</v>
          </cell>
        </row>
        <row r="28">
          <cell r="A28" t="str">
            <v>2798191910</v>
          </cell>
          <cell r="B28" t="str">
            <v>27981919</v>
          </cell>
          <cell r="C28" t="str">
            <v>0027981919</v>
          </cell>
          <cell r="D28" t="str">
            <v>00010</v>
          </cell>
          <cell r="E28" t="str">
            <v>RTN</v>
          </cell>
          <cell r="F28" t="str">
            <v>D9251101900000</v>
          </cell>
          <cell r="G28" t="str">
            <v>PLATE    PLATE ASSY</v>
          </cell>
          <cell r="H28" t="str">
            <v>20</v>
          </cell>
          <cell r="I28" t="str">
            <v>20</v>
          </cell>
          <cell r="J28" t="str">
            <v>2019-04-25 23:59:59</v>
          </cell>
          <cell r="K28" t="str">
            <v>2019-04-25 23:59:59</v>
          </cell>
          <cell r="L28" t="str">
            <v>OPEN</v>
          </cell>
          <cell r="M28" t="str">
            <v/>
          </cell>
          <cell r="N28" t="str">
            <v>SPARES, PROCUREMEN</v>
          </cell>
          <cell r="O28" t="str">
            <v>Supplier Accept</v>
          </cell>
          <cell r="P28">
            <v>98</v>
          </cell>
          <cell r="Q28">
            <v>1960</v>
          </cell>
          <cell r="R28" t="str">
            <v>EUR</v>
          </cell>
          <cell r="S28" t="str">
            <v>2018-11-27 00:00:00</v>
          </cell>
        </row>
        <row r="29">
          <cell r="A29" t="str">
            <v>2766302210</v>
          </cell>
          <cell r="B29" t="str">
            <v>27663022</v>
          </cell>
          <cell r="C29" t="str">
            <v>0027663022</v>
          </cell>
          <cell r="D29" t="str">
            <v>00010</v>
          </cell>
          <cell r="E29" t="str">
            <v>EXP</v>
          </cell>
          <cell r="F29" t="str">
            <v>A9550051000196</v>
          </cell>
          <cell r="G29" t="str">
            <v>PANEL    PANEL 510VU1</v>
          </cell>
          <cell r="H29" t="str">
            <v>6</v>
          </cell>
          <cell r="I29" t="str">
            <v>6</v>
          </cell>
          <cell r="J29" t="str">
            <v>2018-02-21 23:59:59</v>
          </cell>
          <cell r="K29" t="str">
            <v>2018-10-25 23:59:59</v>
          </cell>
          <cell r="L29" t="str">
            <v>OPEN</v>
          </cell>
          <cell r="M29" t="str">
            <v/>
          </cell>
          <cell r="N29" t="str">
            <v>SPARES, PROCUREMEN</v>
          </cell>
          <cell r="O29" t="str">
            <v>Customer Penalise</v>
          </cell>
          <cell r="P29">
            <v>1419</v>
          </cell>
          <cell r="Q29">
            <v>8514</v>
          </cell>
          <cell r="R29" t="str">
            <v>EUR</v>
          </cell>
          <cell r="S29" t="str">
            <v>2018-01-22 00:00:00</v>
          </cell>
        </row>
        <row r="30">
          <cell r="A30" t="str">
            <v>2800709410</v>
          </cell>
          <cell r="B30" t="str">
            <v>28007094</v>
          </cell>
          <cell r="C30" t="str">
            <v>0028007094</v>
          </cell>
          <cell r="D30" t="str">
            <v>00010</v>
          </cell>
          <cell r="E30" t="str">
            <v>RTN</v>
          </cell>
          <cell r="F30" t="str">
            <v>F0003003000000</v>
          </cell>
          <cell r="G30" t="str">
            <v>CAP      PROTECTION CAP</v>
          </cell>
          <cell r="H30" t="str">
            <v>15</v>
          </cell>
          <cell r="I30" t="str">
            <v>15</v>
          </cell>
          <cell r="J30" t="str">
            <v>2019-10-17 23:59:59</v>
          </cell>
          <cell r="K30" t="str">
            <v>2019-10-17 23:59:59</v>
          </cell>
          <cell r="L30" t="str">
            <v>OPEN</v>
          </cell>
          <cell r="M30" t="str">
            <v/>
          </cell>
          <cell r="N30" t="str">
            <v>WIENBERG, JANA</v>
          </cell>
          <cell r="O30" t="str">
            <v>Supplier Accept</v>
          </cell>
          <cell r="P30">
            <v>134</v>
          </cell>
          <cell r="Q30">
            <v>2010</v>
          </cell>
          <cell r="R30" t="str">
            <v>EUR</v>
          </cell>
          <cell r="S30" t="str">
            <v>2018-12-14 00:00:00</v>
          </cell>
        </row>
        <row r="31">
          <cell r="A31" t="str">
            <v>2793828610</v>
          </cell>
          <cell r="B31" t="str">
            <v>27938286</v>
          </cell>
          <cell r="C31" t="str">
            <v>0027938286</v>
          </cell>
          <cell r="D31" t="str">
            <v>00010</v>
          </cell>
          <cell r="E31" t="str">
            <v>RTN</v>
          </cell>
          <cell r="F31" t="str">
            <v>V9251155800000</v>
          </cell>
          <cell r="G31" t="str">
            <v>BAR      BAR ASSY-TORSION</v>
          </cell>
          <cell r="H31" t="str">
            <v>2</v>
          </cell>
          <cell r="I31" t="str">
            <v>2</v>
          </cell>
          <cell r="J31" t="str">
            <v>2018-11-23 23:59:59</v>
          </cell>
          <cell r="K31" t="str">
            <v>2018-11-23 23:59:59</v>
          </cell>
          <cell r="L31" t="str">
            <v>PARTIALLY RECEIVED</v>
          </cell>
          <cell r="M31" t="str">
            <v/>
          </cell>
          <cell r="N31" t="str">
            <v>WIENBERG, JANA</v>
          </cell>
          <cell r="O31" t="str">
            <v>Stock Movement</v>
          </cell>
          <cell r="P31">
            <v>477</v>
          </cell>
          <cell r="Q31">
            <v>954</v>
          </cell>
          <cell r="R31" t="str">
            <v>USD</v>
          </cell>
          <cell r="S31" t="str">
            <v>2018-10-17 00:00:00</v>
          </cell>
        </row>
        <row r="32">
          <cell r="A32" t="str">
            <v>2794721410</v>
          </cell>
          <cell r="B32" t="str">
            <v>27947214</v>
          </cell>
          <cell r="C32" t="str">
            <v>0027947214</v>
          </cell>
          <cell r="D32" t="str">
            <v>00010</v>
          </cell>
          <cell r="E32" t="str">
            <v>RTN</v>
          </cell>
          <cell r="F32" t="str">
            <v>D9551006000295</v>
          </cell>
          <cell r="G32" t="str">
            <v>PANEL    PANEL</v>
          </cell>
          <cell r="H32" t="str">
            <v>1</v>
          </cell>
          <cell r="I32" t="str">
            <v>1</v>
          </cell>
          <cell r="J32" t="str">
            <v>2019-04-05 23:59:59</v>
          </cell>
          <cell r="K32" t="str">
            <v>2019-04-05 23:59:59</v>
          </cell>
          <cell r="L32" t="str">
            <v>OPEN</v>
          </cell>
          <cell r="M32" t="str">
            <v/>
          </cell>
          <cell r="N32" t="str">
            <v>WIENBERG, JANA</v>
          </cell>
          <cell r="O32" t="str">
            <v>Customer Accept</v>
          </cell>
          <cell r="P32">
            <v>901</v>
          </cell>
          <cell r="Q32">
            <v>901</v>
          </cell>
          <cell r="R32" t="str">
            <v>EUR</v>
          </cell>
          <cell r="S32" t="str">
            <v>2018-10-26 00:00:00</v>
          </cell>
        </row>
        <row r="33">
          <cell r="A33" t="str">
            <v>2794743110</v>
          </cell>
          <cell r="B33" t="str">
            <v>27947431</v>
          </cell>
          <cell r="C33" t="str">
            <v>0027947431</v>
          </cell>
          <cell r="D33" t="str">
            <v>00010</v>
          </cell>
          <cell r="E33" t="str">
            <v>RTN</v>
          </cell>
          <cell r="F33" t="str">
            <v>D9551006200295</v>
          </cell>
          <cell r="G33" t="str">
            <v>PANEL    PANEL</v>
          </cell>
          <cell r="H33" t="str">
            <v>1</v>
          </cell>
          <cell r="I33" t="str">
            <v>1</v>
          </cell>
          <cell r="J33" t="str">
            <v>2019-04-05 23:59:59</v>
          </cell>
          <cell r="K33" t="str">
            <v>2019-04-05 23:59:59</v>
          </cell>
          <cell r="L33" t="str">
            <v>OPEN</v>
          </cell>
          <cell r="M33" t="str">
            <v/>
          </cell>
          <cell r="N33" t="str">
            <v>WIENBERG, JANA</v>
          </cell>
          <cell r="O33" t="str">
            <v>Customer Accept</v>
          </cell>
          <cell r="P33">
            <v>1005</v>
          </cell>
          <cell r="Q33">
            <v>1005</v>
          </cell>
          <cell r="R33" t="str">
            <v>EUR</v>
          </cell>
          <cell r="S33" t="str">
            <v>2018-10-26 00:00:00</v>
          </cell>
        </row>
        <row r="34">
          <cell r="A34" t="str">
            <v>2786643210</v>
          </cell>
          <cell r="B34" t="str">
            <v>27866432</v>
          </cell>
          <cell r="C34" t="str">
            <v>0027866432</v>
          </cell>
          <cell r="D34" t="str">
            <v>00010</v>
          </cell>
          <cell r="E34" t="str">
            <v>EXP</v>
          </cell>
          <cell r="F34" t="str">
            <v>D9550010800996</v>
          </cell>
          <cell r="G34" t="str">
            <v>PANEL    PANEL 108VU</v>
          </cell>
          <cell r="H34" t="str">
            <v>1</v>
          </cell>
          <cell r="I34" t="str">
            <v>1</v>
          </cell>
          <cell r="J34" t="str">
            <v>2018-08-29 23:59:59</v>
          </cell>
          <cell r="K34" t="str">
            <v>2018-08-29 23:59:59</v>
          </cell>
          <cell r="L34" t="str">
            <v>NEW ORDER PUBLISHED</v>
          </cell>
          <cell r="M34" t="str">
            <v>Waiting for FIP</v>
          </cell>
          <cell r="N34" t="str">
            <v>SPARES, PROCUREMEN</v>
          </cell>
          <cell r="O34" t="str">
            <v/>
          </cell>
          <cell r="P34">
            <v>4194</v>
          </cell>
          <cell r="Q34">
            <v>4194</v>
          </cell>
          <cell r="R34" t="str">
            <v>USD</v>
          </cell>
          <cell r="S34" t="str">
            <v>2018-07-30 00:00:00</v>
          </cell>
        </row>
        <row r="35">
          <cell r="A35" t="str">
            <v>2789266110</v>
          </cell>
          <cell r="B35" t="str">
            <v>27892661</v>
          </cell>
          <cell r="C35" t="str">
            <v>0027892661</v>
          </cell>
          <cell r="D35" t="str">
            <v>00010</v>
          </cell>
          <cell r="E35" t="str">
            <v>EXP</v>
          </cell>
          <cell r="F35" t="str">
            <v>D9251588600000</v>
          </cell>
          <cell r="G35" t="str">
            <v>PANEL    PANEL 108VU</v>
          </cell>
          <cell r="H35" t="str">
            <v>1</v>
          </cell>
          <cell r="I35" t="str">
            <v>1</v>
          </cell>
          <cell r="J35" t="str">
            <v>2018-09-21 23:59:59</v>
          </cell>
          <cell r="K35" t="str">
            <v>2018-09-21 23:59:59</v>
          </cell>
          <cell r="L35" t="str">
            <v>NEW ORDER PUBLISHED</v>
          </cell>
          <cell r="M35" t="str">
            <v>To be cancel</v>
          </cell>
          <cell r="N35" t="str">
            <v>ENGEL, JAN</v>
          </cell>
          <cell r="O35" t="str">
            <v/>
          </cell>
          <cell r="P35">
            <v>0.01</v>
          </cell>
          <cell r="Q35">
            <v>0.01</v>
          </cell>
          <cell r="R35" t="str">
            <v>EUR</v>
          </cell>
          <cell r="S35" t="str">
            <v>2018-08-23 00:00:00</v>
          </cell>
        </row>
        <row r="36">
          <cell r="A36" t="str">
            <v>2792624310</v>
          </cell>
          <cell r="B36" t="str">
            <v>27926243</v>
          </cell>
          <cell r="C36" t="str">
            <v>0027926243</v>
          </cell>
          <cell r="D36" t="str">
            <v>00010</v>
          </cell>
          <cell r="E36" t="str">
            <v>AOG</v>
          </cell>
          <cell r="F36" t="str">
            <v>WF417AFACAAE</v>
          </cell>
          <cell r="G36" t="str">
            <v>PANEL    PANEL ASSY 517VU</v>
          </cell>
          <cell r="H36" t="str">
            <v>1</v>
          </cell>
          <cell r="I36" t="str">
            <v>1</v>
          </cell>
          <cell r="J36" t="str">
            <v>2018-10-02 23:59:59</v>
          </cell>
          <cell r="K36" t="str">
            <v>2018-10-02 23:59:59</v>
          </cell>
          <cell r="L36" t="str">
            <v>NEW ORDER PUBLISHED</v>
          </cell>
          <cell r="M36" t="str">
            <v>Waiting for FIP</v>
          </cell>
          <cell r="N36" t="str">
            <v>AOG, PROCUREMENT</v>
          </cell>
          <cell r="O36" t="str">
            <v/>
          </cell>
          <cell r="P36">
            <v>1951</v>
          </cell>
          <cell r="Q36">
            <v>1951</v>
          </cell>
          <cell r="R36" t="str">
            <v>EUR</v>
          </cell>
          <cell r="S36" t="str">
            <v>2018-10-02 00:00:00</v>
          </cell>
        </row>
        <row r="37">
          <cell r="A37" t="str">
            <v>2794403810</v>
          </cell>
          <cell r="B37" t="str">
            <v>27944038</v>
          </cell>
          <cell r="C37" t="str">
            <v>0027944038</v>
          </cell>
          <cell r="D37" t="str">
            <v>00010</v>
          </cell>
          <cell r="E37" t="str">
            <v>RTN</v>
          </cell>
          <cell r="F37" t="str">
            <v>WF417AFACAAE</v>
          </cell>
          <cell r="G37" t="str">
            <v>PANEL    PANEL ASSY 517VU</v>
          </cell>
          <cell r="H37" t="str">
            <v>1</v>
          </cell>
          <cell r="I37" t="str">
            <v>1</v>
          </cell>
          <cell r="J37" t="str">
            <v>2019-01-21 23:59:59</v>
          </cell>
          <cell r="K37" t="str">
            <v>2019-01-21 23:59:59</v>
          </cell>
          <cell r="L37" t="str">
            <v>NEW ORDER PUBLISHED</v>
          </cell>
          <cell r="M37" t="str">
            <v>Waiting for FIP</v>
          </cell>
          <cell r="N37" t="str">
            <v>SPARES, PROCUREMEN</v>
          </cell>
          <cell r="O37" t="str">
            <v/>
          </cell>
          <cell r="P37">
            <v>1951</v>
          </cell>
          <cell r="Q37">
            <v>1951</v>
          </cell>
          <cell r="R37" t="str">
            <v>EUR</v>
          </cell>
          <cell r="S37" t="str">
            <v>2018-10-23 00:00:00</v>
          </cell>
        </row>
        <row r="38">
          <cell r="A38" t="str">
            <v>2784880120</v>
          </cell>
          <cell r="B38" t="str">
            <v>27848801</v>
          </cell>
          <cell r="C38" t="str">
            <v>0027848801</v>
          </cell>
          <cell r="D38" t="str">
            <v>00020</v>
          </cell>
          <cell r="E38" t="str">
            <v>RTN</v>
          </cell>
          <cell r="F38" t="str">
            <v>D9550011900195</v>
          </cell>
          <cell r="G38" t="str">
            <v>PANEL    PANEL 119 VU</v>
          </cell>
          <cell r="H38" t="str">
            <v>1</v>
          </cell>
          <cell r="I38" t="str">
            <v>1</v>
          </cell>
          <cell r="J38" t="str">
            <v>2018-09-27 23:59:59</v>
          </cell>
          <cell r="K38" t="str">
            <v>2018-09-27 23:59:59</v>
          </cell>
          <cell r="L38" t="str">
            <v>NEW ORDER PUBLISHED</v>
          </cell>
          <cell r="M38" t="str">
            <v>Waiting for FIP</v>
          </cell>
          <cell r="N38" t="str">
            <v>PETERS, JEAN-P</v>
          </cell>
          <cell r="O38" t="str">
            <v/>
          </cell>
          <cell r="P38">
            <v>1173</v>
          </cell>
          <cell r="Q38">
            <v>1173</v>
          </cell>
          <cell r="R38" t="str">
            <v>USD</v>
          </cell>
          <cell r="S38" t="str">
            <v>2018-10-19 00:00:00</v>
          </cell>
        </row>
        <row r="39">
          <cell r="A39" t="str">
            <v>2792645110</v>
          </cell>
          <cell r="B39" t="str">
            <v>27926451</v>
          </cell>
          <cell r="C39" t="str">
            <v>0027926451</v>
          </cell>
          <cell r="D39" t="str">
            <v>00010</v>
          </cell>
          <cell r="E39" t="str">
            <v>EXP</v>
          </cell>
          <cell r="F39" t="str">
            <v>D9550010800996</v>
          </cell>
          <cell r="G39" t="str">
            <v>PANEL    PANEL 108VU</v>
          </cell>
          <cell r="H39" t="str">
            <v>1</v>
          </cell>
          <cell r="I39" t="str">
            <v>1</v>
          </cell>
          <cell r="J39" t="str">
            <v>2018-11-02 23:59:59</v>
          </cell>
          <cell r="K39" t="str">
            <v>2018-11-02 23:59:59</v>
          </cell>
          <cell r="L39" t="str">
            <v>NEW ORDER PUBLISHED</v>
          </cell>
          <cell r="M39" t="str">
            <v>Waiting for FIP</v>
          </cell>
          <cell r="N39" t="str">
            <v>SPARES, PROCUREMEN</v>
          </cell>
          <cell r="O39" t="str">
            <v/>
          </cell>
          <cell r="P39">
            <v>4194</v>
          </cell>
          <cell r="Q39">
            <v>4194</v>
          </cell>
          <cell r="R39" t="str">
            <v>USD</v>
          </cell>
          <cell r="S39" t="str">
            <v>2018-10-03 00:00:00</v>
          </cell>
        </row>
        <row r="40">
          <cell r="A40" t="str">
            <v>2796145420</v>
          </cell>
          <cell r="B40" t="str">
            <v>27961454</v>
          </cell>
          <cell r="C40" t="str">
            <v>0027961454</v>
          </cell>
          <cell r="D40" t="str">
            <v>00020</v>
          </cell>
          <cell r="E40" t="str">
            <v>RTN</v>
          </cell>
          <cell r="F40" t="str">
            <v>D9550010800996</v>
          </cell>
          <cell r="G40" t="str">
            <v>PANEL    PANEL 108VU</v>
          </cell>
          <cell r="H40" t="str">
            <v>1</v>
          </cell>
          <cell r="I40" t="str">
            <v>1</v>
          </cell>
          <cell r="J40" t="str">
            <v>2019-02-08 23:59:59</v>
          </cell>
          <cell r="K40" t="str">
            <v>2019-02-08 23:59:59</v>
          </cell>
          <cell r="L40" t="str">
            <v>NEW ORDER PUBLISHED</v>
          </cell>
          <cell r="M40" t="str">
            <v>Waiting for FIP</v>
          </cell>
          <cell r="N40" t="str">
            <v>ANTRAS, CLEMENT</v>
          </cell>
          <cell r="O40" t="str">
            <v/>
          </cell>
          <cell r="P40">
            <v>4194</v>
          </cell>
          <cell r="Q40">
            <v>4194</v>
          </cell>
          <cell r="R40" t="str">
            <v>USD</v>
          </cell>
          <cell r="S40" t="str">
            <v>2018-11-10 00:00:00</v>
          </cell>
        </row>
        <row r="41">
          <cell r="A41" t="str">
            <v>2796145410</v>
          </cell>
          <cell r="B41" t="str">
            <v>27961454</v>
          </cell>
          <cell r="C41" t="str">
            <v>0027961454</v>
          </cell>
          <cell r="D41" t="str">
            <v>00010</v>
          </cell>
          <cell r="E41" t="str">
            <v>RTN</v>
          </cell>
          <cell r="F41" t="str">
            <v>D9550010800996</v>
          </cell>
          <cell r="G41" t="str">
            <v>PANEL    PANEL 108VU</v>
          </cell>
          <cell r="H41" t="str">
            <v>1</v>
          </cell>
          <cell r="I41" t="str">
            <v>1</v>
          </cell>
          <cell r="J41" t="str">
            <v>2019-02-08 23:59:59</v>
          </cell>
          <cell r="K41" t="str">
            <v>2019-02-08 23:59:59</v>
          </cell>
          <cell r="L41" t="str">
            <v>NEW ORDER PUBLISHED</v>
          </cell>
          <cell r="M41" t="str">
            <v>Waiting for FIP</v>
          </cell>
          <cell r="N41" t="str">
            <v>ANTRAS, CLEMENT</v>
          </cell>
          <cell r="O41" t="str">
            <v/>
          </cell>
          <cell r="P41">
            <v>4194</v>
          </cell>
          <cell r="Q41">
            <v>4194</v>
          </cell>
          <cell r="R41" t="str">
            <v>USD</v>
          </cell>
          <cell r="S41" t="str">
            <v>2018-11-10 00:00:00</v>
          </cell>
        </row>
        <row r="42">
          <cell r="A42" t="str">
            <v>2796145210</v>
          </cell>
          <cell r="B42" t="str">
            <v>27961452</v>
          </cell>
          <cell r="C42" t="str">
            <v>0027961452</v>
          </cell>
          <cell r="D42" t="str">
            <v>00010</v>
          </cell>
          <cell r="E42" t="str">
            <v>RTN</v>
          </cell>
          <cell r="F42" t="str">
            <v>D9550010800996</v>
          </cell>
          <cell r="G42" t="str">
            <v>PANEL    PANEL 108VU</v>
          </cell>
          <cell r="H42" t="str">
            <v>4</v>
          </cell>
          <cell r="I42" t="str">
            <v>4</v>
          </cell>
          <cell r="J42" t="str">
            <v>2019-02-03 23:59:59</v>
          </cell>
          <cell r="K42" t="str">
            <v>2019-02-03 23:59:59</v>
          </cell>
          <cell r="L42" t="str">
            <v>NEW ORDER PUBLISHED</v>
          </cell>
          <cell r="M42" t="str">
            <v>Waiting for FIP</v>
          </cell>
          <cell r="N42" t="str">
            <v>ANTRAS, CLEMENT</v>
          </cell>
          <cell r="O42" t="str">
            <v/>
          </cell>
          <cell r="P42">
            <v>4194</v>
          </cell>
          <cell r="Q42">
            <v>16776</v>
          </cell>
          <cell r="R42" t="str">
            <v>USD</v>
          </cell>
          <cell r="S42" t="str">
            <v>2018-11-10 00:00:00</v>
          </cell>
        </row>
        <row r="43">
          <cell r="A43" t="str">
            <v>2799225910</v>
          </cell>
          <cell r="B43" t="str">
            <v>27992259</v>
          </cell>
          <cell r="C43" t="str">
            <v>0027992259</v>
          </cell>
          <cell r="D43" t="str">
            <v>00010</v>
          </cell>
          <cell r="E43" t="str">
            <v>EXP</v>
          </cell>
          <cell r="F43" t="str">
            <v>D9551002201695</v>
          </cell>
          <cell r="G43" t="str">
            <v>PANEL    PANEL</v>
          </cell>
          <cell r="H43" t="str">
            <v>2</v>
          </cell>
          <cell r="I43" t="str">
            <v>2</v>
          </cell>
          <cell r="J43" t="str">
            <v>2018-12-29 23:59:59</v>
          </cell>
          <cell r="K43" t="str">
            <v>2018-12-29 23:59:59</v>
          </cell>
          <cell r="L43" t="str">
            <v>NEW ORDER PUBLISHED</v>
          </cell>
          <cell r="M43" t="str">
            <v>Waiting for FIP</v>
          </cell>
          <cell r="N43" t="str">
            <v>ANTRAS, CLEMENT</v>
          </cell>
          <cell r="O43" t="str">
            <v/>
          </cell>
          <cell r="P43">
            <v>4106</v>
          </cell>
          <cell r="Q43">
            <v>8212</v>
          </cell>
          <cell r="R43" t="str">
            <v>USD</v>
          </cell>
          <cell r="S43" t="str">
            <v>2018-12-06 00:00:00</v>
          </cell>
        </row>
        <row r="44">
          <cell r="A44" t="str">
            <v>2803317610</v>
          </cell>
          <cell r="B44" t="str">
            <v>28033176</v>
          </cell>
          <cell r="C44" t="str">
            <v>0028033176</v>
          </cell>
          <cell r="D44" t="str">
            <v>00010</v>
          </cell>
          <cell r="E44" t="str">
            <v>RTN</v>
          </cell>
          <cell r="F44" t="str">
            <v>D9251095600000</v>
          </cell>
          <cell r="G44" t="str">
            <v>PLCRDSET PLACARD SET</v>
          </cell>
          <cell r="H44" t="str">
            <v>13</v>
          </cell>
          <cell r="I44" t="str">
            <v>13</v>
          </cell>
          <cell r="J44" t="str">
            <v>2019-05-02 23:59:59</v>
          </cell>
          <cell r="K44" t="str">
            <v>2019-05-02 23:59:59</v>
          </cell>
          <cell r="L44" t="str">
            <v>OPEN</v>
          </cell>
          <cell r="M44" t="str">
            <v/>
          </cell>
          <cell r="N44" t="str">
            <v>SPARES, PROCUREMEN</v>
          </cell>
          <cell r="O44" t="str">
            <v>Supplier Accept</v>
          </cell>
          <cell r="P44">
            <v>56</v>
          </cell>
          <cell r="Q44">
            <v>728</v>
          </cell>
          <cell r="R44" t="str">
            <v>EUR</v>
          </cell>
          <cell r="S44" t="str">
            <v>2019-01-15 00:00:00</v>
          </cell>
        </row>
        <row r="45">
          <cell r="A45" t="str">
            <v>2803984610</v>
          </cell>
          <cell r="B45" t="str">
            <v>28039846</v>
          </cell>
          <cell r="C45" t="str">
            <v>0028039846</v>
          </cell>
          <cell r="D45" t="str">
            <v>00010</v>
          </cell>
          <cell r="E45" t="str">
            <v>RTN</v>
          </cell>
          <cell r="F45" t="str">
            <v>D9251095400000</v>
          </cell>
          <cell r="G45" t="str">
            <v>PLCRDSET PLACARD SET</v>
          </cell>
          <cell r="H45" t="str">
            <v>12</v>
          </cell>
          <cell r="I45" t="str">
            <v>12</v>
          </cell>
          <cell r="J45" t="str">
            <v>2019-05-09 23:59:59</v>
          </cell>
          <cell r="K45" t="str">
            <v>2019-05-09 23:59:59</v>
          </cell>
          <cell r="L45" t="str">
            <v>OPEN</v>
          </cell>
          <cell r="M45" t="str">
            <v>Promised date will be held</v>
          </cell>
          <cell r="N45" t="str">
            <v>SPARES, PROCUREMEN</v>
          </cell>
          <cell r="O45" t="str">
            <v>Supplier Accept</v>
          </cell>
          <cell r="P45">
            <v>56</v>
          </cell>
          <cell r="Q45">
            <v>672</v>
          </cell>
          <cell r="R45" t="str">
            <v>EUR</v>
          </cell>
          <cell r="S45" t="str">
            <v>2019-01-22 00:00:00</v>
          </cell>
        </row>
        <row r="46">
          <cell r="A46" t="str">
            <v>2787246710</v>
          </cell>
          <cell r="B46" t="str">
            <v>27872467</v>
          </cell>
          <cell r="C46" t="str">
            <v>0027872467</v>
          </cell>
          <cell r="D46" t="str">
            <v>00010</v>
          </cell>
          <cell r="E46" t="str">
            <v>RTN</v>
          </cell>
          <cell r="F46" t="str">
            <v>D9251719400095</v>
          </cell>
          <cell r="G46" t="str">
            <v>PLATE    PLATE</v>
          </cell>
          <cell r="H46" t="str">
            <v>4</v>
          </cell>
          <cell r="I46" t="str">
            <v>4</v>
          </cell>
          <cell r="J46" t="str">
            <v>2019-03-05 23:59:59</v>
          </cell>
          <cell r="K46" t="str">
            <v>2019-03-05 23:59:59</v>
          </cell>
          <cell r="L46" t="str">
            <v>OPEN</v>
          </cell>
          <cell r="M46" t="str">
            <v/>
          </cell>
          <cell r="N46" t="str">
            <v>SPARES, PROCUREMEN</v>
          </cell>
          <cell r="O46" t="str">
            <v>Customer Accept</v>
          </cell>
          <cell r="P46">
            <v>2380</v>
          </cell>
          <cell r="Q46">
            <v>9520</v>
          </cell>
          <cell r="R46" t="str">
            <v>USD</v>
          </cell>
          <cell r="S46" t="str">
            <v>2018-08-07 00:00:00</v>
          </cell>
        </row>
        <row r="47">
          <cell r="A47" t="str">
            <v>2780554210</v>
          </cell>
          <cell r="B47" t="str">
            <v>27805542</v>
          </cell>
          <cell r="C47" t="str">
            <v>0027805542</v>
          </cell>
          <cell r="D47" t="str">
            <v>00010</v>
          </cell>
          <cell r="E47" t="str">
            <v>RTN</v>
          </cell>
          <cell r="F47" t="str">
            <v>D9251719400095</v>
          </cell>
          <cell r="G47" t="str">
            <v>PLATE    PLATE</v>
          </cell>
          <cell r="H47" t="str">
            <v>4</v>
          </cell>
          <cell r="I47" t="str">
            <v>4</v>
          </cell>
          <cell r="J47" t="str">
            <v>2018-07-16 23:59:59</v>
          </cell>
          <cell r="K47" t="str">
            <v>2019-03-05 23:59:59</v>
          </cell>
          <cell r="L47" t="str">
            <v>OPEN</v>
          </cell>
          <cell r="M47" t="str">
            <v/>
          </cell>
          <cell r="N47" t="str">
            <v>SPARES, PROCUREMEN</v>
          </cell>
          <cell r="O47" t="str">
            <v>Customer Penalise</v>
          </cell>
          <cell r="P47">
            <v>2380</v>
          </cell>
          <cell r="Q47">
            <v>9520</v>
          </cell>
          <cell r="R47" t="str">
            <v>USD</v>
          </cell>
          <cell r="S47" t="str">
            <v>2018-06-01 00:00:00</v>
          </cell>
        </row>
        <row r="48">
          <cell r="A48" t="str">
            <v>2774443110</v>
          </cell>
          <cell r="B48" t="str">
            <v>27744431</v>
          </cell>
          <cell r="C48" t="str">
            <v>0027744431</v>
          </cell>
          <cell r="D48" t="str">
            <v>00010</v>
          </cell>
          <cell r="E48" t="str">
            <v>EXP</v>
          </cell>
          <cell r="F48" t="str">
            <v>D9251719400095</v>
          </cell>
          <cell r="G48" t="str">
            <v>PLATE    PLATE</v>
          </cell>
          <cell r="H48" t="str">
            <v>1</v>
          </cell>
          <cell r="I48" t="str">
            <v>1</v>
          </cell>
          <cell r="J48" t="str">
            <v>2018-05-11 23:59:59</v>
          </cell>
          <cell r="K48" t="str">
            <v>2019-03-05 23:59:59</v>
          </cell>
          <cell r="L48" t="str">
            <v>OPEN</v>
          </cell>
          <cell r="M48" t="str">
            <v/>
          </cell>
          <cell r="N48" t="str">
            <v>ENGEL, JAN</v>
          </cell>
          <cell r="O48" t="str">
            <v>Customer Penalise</v>
          </cell>
          <cell r="P48">
            <v>2380</v>
          </cell>
          <cell r="Q48">
            <v>2380</v>
          </cell>
          <cell r="R48" t="str">
            <v>USD</v>
          </cell>
          <cell r="S48" t="str">
            <v>2018-04-12 00:00:00</v>
          </cell>
        </row>
        <row r="49">
          <cell r="A49" t="str">
            <v>2788187910</v>
          </cell>
          <cell r="B49" t="str">
            <v>27881879</v>
          </cell>
          <cell r="C49" t="str">
            <v>0027881879</v>
          </cell>
          <cell r="D49" t="str">
            <v>00010</v>
          </cell>
          <cell r="E49" t="str">
            <v>RTN</v>
          </cell>
          <cell r="F49" t="str">
            <v>D9251719400095</v>
          </cell>
          <cell r="G49" t="str">
            <v>PLATE    PLATE</v>
          </cell>
          <cell r="H49" t="str">
            <v>2</v>
          </cell>
          <cell r="I49" t="str">
            <v>2</v>
          </cell>
          <cell r="J49" t="str">
            <v>2019-03-05 23:59:59</v>
          </cell>
          <cell r="K49" t="str">
            <v>2019-03-05 23:59:59</v>
          </cell>
          <cell r="L49" t="str">
            <v>OPEN</v>
          </cell>
          <cell r="M49" t="str">
            <v/>
          </cell>
          <cell r="N49" t="str">
            <v>SPARES, PROCUREMEN</v>
          </cell>
          <cell r="O49" t="str">
            <v>Customer Accept</v>
          </cell>
          <cell r="P49">
            <v>2380</v>
          </cell>
          <cell r="Q49">
            <v>4760</v>
          </cell>
          <cell r="R49" t="str">
            <v>USD</v>
          </cell>
          <cell r="S49" t="str">
            <v>2018-08-14 00:00:00</v>
          </cell>
        </row>
        <row r="50">
          <cell r="A50" t="str">
            <v>2791299610</v>
          </cell>
          <cell r="B50" t="str">
            <v>27912996</v>
          </cell>
          <cell r="C50" t="str">
            <v>0027912996</v>
          </cell>
          <cell r="D50" t="str">
            <v>00010</v>
          </cell>
          <cell r="E50" t="str">
            <v>RTN</v>
          </cell>
          <cell r="F50" t="str">
            <v>D9251719400095</v>
          </cell>
          <cell r="G50" t="str">
            <v>PLATE    PLATE</v>
          </cell>
          <cell r="H50" t="str">
            <v>2</v>
          </cell>
          <cell r="I50" t="str">
            <v>2</v>
          </cell>
          <cell r="J50" t="str">
            <v>2019-03-05 23:59:59</v>
          </cell>
          <cell r="K50" t="str">
            <v>2019-03-05 23:59:59</v>
          </cell>
          <cell r="L50" t="str">
            <v>OPEN</v>
          </cell>
          <cell r="M50" t="str">
            <v/>
          </cell>
          <cell r="N50" t="str">
            <v>SPARES, PROCUREMEN</v>
          </cell>
          <cell r="O50" t="str">
            <v>Customer Accept</v>
          </cell>
          <cell r="P50">
            <v>2380</v>
          </cell>
          <cell r="Q50">
            <v>4760</v>
          </cell>
          <cell r="R50" t="str">
            <v>USD</v>
          </cell>
          <cell r="S50" t="str">
            <v>2018-09-14 00:00:00</v>
          </cell>
        </row>
        <row r="51">
          <cell r="A51" t="str">
            <v>2790954510</v>
          </cell>
          <cell r="B51" t="str">
            <v>27909545</v>
          </cell>
          <cell r="C51" t="str">
            <v>0027909545</v>
          </cell>
          <cell r="D51" t="str">
            <v>00010</v>
          </cell>
          <cell r="E51" t="str">
            <v>RTN</v>
          </cell>
          <cell r="F51" t="str">
            <v>D9251719400095</v>
          </cell>
          <cell r="G51" t="str">
            <v>PLATE    PLATE</v>
          </cell>
          <cell r="H51" t="str">
            <v>2</v>
          </cell>
          <cell r="I51" t="str">
            <v>2</v>
          </cell>
          <cell r="J51" t="str">
            <v>2019-03-05 23:59:59</v>
          </cell>
          <cell r="K51" t="str">
            <v>2019-03-05 23:59:59</v>
          </cell>
          <cell r="L51" t="str">
            <v>OPEN</v>
          </cell>
          <cell r="M51" t="str">
            <v/>
          </cell>
          <cell r="N51" t="str">
            <v>SPARES, PROCUREMEN</v>
          </cell>
          <cell r="O51" t="str">
            <v>Customer Accept</v>
          </cell>
          <cell r="P51">
            <v>2380</v>
          </cell>
          <cell r="Q51">
            <v>4760</v>
          </cell>
          <cell r="R51" t="str">
            <v>USD</v>
          </cell>
          <cell r="S51" t="str">
            <v>2018-09-11 00:00:00</v>
          </cell>
        </row>
        <row r="52">
          <cell r="A52" t="str">
            <v>2796146010</v>
          </cell>
          <cell r="B52" t="str">
            <v>27961460</v>
          </cell>
          <cell r="C52" t="str">
            <v>0027961460</v>
          </cell>
          <cell r="D52" t="str">
            <v>00010</v>
          </cell>
          <cell r="E52" t="str">
            <v>RTN</v>
          </cell>
          <cell r="F52" t="str">
            <v>D9550010800996</v>
          </cell>
          <cell r="G52" t="str">
            <v>PANEL    PANEL 108VU</v>
          </cell>
          <cell r="H52" t="str">
            <v>1</v>
          </cell>
          <cell r="I52" t="str">
            <v>1</v>
          </cell>
          <cell r="J52" t="str">
            <v>2018-12-01 23:59:59</v>
          </cell>
          <cell r="K52" t="str">
            <v>2018-12-01 23:59:59</v>
          </cell>
          <cell r="L52" t="str">
            <v>NEW ORDER PUBLISHED</v>
          </cell>
          <cell r="M52" t="str">
            <v>Waiting for FIP</v>
          </cell>
          <cell r="N52" t="str">
            <v>ANTRAS, CLEMENT</v>
          </cell>
          <cell r="O52" t="str">
            <v/>
          </cell>
          <cell r="P52">
            <v>4194</v>
          </cell>
          <cell r="Q52">
            <v>4194</v>
          </cell>
          <cell r="R52" t="str">
            <v>USD</v>
          </cell>
          <cell r="S52" t="str">
            <v>2018-11-10 00:00:00</v>
          </cell>
        </row>
        <row r="53">
          <cell r="A53" t="str">
            <v>2804740710</v>
          </cell>
          <cell r="B53" t="str">
            <v>28047407</v>
          </cell>
          <cell r="C53" t="str">
            <v>0028047407</v>
          </cell>
          <cell r="D53" t="str">
            <v>00010</v>
          </cell>
          <cell r="E53" t="str">
            <v>EXP</v>
          </cell>
          <cell r="F53" t="str">
            <v>A27912401007C11</v>
          </cell>
          <cell r="G53" t="str">
            <v>CTLUNIT  CONTROL UNIT-HP FUEL</v>
          </cell>
          <cell r="H53" t="str">
            <v>2</v>
          </cell>
          <cell r="I53" t="str">
            <v>2</v>
          </cell>
          <cell r="J53" t="str">
            <v>2019-02-28 23:59:59</v>
          </cell>
          <cell r="K53" t="str">
            <v>2019-02-28 23:59:59</v>
          </cell>
          <cell r="L53" t="str">
            <v>NEW ORDER PUBLISHED</v>
          </cell>
          <cell r="M53" t="str">
            <v>Pending for FIP</v>
          </cell>
          <cell r="N53" t="str">
            <v>ANTRAS, CLEMENT</v>
          </cell>
          <cell r="O53" t="str">
            <v/>
          </cell>
          <cell r="P53">
            <v>5510</v>
          </cell>
          <cell r="Q53">
            <v>11020</v>
          </cell>
          <cell r="R53" t="str">
            <v>USD</v>
          </cell>
          <cell r="S53" t="str">
            <v>2019-01-30 00:00:00</v>
          </cell>
        </row>
        <row r="54">
          <cell r="A54" t="str">
            <v>2796183610</v>
          </cell>
          <cell r="B54" t="str">
            <v>27961836</v>
          </cell>
          <cell r="C54" t="str">
            <v>0027961836</v>
          </cell>
          <cell r="D54" t="str">
            <v>00010</v>
          </cell>
          <cell r="E54" t="str">
            <v>RTN</v>
          </cell>
          <cell r="F54" t="str">
            <v>D9550011900195</v>
          </cell>
          <cell r="G54" t="str">
            <v>PANEL    PANEL 119 VU</v>
          </cell>
          <cell r="H54" t="str">
            <v>1</v>
          </cell>
          <cell r="I54" t="str">
            <v>1</v>
          </cell>
          <cell r="J54" t="str">
            <v>2019-02-19 23:59:59</v>
          </cell>
          <cell r="K54" t="str">
            <v>2019-02-19 23:59:59</v>
          </cell>
          <cell r="L54" t="str">
            <v>OPEN</v>
          </cell>
          <cell r="M54" t="str">
            <v>FIP received on 28/01/19</v>
          </cell>
          <cell r="N54" t="str">
            <v>ANTRAS, CLEMENT</v>
          </cell>
          <cell r="O54" t="str">
            <v>Customer Accept</v>
          </cell>
          <cell r="P54">
            <v>1173</v>
          </cell>
          <cell r="Q54">
            <v>1173</v>
          </cell>
          <cell r="R54" t="str">
            <v>USD</v>
          </cell>
          <cell r="S54" t="str">
            <v>2018-11-12 00:00:00</v>
          </cell>
        </row>
        <row r="55">
          <cell r="A55" t="str">
            <v>2805128110</v>
          </cell>
          <cell r="B55" t="str">
            <v>28051281</v>
          </cell>
          <cell r="C55" t="str">
            <v>0028051281</v>
          </cell>
          <cell r="D55" t="str">
            <v>00010</v>
          </cell>
          <cell r="E55" t="str">
            <v>EXP</v>
          </cell>
          <cell r="F55" t="str">
            <v>L9251230020100</v>
          </cell>
          <cell r="G55" t="str">
            <v>OFC      OPTICAL FIBER CABLE</v>
          </cell>
          <cell r="H55" t="str">
            <v>2</v>
          </cell>
          <cell r="I55" t="str">
            <v>2</v>
          </cell>
          <cell r="J55" t="str">
            <v>2019-03-06 23:59:59</v>
          </cell>
          <cell r="K55" t="str">
            <v>2019-03-06 23:59:59</v>
          </cell>
          <cell r="L55" t="str">
            <v>NEW ORDER PUBLISHED</v>
          </cell>
          <cell r="M55" t="str">
            <v>To be cancel</v>
          </cell>
          <cell r="N55" t="str">
            <v>SPARES, PROCUREMEN</v>
          </cell>
          <cell r="O55" t="str">
            <v/>
          </cell>
          <cell r="P55">
            <v>250</v>
          </cell>
          <cell r="Q55">
            <v>500</v>
          </cell>
          <cell r="R55" t="str">
            <v>EUR</v>
          </cell>
          <cell r="S55" t="str">
            <v>2019-02-04 00:00:00</v>
          </cell>
        </row>
        <row r="56">
          <cell r="A56" t="str">
            <v>2805276910</v>
          </cell>
          <cell r="B56" t="str">
            <v>28052769</v>
          </cell>
          <cell r="C56" t="str">
            <v>0028052769</v>
          </cell>
          <cell r="D56" t="str">
            <v>00010</v>
          </cell>
          <cell r="E56" t="str">
            <v>RTN</v>
          </cell>
          <cell r="F56" t="str">
            <v>A9253115800000</v>
          </cell>
          <cell r="G56" t="str">
            <v>COVER    COVER ASSY</v>
          </cell>
          <cell r="H56" t="str">
            <v>1</v>
          </cell>
          <cell r="I56" t="str">
            <v>1</v>
          </cell>
          <cell r="J56" t="str">
            <v>2019-05-06 23:59:59</v>
          </cell>
          <cell r="K56" t="str">
            <v>2019-05-06 23:59:59</v>
          </cell>
          <cell r="L56" t="str">
            <v>OPEN</v>
          </cell>
          <cell r="M56" t="str">
            <v>DD will be helded</v>
          </cell>
          <cell r="N56" t="str">
            <v>SPARES, PROCUREMEN</v>
          </cell>
          <cell r="O56" t="str">
            <v>Supplier Accept</v>
          </cell>
          <cell r="P56">
            <v>0.01</v>
          </cell>
          <cell r="Q56">
            <v>0.01</v>
          </cell>
          <cell r="R56" t="str">
            <v>EUR</v>
          </cell>
          <cell r="S56" t="str">
            <v>2019-02-05 00:00:00</v>
          </cell>
        </row>
        <row r="57">
          <cell r="A57" t="str">
            <v>2805559010</v>
          </cell>
          <cell r="B57" t="str">
            <v>28055590</v>
          </cell>
          <cell r="C57" t="str">
            <v>0028055590</v>
          </cell>
          <cell r="D57" t="str">
            <v>00010</v>
          </cell>
          <cell r="E57" t="str">
            <v>EXP</v>
          </cell>
          <cell r="F57" t="str">
            <v>A27912401007C11</v>
          </cell>
          <cell r="G57" t="str">
            <v>CTLUNIT  CONTROL UNIT-HP FUEL</v>
          </cell>
          <cell r="H57" t="str">
            <v>1</v>
          </cell>
          <cell r="I57" t="str">
            <v>1</v>
          </cell>
          <cell r="J57" t="str">
            <v>2019-03-09 23:59:59</v>
          </cell>
          <cell r="K57" t="str">
            <v>2019-03-09 23:59:59</v>
          </cell>
          <cell r="L57" t="str">
            <v>NEW ORDER PUBLISHED</v>
          </cell>
          <cell r="M57" t="str">
            <v>Pending for FIP</v>
          </cell>
          <cell r="N57" t="str">
            <v>SPARES, PROCUREMEN</v>
          </cell>
          <cell r="O57" t="str">
            <v/>
          </cell>
          <cell r="P57">
            <v>5510</v>
          </cell>
          <cell r="Q57">
            <v>5510</v>
          </cell>
          <cell r="R57" t="str">
            <v>USD</v>
          </cell>
          <cell r="S57" t="str">
            <v>2019-02-07 00:00:00</v>
          </cell>
        </row>
        <row r="58">
          <cell r="A58" t="str">
            <v>2805559110</v>
          </cell>
          <cell r="B58" t="str">
            <v>28055591</v>
          </cell>
          <cell r="C58" t="str">
            <v>0028055591</v>
          </cell>
          <cell r="D58" t="str">
            <v>00010</v>
          </cell>
          <cell r="E58" t="str">
            <v>EXP</v>
          </cell>
          <cell r="F58" t="str">
            <v>A27912401007C11</v>
          </cell>
          <cell r="G58" t="str">
            <v>CTLUNIT  CONTROL UNIT-HP FUEL</v>
          </cell>
          <cell r="H58" t="str">
            <v>1</v>
          </cell>
          <cell r="I58" t="str">
            <v>1</v>
          </cell>
          <cell r="J58" t="str">
            <v>2019-03-09 23:59:59</v>
          </cell>
          <cell r="K58" t="str">
            <v>2019-03-09 23:59:59</v>
          </cell>
          <cell r="L58" t="str">
            <v>NEW ORDER PUBLISHED</v>
          </cell>
          <cell r="M58" t="str">
            <v>Pending for FIP</v>
          </cell>
          <cell r="N58" t="str">
            <v>SPARES, PROCUREMEN</v>
          </cell>
          <cell r="O58" t="str">
            <v/>
          </cell>
          <cell r="P58">
            <v>5510</v>
          </cell>
          <cell r="Q58">
            <v>5510</v>
          </cell>
          <cell r="R58" t="str">
            <v>USD</v>
          </cell>
          <cell r="S58" t="str">
            <v>2019-02-07 00:00:00</v>
          </cell>
        </row>
        <row r="59">
          <cell r="A59" t="str">
            <v>2770215210</v>
          </cell>
          <cell r="B59" t="str">
            <v>27702152</v>
          </cell>
          <cell r="C59" t="str">
            <v>0027702152</v>
          </cell>
          <cell r="D59" t="str">
            <v>00010</v>
          </cell>
          <cell r="E59" t="str">
            <v>RTN</v>
          </cell>
          <cell r="F59" t="str">
            <v>D9251719400095</v>
          </cell>
          <cell r="G59" t="str">
            <v>PLATE    PLATE ** FIP INCLUDED **</v>
          </cell>
          <cell r="H59" t="str">
            <v>25</v>
          </cell>
          <cell r="I59" t="str">
            <v>25</v>
          </cell>
          <cell r="J59" t="str">
            <v>2019-11-02 23:59:59</v>
          </cell>
          <cell r="K59" t="str">
            <v>2019-11-02 23:59:59</v>
          </cell>
          <cell r="L59" t="str">
            <v>OPEN</v>
          </cell>
          <cell r="M59" t="str">
            <v>Zodiac delivery date =&gt; 01/10/19</v>
          </cell>
          <cell r="N59" t="str">
            <v>CROCKIT, JOHN</v>
          </cell>
          <cell r="O59" t="str">
            <v>Customer Accept</v>
          </cell>
          <cell r="P59">
            <v>2380</v>
          </cell>
          <cell r="Q59">
            <v>59500</v>
          </cell>
          <cell r="R59" t="str">
            <v>USD</v>
          </cell>
          <cell r="S59" t="str">
            <v>2018-03-05 00:00:00</v>
          </cell>
        </row>
        <row r="60">
          <cell r="A60" t="str">
            <v>2770215110</v>
          </cell>
          <cell r="B60" t="str">
            <v>27702151</v>
          </cell>
          <cell r="C60" t="str">
            <v>0027702151</v>
          </cell>
          <cell r="D60" t="str">
            <v>00010</v>
          </cell>
          <cell r="E60" t="str">
            <v>RTN</v>
          </cell>
          <cell r="F60" t="str">
            <v>D9251719400095</v>
          </cell>
          <cell r="G60" t="str">
            <v>PLATE    PLATE ** FIP INCLUDED **</v>
          </cell>
          <cell r="H60" t="str">
            <v>25</v>
          </cell>
          <cell r="I60" t="str">
            <v>25</v>
          </cell>
          <cell r="J60" t="str">
            <v>2019-10-18 23:59:59</v>
          </cell>
          <cell r="K60" t="str">
            <v>2019-10-18 23:59:59</v>
          </cell>
          <cell r="L60" t="str">
            <v>OPEN</v>
          </cell>
          <cell r="M60" t="str">
            <v>Zodiac delivery date =&gt; 24/09/19</v>
          </cell>
          <cell r="N60" t="str">
            <v>CROCKIT, JOHN</v>
          </cell>
          <cell r="O60" t="str">
            <v>Customer Accept</v>
          </cell>
          <cell r="P60">
            <v>2380</v>
          </cell>
          <cell r="Q60">
            <v>59500</v>
          </cell>
          <cell r="R60" t="str">
            <v>USD</v>
          </cell>
          <cell r="S60" t="str">
            <v>2018-03-05 00:00:00</v>
          </cell>
        </row>
        <row r="61">
          <cell r="A61" t="str">
            <v>2806751910</v>
          </cell>
          <cell r="B61" t="str">
            <v>28067519</v>
          </cell>
          <cell r="C61" t="str">
            <v>0028067519</v>
          </cell>
          <cell r="D61" t="str">
            <v>00010</v>
          </cell>
          <cell r="E61" t="str">
            <v>EXP</v>
          </cell>
          <cell r="F61" t="str">
            <v>D9550010800996</v>
          </cell>
          <cell r="G61" t="str">
            <v>PANEL    PANEL 108VU</v>
          </cell>
          <cell r="H61" t="str">
            <v>1</v>
          </cell>
          <cell r="I61" t="str">
            <v>1</v>
          </cell>
          <cell r="J61" t="str">
            <v>2019-03-16 23:59:59</v>
          </cell>
          <cell r="K61" t="str">
            <v>2019-03-16 23:59:59</v>
          </cell>
          <cell r="L61" t="str">
            <v>NEW ORDER PUBLISHED</v>
          </cell>
          <cell r="M61" t="str">
            <v>Pending for free issue part</v>
          </cell>
          <cell r="N61" t="str">
            <v>ATTERMEYER, KRISTI</v>
          </cell>
          <cell r="O61" t="str">
            <v/>
          </cell>
          <cell r="P61">
            <v>4194</v>
          </cell>
          <cell r="Q61">
            <v>4194</v>
          </cell>
          <cell r="R61" t="str">
            <v>USD</v>
          </cell>
          <cell r="S61" t="str">
            <v>2019-02-15 00:00:00</v>
          </cell>
        </row>
        <row r="62">
          <cell r="A62" t="str">
            <v>2806854110</v>
          </cell>
          <cell r="B62" t="str">
            <v>28068541</v>
          </cell>
          <cell r="C62" t="str">
            <v>0028068541</v>
          </cell>
          <cell r="D62" t="str">
            <v>00010</v>
          </cell>
          <cell r="E62" t="str">
            <v>AOG</v>
          </cell>
          <cell r="F62" t="str">
            <v>E0165D16A40X:F6198</v>
          </cell>
          <cell r="G62" t="str">
            <v>CONNECTR CONNECTOR</v>
          </cell>
          <cell r="H62" t="str">
            <v>1</v>
          </cell>
          <cell r="I62" t="str">
            <v>1</v>
          </cell>
          <cell r="J62" t="str">
            <v>2019-02-19 23:59:59</v>
          </cell>
          <cell r="K62" t="str">
            <v>2019-02-19 23:59:59</v>
          </cell>
          <cell r="L62" t="str">
            <v>CANCELLATION REQUEST</v>
          </cell>
          <cell r="M62" t="str">
            <v/>
          </cell>
          <cell r="N62" t="str">
            <v>REINEHR, SUSAN</v>
          </cell>
          <cell r="O62" t="str">
            <v>Customer Accept</v>
          </cell>
          <cell r="P62">
            <v>0.01</v>
          </cell>
          <cell r="Q62">
            <v>0.01</v>
          </cell>
          <cell r="R62" t="str">
            <v>EUR</v>
          </cell>
          <cell r="S62" t="str">
            <v>2019-02-18 00:00:00</v>
          </cell>
        </row>
        <row r="63">
          <cell r="A63" t="str">
            <v>2801141210</v>
          </cell>
          <cell r="B63" t="str">
            <v>28011412</v>
          </cell>
          <cell r="C63" t="str">
            <v>0028011412</v>
          </cell>
          <cell r="D63" t="str">
            <v>00010</v>
          </cell>
          <cell r="E63" t="str">
            <v>RTN</v>
          </cell>
          <cell r="F63" t="str">
            <v>F9295002200400</v>
          </cell>
          <cell r="G63" t="str">
            <v>HARNESS  HARNESS</v>
          </cell>
          <cell r="H63" t="str">
            <v>1</v>
          </cell>
          <cell r="I63" t="str">
            <v>1</v>
          </cell>
          <cell r="J63" t="str">
            <v>2019-04-21 23:59:59</v>
          </cell>
          <cell r="K63" t="str">
            <v>2019-04-21 23:59:59</v>
          </cell>
          <cell r="L63" t="str">
            <v>OPEN</v>
          </cell>
          <cell r="M63" t="str">
            <v xml:space="preserve"> </v>
          </cell>
          <cell r="N63" t="str">
            <v>FIOLIN, DORIAN</v>
          </cell>
          <cell r="O63" t="str">
            <v>Customer Accept</v>
          </cell>
          <cell r="P63">
            <v>0.01</v>
          </cell>
          <cell r="Q63">
            <v>0.01</v>
          </cell>
          <cell r="R63" t="str">
            <v>EUR</v>
          </cell>
          <cell r="S63" t="str">
            <v>2018-12-19 00:00:00</v>
          </cell>
        </row>
        <row r="64">
          <cell r="A64" t="str">
            <v>2807455910</v>
          </cell>
          <cell r="B64" t="str">
            <v>28074559</v>
          </cell>
          <cell r="C64" t="str">
            <v>0028074559</v>
          </cell>
          <cell r="D64" t="str">
            <v>00010</v>
          </cell>
          <cell r="E64" t="str">
            <v>RTN</v>
          </cell>
          <cell r="F64" t="str">
            <v>V9297470400000</v>
          </cell>
          <cell r="G64" t="str">
            <v>OFC      OPTICAL FIBER CABEL</v>
          </cell>
          <cell r="H64" t="str">
            <v>2</v>
          </cell>
          <cell r="I64" t="str">
            <v>2</v>
          </cell>
          <cell r="J64" t="str">
            <v>2019-05-21 23:59:59</v>
          </cell>
          <cell r="K64" t="str">
            <v>2019-05-21 23:59:59</v>
          </cell>
          <cell r="L64" t="str">
            <v>NEW ORDER PUBLISHED</v>
          </cell>
          <cell r="M64" t="str">
            <v>Pending for technical datas from SSD teams</v>
          </cell>
          <cell r="N64" t="str">
            <v>ATTERMEYER, KRISTI</v>
          </cell>
          <cell r="O64" t="str">
            <v/>
          </cell>
          <cell r="P64">
            <v>0.01</v>
          </cell>
          <cell r="Q64">
            <v>0.02</v>
          </cell>
          <cell r="R64" t="str">
            <v>EUR</v>
          </cell>
          <cell r="S64" t="str">
            <v>2019-02-21 00:00:00</v>
          </cell>
        </row>
        <row r="65">
          <cell r="A65" t="str">
            <v>2802674810</v>
          </cell>
          <cell r="B65" t="str">
            <v>28026748</v>
          </cell>
          <cell r="C65" t="str">
            <v>0028026748</v>
          </cell>
          <cell r="D65" t="str">
            <v>00010</v>
          </cell>
          <cell r="E65" t="str">
            <v>EXP</v>
          </cell>
          <cell r="F65" t="str">
            <v>A9550042972695</v>
          </cell>
          <cell r="G65" t="str">
            <v>PANEL    PANEL 429VU</v>
          </cell>
          <cell r="H65" t="str">
            <v>1</v>
          </cell>
          <cell r="I65" t="str">
            <v>1</v>
          </cell>
          <cell r="J65" t="str">
            <v>2019-02-08 23:59:59</v>
          </cell>
          <cell r="K65" t="str">
            <v>2019-02-08 23:59:59</v>
          </cell>
          <cell r="L65" t="str">
            <v>NEW ORDER PUBLISHED</v>
          </cell>
          <cell r="M65" t="str">
            <v>Waiting for FIP</v>
          </cell>
          <cell r="N65" t="str">
            <v>SPARES, PROCUREMEN</v>
          </cell>
          <cell r="O65" t="str">
            <v/>
          </cell>
          <cell r="P65">
            <v>13676</v>
          </cell>
          <cell r="Q65">
            <v>13676</v>
          </cell>
          <cell r="R65" t="str">
            <v>USD</v>
          </cell>
          <cell r="S65" t="str">
            <v>2019-01-09 00:00:00</v>
          </cell>
        </row>
        <row r="66">
          <cell r="A66" t="str">
            <v>2807800410</v>
          </cell>
          <cell r="B66" t="str">
            <v>28078004</v>
          </cell>
          <cell r="C66" t="str">
            <v>0028078004</v>
          </cell>
          <cell r="D66" t="str">
            <v>00010</v>
          </cell>
          <cell r="E66" t="str">
            <v>EXP</v>
          </cell>
          <cell r="F66" t="str">
            <v>D9550010800996</v>
          </cell>
          <cell r="G66" t="str">
            <v>PANEL    PANEL 108VU</v>
          </cell>
          <cell r="H66" t="str">
            <v>3</v>
          </cell>
          <cell r="I66" t="str">
            <v>3</v>
          </cell>
          <cell r="J66" t="str">
            <v>2019-03-27 23:59:59</v>
          </cell>
          <cell r="K66" t="str">
            <v>2019-03-27 23:59:59</v>
          </cell>
          <cell r="L66" t="str">
            <v>NEW ORDER PUBLISHED</v>
          </cell>
          <cell r="M66" t="str">
            <v>Pending for free issue part</v>
          </cell>
          <cell r="N66" t="str">
            <v>LEPPERT, THOMAS</v>
          </cell>
          <cell r="O66" t="str">
            <v/>
          </cell>
          <cell r="P66">
            <v>4194</v>
          </cell>
          <cell r="Q66">
            <v>12582</v>
          </cell>
          <cell r="R66" t="str">
            <v>USD</v>
          </cell>
          <cell r="S66" t="str">
            <v>2019-02-26 00:00:00</v>
          </cell>
        </row>
        <row r="67">
          <cell r="A67" t="str">
            <v>2806612910</v>
          </cell>
          <cell r="B67" t="str">
            <v>28066129</v>
          </cell>
          <cell r="C67" t="str">
            <v>0028066129</v>
          </cell>
          <cell r="D67" t="str">
            <v>00010</v>
          </cell>
          <cell r="E67" t="str">
            <v>EXP</v>
          </cell>
          <cell r="F67" t="str">
            <v>V9251111522600</v>
          </cell>
          <cell r="G67" t="str">
            <v>DIAPHRGM DIAPHRAGM</v>
          </cell>
          <cell r="H67" t="str">
            <v>3</v>
          </cell>
          <cell r="I67" t="str">
            <v>3</v>
          </cell>
          <cell r="J67" t="str">
            <v>2019-05-15 23:59:59</v>
          </cell>
          <cell r="K67" t="str">
            <v>2019-05-15 23:59:59</v>
          </cell>
          <cell r="L67" t="str">
            <v>OPEN</v>
          </cell>
          <cell r="M67" t="str">
            <v>Pending for sub supplier LT</v>
          </cell>
          <cell r="N67" t="str">
            <v>SPARES, PROCUREMEN</v>
          </cell>
          <cell r="O67" t="str">
            <v>Customer Accept</v>
          </cell>
          <cell r="P67">
            <v>268</v>
          </cell>
          <cell r="Q67">
            <v>804</v>
          </cell>
          <cell r="R67" t="str">
            <v>USD</v>
          </cell>
          <cell r="S67" t="str">
            <v>2019-02-14 00:00:00</v>
          </cell>
        </row>
        <row r="68">
          <cell r="A68" t="str">
            <v>2806612810</v>
          </cell>
          <cell r="B68" t="str">
            <v>28066128</v>
          </cell>
          <cell r="C68" t="str">
            <v>0028066128</v>
          </cell>
          <cell r="D68" t="str">
            <v>00010</v>
          </cell>
          <cell r="E68" t="str">
            <v>EXP</v>
          </cell>
          <cell r="F68" t="str">
            <v>V9251111520600</v>
          </cell>
          <cell r="G68" t="str">
            <v>DIAPHRGM DIAPHRAGM</v>
          </cell>
          <cell r="H68" t="str">
            <v>3</v>
          </cell>
          <cell r="I68" t="str">
            <v>3</v>
          </cell>
          <cell r="J68" t="str">
            <v>2019-05-15 23:59:59</v>
          </cell>
          <cell r="K68" t="str">
            <v>2019-05-15 23:59:59</v>
          </cell>
          <cell r="L68" t="str">
            <v>OPEN</v>
          </cell>
          <cell r="M68" t="str">
            <v>Pending for sub supplier LT</v>
          </cell>
          <cell r="N68" t="str">
            <v>SPARES, PROCUREMEN</v>
          </cell>
          <cell r="O68" t="str">
            <v>Customer Accept</v>
          </cell>
          <cell r="P68">
            <v>268</v>
          </cell>
          <cell r="Q68">
            <v>804</v>
          </cell>
          <cell r="R68" t="str">
            <v>USD</v>
          </cell>
          <cell r="S68" t="str">
            <v>2019-02-14 00:00:00</v>
          </cell>
        </row>
        <row r="69">
          <cell r="A69" t="str">
            <v>2806613010</v>
          </cell>
          <cell r="B69" t="str">
            <v>28066130</v>
          </cell>
          <cell r="C69" t="str">
            <v>0028066130</v>
          </cell>
          <cell r="D69" t="str">
            <v>00010</v>
          </cell>
          <cell r="E69" t="str">
            <v>EXP</v>
          </cell>
          <cell r="F69" t="str">
            <v>V9251111522200</v>
          </cell>
          <cell r="G69" t="str">
            <v>DIAPHRGM DIAPHRAGM</v>
          </cell>
          <cell r="H69" t="str">
            <v>3</v>
          </cell>
          <cell r="I69" t="str">
            <v>3</v>
          </cell>
          <cell r="J69" t="str">
            <v>2019-05-15 23:59:59</v>
          </cell>
          <cell r="K69" t="str">
            <v>2019-05-15 23:59:59</v>
          </cell>
          <cell r="L69" t="str">
            <v>OPEN</v>
          </cell>
          <cell r="M69" t="str">
            <v>Pending for sub supplier LT</v>
          </cell>
          <cell r="N69" t="str">
            <v>SPARES, PROCUREMEN</v>
          </cell>
          <cell r="O69" t="str">
            <v>Customer Accept</v>
          </cell>
          <cell r="P69">
            <v>268</v>
          </cell>
          <cell r="Q69">
            <v>804</v>
          </cell>
          <cell r="R69" t="str">
            <v>USD</v>
          </cell>
          <cell r="S69" t="str">
            <v>2019-02-14 00:00:00</v>
          </cell>
        </row>
        <row r="70">
          <cell r="A70" t="str">
            <v>2795002310</v>
          </cell>
          <cell r="B70" t="str">
            <v>27950023</v>
          </cell>
          <cell r="C70" t="str">
            <v>0027950023</v>
          </cell>
          <cell r="D70" t="str">
            <v>00010</v>
          </cell>
          <cell r="E70" t="str">
            <v>CRIT</v>
          </cell>
          <cell r="F70" t="str">
            <v>A95500419000AA</v>
          </cell>
          <cell r="G70" t="str">
            <v>PANEL    PANEL ASSY</v>
          </cell>
          <cell r="H70" t="str">
            <v>1</v>
          </cell>
          <cell r="I70" t="str">
            <v>1</v>
          </cell>
          <cell r="J70" t="str">
            <v>2019-01-28 23:59:59</v>
          </cell>
          <cell r="K70" t="str">
            <v>2019-01-28 23:59:59</v>
          </cell>
          <cell r="L70" t="str">
            <v>NEW ORDER PUBLISHED</v>
          </cell>
          <cell r="M70" t="str">
            <v>Waiting for FIP</v>
          </cell>
          <cell r="N70" t="str">
            <v>ENGEL, JAN</v>
          </cell>
          <cell r="O70" t="str">
            <v/>
          </cell>
          <cell r="P70">
            <v>3533</v>
          </cell>
          <cell r="Q70">
            <v>3533</v>
          </cell>
          <cell r="R70" t="str">
            <v>USD</v>
          </cell>
          <cell r="S70" t="str">
            <v>2018-10-30 00:00:00</v>
          </cell>
        </row>
        <row r="71">
          <cell r="A71" t="str">
            <v>2795065310</v>
          </cell>
          <cell r="B71" t="str">
            <v>27950653</v>
          </cell>
          <cell r="C71" t="str">
            <v>0027950653</v>
          </cell>
          <cell r="D71" t="str">
            <v>00010</v>
          </cell>
          <cell r="E71" t="str">
            <v>RTN</v>
          </cell>
          <cell r="F71" t="str">
            <v>D9251719400095</v>
          </cell>
          <cell r="G71" t="str">
            <v>PLATE    PLATE</v>
          </cell>
          <cell r="H71" t="str">
            <v>2</v>
          </cell>
          <cell r="I71" t="str">
            <v>2</v>
          </cell>
          <cell r="J71" t="str">
            <v>2019-03-05 23:59:59</v>
          </cell>
          <cell r="K71" t="str">
            <v>2019-10-16 23:59:59</v>
          </cell>
          <cell r="L71" t="str">
            <v>OPEN</v>
          </cell>
          <cell r="M71" t="str">
            <v>SUbparts SATAIR broken during final test =&gt; New DD proposed</v>
          </cell>
          <cell r="N71" t="str">
            <v>ENGEL, JAN</v>
          </cell>
          <cell r="O71" t="str">
            <v>Customer Penalise</v>
          </cell>
          <cell r="P71">
            <v>2380</v>
          </cell>
          <cell r="Q71">
            <v>4760</v>
          </cell>
          <cell r="R71" t="str">
            <v>USD</v>
          </cell>
          <cell r="S71" t="str">
            <v>2018-10-30 00:00:00</v>
          </cell>
        </row>
        <row r="72">
          <cell r="A72" t="str">
            <v>2807535910</v>
          </cell>
          <cell r="B72" t="str">
            <v>28075359</v>
          </cell>
          <cell r="C72" t="str">
            <v>0028075359</v>
          </cell>
          <cell r="D72" t="str">
            <v>00010</v>
          </cell>
          <cell r="E72" t="str">
            <v>RTN</v>
          </cell>
          <cell r="F72" t="str">
            <v>D9551045300195</v>
          </cell>
          <cell r="G72" t="str">
            <v>PANEL    PANEL</v>
          </cell>
          <cell r="H72" t="str">
            <v>1</v>
          </cell>
          <cell r="I72" t="str">
            <v>1</v>
          </cell>
          <cell r="J72" t="str">
            <v>2019-10-25 23:59:59</v>
          </cell>
          <cell r="K72" t="str">
            <v>2019-10-25 23:59:59</v>
          </cell>
          <cell r="L72" t="str">
            <v>OPEN</v>
          </cell>
          <cell r="M72" t="str">
            <v>RDD will be helded</v>
          </cell>
          <cell r="N72" t="str">
            <v>WIENBERG, JANA</v>
          </cell>
          <cell r="O72" t="str">
            <v>Supplier Accept</v>
          </cell>
          <cell r="P72">
            <v>2741</v>
          </cell>
          <cell r="Q72">
            <v>2741</v>
          </cell>
          <cell r="R72" t="str">
            <v>USD</v>
          </cell>
          <cell r="S72" t="str">
            <v>2019-02-22 00:00:00</v>
          </cell>
        </row>
        <row r="73">
          <cell r="A73" t="str">
            <v>2803468610</v>
          </cell>
          <cell r="B73" t="str">
            <v>28034686</v>
          </cell>
          <cell r="C73" t="str">
            <v>0028034686</v>
          </cell>
          <cell r="D73" t="str">
            <v>00010</v>
          </cell>
          <cell r="E73" t="str">
            <v>EXP</v>
          </cell>
          <cell r="F73" t="str">
            <v>A95500419000AA</v>
          </cell>
          <cell r="G73" t="str">
            <v>PANEL    PANEL ASSY</v>
          </cell>
          <cell r="H73" t="str">
            <v>1</v>
          </cell>
          <cell r="I73" t="str">
            <v>1</v>
          </cell>
          <cell r="J73" t="str">
            <v>2019-02-13 23:59:59</v>
          </cell>
          <cell r="K73" t="str">
            <v>2019-02-13 23:59:59</v>
          </cell>
          <cell r="L73" t="str">
            <v>NEW ORDER PUBLISHED</v>
          </cell>
          <cell r="M73" t="str">
            <v>Pending for FIP</v>
          </cell>
          <cell r="N73" t="str">
            <v>ANTRAS, CLEMENT</v>
          </cell>
          <cell r="O73" t="str">
            <v/>
          </cell>
          <cell r="P73">
            <v>3533</v>
          </cell>
          <cell r="Q73">
            <v>3533</v>
          </cell>
          <cell r="R73" t="str">
            <v>USD</v>
          </cell>
          <cell r="S73" t="str">
            <v>2019-01-16 00:00:00</v>
          </cell>
        </row>
        <row r="74">
          <cell r="A74" t="str">
            <v>2801947710</v>
          </cell>
          <cell r="B74" t="str">
            <v>28019477</v>
          </cell>
          <cell r="C74" t="str">
            <v>0028019477</v>
          </cell>
          <cell r="D74" t="str">
            <v>00010</v>
          </cell>
          <cell r="E74" t="str">
            <v>RTN</v>
          </cell>
          <cell r="F74" t="str">
            <v>D9551045300195</v>
          </cell>
          <cell r="G74" t="str">
            <v>PANEL    PANEL</v>
          </cell>
          <cell r="H74" t="str">
            <v>3</v>
          </cell>
          <cell r="I74" t="str">
            <v>3</v>
          </cell>
          <cell r="J74" t="str">
            <v>2019-06-24 23:59:59</v>
          </cell>
          <cell r="K74" t="str">
            <v>2019-06-24 23:59:59</v>
          </cell>
          <cell r="L74" t="str">
            <v>OPEN</v>
          </cell>
          <cell r="M74" t="str">
            <v/>
          </cell>
          <cell r="N74" t="str">
            <v>WIENBERG, JANA</v>
          </cell>
          <cell r="O74" t="str">
            <v>Supplier Accept</v>
          </cell>
          <cell r="P74">
            <v>2741</v>
          </cell>
          <cell r="Q74">
            <v>8223</v>
          </cell>
          <cell r="R74" t="str">
            <v>USD</v>
          </cell>
          <cell r="S74" t="str">
            <v>2019-01-02 00:00:00</v>
          </cell>
        </row>
        <row r="75">
          <cell r="A75" t="str">
            <v>2801947810</v>
          </cell>
          <cell r="B75" t="str">
            <v>28019478</v>
          </cell>
          <cell r="C75" t="str">
            <v>0028019478</v>
          </cell>
          <cell r="D75" t="str">
            <v>00010</v>
          </cell>
          <cell r="E75" t="str">
            <v>RTN</v>
          </cell>
          <cell r="F75" t="str">
            <v>D9551045300195</v>
          </cell>
          <cell r="G75" t="str">
            <v>PANEL    PANEL</v>
          </cell>
          <cell r="H75" t="str">
            <v>3</v>
          </cell>
          <cell r="I75" t="str">
            <v>3</v>
          </cell>
          <cell r="J75" t="str">
            <v>2019-07-22 23:59:59</v>
          </cell>
          <cell r="K75" t="str">
            <v>2019-07-22 23:59:59</v>
          </cell>
          <cell r="L75" t="str">
            <v>OPEN</v>
          </cell>
          <cell r="M75" t="str">
            <v/>
          </cell>
          <cell r="N75" t="str">
            <v>WIENBERG, JANA</v>
          </cell>
          <cell r="O75" t="str">
            <v>Supplier Accept</v>
          </cell>
          <cell r="P75">
            <v>2741</v>
          </cell>
          <cell r="Q75">
            <v>8223</v>
          </cell>
          <cell r="R75" t="str">
            <v>USD</v>
          </cell>
          <cell r="S75" t="str">
            <v>2019-01-02 00:00:00</v>
          </cell>
        </row>
        <row r="76">
          <cell r="A76" t="str">
            <v>2801947910</v>
          </cell>
          <cell r="B76" t="str">
            <v>28019479</v>
          </cell>
          <cell r="C76" t="str">
            <v>0028019479</v>
          </cell>
          <cell r="D76" t="str">
            <v>00010</v>
          </cell>
          <cell r="E76" t="str">
            <v>RTN</v>
          </cell>
          <cell r="F76" t="str">
            <v>D9551045300195</v>
          </cell>
          <cell r="G76" t="str">
            <v>PANEL    PANEL</v>
          </cell>
          <cell r="H76" t="str">
            <v>2</v>
          </cell>
          <cell r="I76" t="str">
            <v>2</v>
          </cell>
          <cell r="J76" t="str">
            <v>2019-08-23 23:59:59</v>
          </cell>
          <cell r="K76" t="str">
            <v>2019-08-23 23:59:59</v>
          </cell>
          <cell r="L76" t="str">
            <v>OPEN</v>
          </cell>
          <cell r="M76" t="str">
            <v/>
          </cell>
          <cell r="N76" t="str">
            <v>WIENBERG, JANA</v>
          </cell>
          <cell r="O76" t="str">
            <v>Supplier Accept</v>
          </cell>
          <cell r="P76">
            <v>2741</v>
          </cell>
          <cell r="Q76">
            <v>5482</v>
          </cell>
          <cell r="R76" t="str">
            <v>USD</v>
          </cell>
          <cell r="S76" t="str">
            <v>2019-01-02 00:00:00</v>
          </cell>
        </row>
        <row r="77">
          <cell r="A77" t="str">
            <v>2804522110</v>
          </cell>
          <cell r="B77" t="str">
            <v>28045221</v>
          </cell>
          <cell r="C77" t="str">
            <v>0028045221</v>
          </cell>
          <cell r="D77" t="str">
            <v>00010</v>
          </cell>
          <cell r="E77" t="str">
            <v>RTN</v>
          </cell>
          <cell r="F77" t="str">
            <v>F0003008100000</v>
          </cell>
          <cell r="G77" t="str">
            <v>WIRE     WIRE-BONDING</v>
          </cell>
          <cell r="H77" t="str">
            <v>1</v>
          </cell>
          <cell r="I77" t="str">
            <v>1</v>
          </cell>
          <cell r="J77" t="str">
            <v>2019-05-22 23:59:59</v>
          </cell>
          <cell r="K77" t="str">
            <v>2019-05-22 23:59:59</v>
          </cell>
          <cell r="L77" t="str">
            <v>OPEN</v>
          </cell>
          <cell r="M77" t="str">
            <v>Delivery date will be held</v>
          </cell>
          <cell r="N77" t="str">
            <v>SPARES, PROCUREMEN</v>
          </cell>
          <cell r="O77" t="str">
            <v>Supplier Accept</v>
          </cell>
          <cell r="P77">
            <v>163</v>
          </cell>
          <cell r="Q77">
            <v>163</v>
          </cell>
          <cell r="R77" t="str">
            <v>USD</v>
          </cell>
          <cell r="S77" t="str">
            <v>2019-01-28 00:00:00</v>
          </cell>
        </row>
        <row r="78">
          <cell r="A78" t="str">
            <v>2809226810</v>
          </cell>
          <cell r="B78" t="str">
            <v>28092268</v>
          </cell>
          <cell r="C78" t="str">
            <v>0028092268</v>
          </cell>
          <cell r="D78" t="str">
            <v>00010</v>
          </cell>
          <cell r="E78" t="str">
            <v>RTN</v>
          </cell>
          <cell r="F78" t="str">
            <v>D9251490100000</v>
          </cell>
          <cell r="G78" t="str">
            <v>PLATE    PLATE ASSY-FRONT</v>
          </cell>
          <cell r="H78" t="str">
            <v>1</v>
          </cell>
          <cell r="I78" t="str">
            <v>1</v>
          </cell>
          <cell r="J78" t="str">
            <v>2019-06-01 23:59:59</v>
          </cell>
          <cell r="K78" t="str">
            <v>2019-06-01 23:59:59</v>
          </cell>
          <cell r="L78" t="str">
            <v>OPEN</v>
          </cell>
          <cell r="M78" t="str">
            <v>Requested delivery date will be held</v>
          </cell>
          <cell r="N78" t="str">
            <v>SPARES, PROCUREMEN</v>
          </cell>
          <cell r="O78" t="str">
            <v>Supplier Accept</v>
          </cell>
          <cell r="P78">
            <v>319</v>
          </cell>
          <cell r="Q78">
            <v>319</v>
          </cell>
          <cell r="R78" t="str">
            <v>USD</v>
          </cell>
          <cell r="S78" t="str">
            <v>2019-03-09 00:00:00</v>
          </cell>
        </row>
        <row r="79">
          <cell r="A79" t="str">
            <v>2796891210</v>
          </cell>
          <cell r="B79" t="str">
            <v>27968912</v>
          </cell>
          <cell r="C79" t="str">
            <v>0027968912</v>
          </cell>
          <cell r="D79" t="str">
            <v>00010</v>
          </cell>
          <cell r="E79" t="str">
            <v>RTN</v>
          </cell>
          <cell r="F79" t="str">
            <v>A9550042972695</v>
          </cell>
          <cell r="G79" t="str">
            <v>PANEL    PANEL 429VU</v>
          </cell>
          <cell r="H79" t="str">
            <v>7</v>
          </cell>
          <cell r="I79" t="str">
            <v>7</v>
          </cell>
          <cell r="J79" t="str">
            <v>2019-02-14 23:59:59</v>
          </cell>
          <cell r="K79" t="str">
            <v>2019-02-14 23:59:59</v>
          </cell>
          <cell r="L79" t="str">
            <v>NEW ORDER PUBLISHED</v>
          </cell>
          <cell r="M79" t="str">
            <v>Waiting for FIP</v>
          </cell>
          <cell r="N79" t="str">
            <v>ANTRAS, CLEMENT</v>
          </cell>
          <cell r="O79" t="str">
            <v/>
          </cell>
          <cell r="P79">
            <v>13676</v>
          </cell>
          <cell r="Q79">
            <v>95732</v>
          </cell>
          <cell r="R79" t="str">
            <v>USD</v>
          </cell>
          <cell r="S79" t="str">
            <v>2018-11-16 00:00:00</v>
          </cell>
        </row>
        <row r="80">
          <cell r="A80" t="str">
            <v>2809675410</v>
          </cell>
          <cell r="B80" t="str">
            <v>28096754</v>
          </cell>
          <cell r="C80" t="str">
            <v>0028096754</v>
          </cell>
          <cell r="D80" t="str">
            <v>00010</v>
          </cell>
          <cell r="E80" t="str">
            <v>RTN</v>
          </cell>
          <cell r="F80" t="str">
            <v>A9253115800000</v>
          </cell>
          <cell r="G80" t="str">
            <v>COVER    COVER ASSY</v>
          </cell>
          <cell r="H80" t="str">
            <v>1</v>
          </cell>
          <cell r="I80" t="str">
            <v>1</v>
          </cell>
          <cell r="J80" t="str">
            <v>2019-06-10 23:59:59</v>
          </cell>
          <cell r="K80" t="str">
            <v>2019-06-10 23:59:59</v>
          </cell>
          <cell r="L80" t="str">
            <v>OPEN</v>
          </cell>
          <cell r="M80" t="str">
            <v>RDD will be held</v>
          </cell>
          <cell r="N80" t="str">
            <v>SPARES, PROCUREMEN</v>
          </cell>
          <cell r="O80" t="str">
            <v>Supplier Accept</v>
          </cell>
          <cell r="P80">
            <v>0.01</v>
          </cell>
          <cell r="Q80">
            <v>0.01</v>
          </cell>
          <cell r="R80" t="str">
            <v>EUR</v>
          </cell>
          <cell r="S80" t="str">
            <v>2019-03-13 00:00:00</v>
          </cell>
        </row>
        <row r="81">
          <cell r="A81" t="str">
            <v>2809756810</v>
          </cell>
          <cell r="B81" t="str">
            <v>28097568</v>
          </cell>
          <cell r="C81" t="str">
            <v>0028097568</v>
          </cell>
          <cell r="D81" t="str">
            <v>00010</v>
          </cell>
          <cell r="E81" t="str">
            <v>RTN</v>
          </cell>
          <cell r="F81" t="str">
            <v>WF406ABAAAAB</v>
          </cell>
          <cell r="G81" t="str">
            <v>PANEL    PANEL ASSY 313VU</v>
          </cell>
          <cell r="H81" t="str">
            <v>1</v>
          </cell>
          <cell r="I81" t="str">
            <v>1</v>
          </cell>
          <cell r="J81" t="str">
            <v>2019-06-10 23:59:59</v>
          </cell>
          <cell r="K81" t="str">
            <v>2019-06-10 23:59:59</v>
          </cell>
          <cell r="L81" t="str">
            <v>NEW ORDER PUBLISHED</v>
          </cell>
          <cell r="M81" t="str">
            <v>Pending for FIP</v>
          </cell>
          <cell r="N81" t="str">
            <v>STIELER, Leon</v>
          </cell>
          <cell r="O81" t="str">
            <v/>
          </cell>
          <cell r="P81">
            <v>2339</v>
          </cell>
          <cell r="Q81">
            <v>2339</v>
          </cell>
          <cell r="R81" t="str">
            <v>USD</v>
          </cell>
          <cell r="S81" t="str">
            <v>2019-03-13 00:00:00</v>
          </cell>
        </row>
        <row r="82">
          <cell r="A82" t="str">
            <v>2809447110</v>
          </cell>
          <cell r="B82" t="str">
            <v>28094471</v>
          </cell>
          <cell r="C82" t="str">
            <v>0028094471</v>
          </cell>
          <cell r="D82" t="str">
            <v>00010</v>
          </cell>
          <cell r="E82" t="str">
            <v>EXP</v>
          </cell>
          <cell r="F82" t="str">
            <v>D9251490100000</v>
          </cell>
          <cell r="G82" t="str">
            <v>PLATE    PLATE ASSY-FRONT</v>
          </cell>
          <cell r="H82" t="str">
            <v>1</v>
          </cell>
          <cell r="I82" t="str">
            <v>1</v>
          </cell>
          <cell r="J82" t="str">
            <v>2019-05-21 23:59:59</v>
          </cell>
          <cell r="K82" t="str">
            <v>2019-05-21 23:59:59</v>
          </cell>
          <cell r="L82" t="str">
            <v>OPEN</v>
          </cell>
          <cell r="M82" t="str">
            <v>New reliable DD proposed</v>
          </cell>
          <cell r="N82" t="str">
            <v>SPARES, PROCUREMEN</v>
          </cell>
          <cell r="O82" t="str">
            <v>Customer Accept</v>
          </cell>
          <cell r="P82">
            <v>319</v>
          </cell>
          <cell r="Q82">
            <v>319</v>
          </cell>
          <cell r="R82" t="str">
            <v>USD</v>
          </cell>
          <cell r="S82" t="str">
            <v>2019-03-11 00:00:00</v>
          </cell>
        </row>
        <row r="83">
          <cell r="A83" t="str">
            <v>2806846710</v>
          </cell>
          <cell r="B83" t="str">
            <v>28068467</v>
          </cell>
          <cell r="C83" t="str">
            <v>0028068467</v>
          </cell>
          <cell r="D83" t="str">
            <v>00010</v>
          </cell>
          <cell r="E83" t="str">
            <v>RTN</v>
          </cell>
          <cell r="F83" t="str">
            <v>D9551002201195</v>
          </cell>
          <cell r="G83" t="str">
            <v>PANEL    PANEL 22VU</v>
          </cell>
          <cell r="H83" t="str">
            <v>1</v>
          </cell>
          <cell r="I83" t="str">
            <v>1</v>
          </cell>
          <cell r="J83" t="str">
            <v>2019-04-30 23:59:59</v>
          </cell>
          <cell r="K83" t="str">
            <v>2019-04-30 23:59:59</v>
          </cell>
          <cell r="L83" t="str">
            <v>OPEN</v>
          </cell>
          <cell r="M83" t="str">
            <v>FIP received 14/03 =&gt; RDD will be held</v>
          </cell>
          <cell r="N83" t="str">
            <v>WIENBERG, JANA</v>
          </cell>
          <cell r="O83" t="str">
            <v>Supplier Accept</v>
          </cell>
          <cell r="P83">
            <v>4183</v>
          </cell>
          <cell r="Q83">
            <v>4183</v>
          </cell>
          <cell r="R83" t="str">
            <v>USD</v>
          </cell>
          <cell r="S83" t="str">
            <v>2019-02-18 00:00:00</v>
          </cell>
        </row>
        <row r="84">
          <cell r="A84" t="str">
            <v>2806846610</v>
          </cell>
          <cell r="B84" t="str">
            <v>28068466</v>
          </cell>
          <cell r="C84" t="str">
            <v>0028068466</v>
          </cell>
          <cell r="D84" t="str">
            <v>00010</v>
          </cell>
          <cell r="E84" t="str">
            <v>RTN</v>
          </cell>
          <cell r="F84" t="str">
            <v>D9551002201195</v>
          </cell>
          <cell r="G84" t="str">
            <v>PANEL    PANEL 22VU</v>
          </cell>
          <cell r="H84" t="str">
            <v>1</v>
          </cell>
          <cell r="I84" t="str">
            <v>1</v>
          </cell>
          <cell r="J84" t="str">
            <v>2019-04-30 23:59:59</v>
          </cell>
          <cell r="K84" t="str">
            <v>2019-04-30 23:59:59</v>
          </cell>
          <cell r="L84" t="str">
            <v>OPEN</v>
          </cell>
          <cell r="M84" t="str">
            <v>FIP received 14/03 =&gt; RDD will be held</v>
          </cell>
          <cell r="N84" t="str">
            <v>WIENBERG, JANA</v>
          </cell>
          <cell r="O84" t="str">
            <v>Supplier Accept</v>
          </cell>
          <cell r="P84">
            <v>4183</v>
          </cell>
          <cell r="Q84">
            <v>4183</v>
          </cell>
          <cell r="R84" t="str">
            <v>EUR</v>
          </cell>
          <cell r="S84" t="str">
            <v>2019-02-18 00:00:00</v>
          </cell>
        </row>
        <row r="85">
          <cell r="A85" t="str">
            <v>2804730210</v>
          </cell>
          <cell r="B85" t="str">
            <v>28047302</v>
          </cell>
          <cell r="C85" t="str">
            <v>0028047302</v>
          </cell>
          <cell r="D85" t="str">
            <v>00010</v>
          </cell>
          <cell r="E85" t="str">
            <v>RTN</v>
          </cell>
          <cell r="F85" t="str">
            <v>D9551006200295</v>
          </cell>
          <cell r="G85" t="str">
            <v>PANEL    PANEL</v>
          </cell>
          <cell r="H85" t="str">
            <v>1</v>
          </cell>
          <cell r="I85" t="str">
            <v>1</v>
          </cell>
          <cell r="J85" t="str">
            <v>2019-05-06 23:59:59</v>
          </cell>
          <cell r="K85" t="str">
            <v>2019-05-06 23:59:59</v>
          </cell>
          <cell r="L85" t="str">
            <v>OPEN</v>
          </cell>
          <cell r="M85" t="str">
            <v>FIP received 14/03 =&gt; RDD will be held</v>
          </cell>
          <cell r="N85" t="str">
            <v>WIENBERG, JANA</v>
          </cell>
          <cell r="O85" t="str">
            <v>Supplier Accept</v>
          </cell>
          <cell r="P85">
            <v>1155</v>
          </cell>
          <cell r="Q85">
            <v>1155</v>
          </cell>
          <cell r="R85" t="str">
            <v>USD</v>
          </cell>
          <cell r="S85" t="str">
            <v>2019-01-30 00:00:00</v>
          </cell>
        </row>
        <row r="86">
          <cell r="A86" t="str">
            <v>2802068510</v>
          </cell>
          <cell r="B86" t="str">
            <v>28020685</v>
          </cell>
          <cell r="C86" t="str">
            <v>0028020685</v>
          </cell>
          <cell r="D86" t="str">
            <v>00010</v>
          </cell>
          <cell r="E86" t="str">
            <v>RTN</v>
          </cell>
          <cell r="F86" t="str">
            <v>D9551006200295</v>
          </cell>
          <cell r="G86" t="str">
            <v>PANEL    PANEL</v>
          </cell>
          <cell r="H86" t="str">
            <v>1</v>
          </cell>
          <cell r="I86" t="str">
            <v>1</v>
          </cell>
          <cell r="J86" t="str">
            <v>2019-05-06 23:59:59</v>
          </cell>
          <cell r="K86" t="str">
            <v>2019-05-06 23:59:59</v>
          </cell>
          <cell r="L86" t="str">
            <v>OPEN</v>
          </cell>
          <cell r="M86" t="str">
            <v>FIP received 14/03 =&gt; RDD will be held</v>
          </cell>
          <cell r="N86" t="str">
            <v>WIENBERG, JANA</v>
          </cell>
          <cell r="O86" t="str">
            <v>Supplier Accept</v>
          </cell>
          <cell r="P86">
            <v>1005</v>
          </cell>
          <cell r="Q86">
            <v>1005</v>
          </cell>
          <cell r="R86" t="str">
            <v>EUR</v>
          </cell>
          <cell r="S86" t="str">
            <v>2019-01-03 00:00:00</v>
          </cell>
        </row>
        <row r="87">
          <cell r="A87" t="str">
            <v>2802082610</v>
          </cell>
          <cell r="B87" t="str">
            <v>28020826</v>
          </cell>
          <cell r="C87" t="str">
            <v>0028020826</v>
          </cell>
          <cell r="D87" t="str">
            <v>00010</v>
          </cell>
          <cell r="E87" t="str">
            <v>EXP</v>
          </cell>
          <cell r="F87" t="str">
            <v>D9550011900195</v>
          </cell>
          <cell r="G87" t="str">
            <v>PANEL    PANEL 119 VU</v>
          </cell>
          <cell r="H87" t="str">
            <v>1</v>
          </cell>
          <cell r="I87" t="str">
            <v>1</v>
          </cell>
          <cell r="J87" t="str">
            <v>2019-01-23 23:59:59</v>
          </cell>
          <cell r="K87" t="str">
            <v>2019-01-23 23:59:59</v>
          </cell>
          <cell r="L87" t="str">
            <v>NEW ORDER PUBLISHED</v>
          </cell>
          <cell r="M87" t="str">
            <v>Waiting for FIP</v>
          </cell>
          <cell r="N87" t="str">
            <v>ANTRAS, CLEMENT</v>
          </cell>
          <cell r="O87" t="str">
            <v/>
          </cell>
          <cell r="P87">
            <v>1173</v>
          </cell>
          <cell r="Q87">
            <v>1173</v>
          </cell>
          <cell r="R87" t="str">
            <v>USD</v>
          </cell>
          <cell r="S87" t="str">
            <v>2019-01-03 00:00:00</v>
          </cell>
        </row>
        <row r="88">
          <cell r="A88" t="str">
            <v>2794710610</v>
          </cell>
          <cell r="B88" t="str">
            <v>27947106</v>
          </cell>
          <cell r="C88" t="str">
            <v>0027947106</v>
          </cell>
          <cell r="D88" t="str">
            <v>00010</v>
          </cell>
          <cell r="E88" t="str">
            <v>RTN</v>
          </cell>
          <cell r="F88" t="str">
            <v>D9551006100295</v>
          </cell>
          <cell r="G88" t="str">
            <v>PANEL    PANEL</v>
          </cell>
          <cell r="H88" t="str">
            <v>1</v>
          </cell>
          <cell r="I88" t="str">
            <v>1</v>
          </cell>
          <cell r="J88" t="str">
            <v>2019-04-05 23:59:59</v>
          </cell>
          <cell r="K88" t="str">
            <v>2019-04-05 23:59:59</v>
          </cell>
          <cell r="L88" t="str">
            <v>OPEN</v>
          </cell>
          <cell r="M88" t="str">
            <v/>
          </cell>
          <cell r="N88" t="str">
            <v>WIENBERG, JANA</v>
          </cell>
          <cell r="O88" t="str">
            <v>Customer Accept</v>
          </cell>
          <cell r="P88">
            <v>1208</v>
          </cell>
          <cell r="Q88">
            <v>1208</v>
          </cell>
          <cell r="R88" t="str">
            <v>EUR</v>
          </cell>
          <cell r="S88" t="str">
            <v>2018-10-26 00:00:00</v>
          </cell>
        </row>
        <row r="89">
          <cell r="A89" t="str">
            <v>2804605510</v>
          </cell>
          <cell r="B89" t="str">
            <v>28046055</v>
          </cell>
          <cell r="C89" t="str">
            <v>0028046055</v>
          </cell>
          <cell r="D89" t="str">
            <v>00010</v>
          </cell>
          <cell r="E89" t="str">
            <v>RTN</v>
          </cell>
          <cell r="F89" t="str">
            <v>D9551006000295</v>
          </cell>
          <cell r="G89" t="str">
            <v>PANEL    PANEL</v>
          </cell>
          <cell r="H89" t="str">
            <v>1</v>
          </cell>
          <cell r="I89" t="str">
            <v>1</v>
          </cell>
          <cell r="J89" t="str">
            <v>2019-04-30 23:59:59</v>
          </cell>
          <cell r="K89" t="str">
            <v>2019-04-30 23:59:59</v>
          </cell>
          <cell r="L89" t="str">
            <v>OPEN</v>
          </cell>
          <cell r="M89" t="str">
            <v>FIP received 14/03 =&gt; New DD proposed</v>
          </cell>
          <cell r="N89" t="str">
            <v>WIENBERG, JANA</v>
          </cell>
          <cell r="O89" t="str">
            <v>Customer Accept</v>
          </cell>
          <cell r="P89">
            <v>901</v>
          </cell>
          <cell r="Q89">
            <v>901</v>
          </cell>
          <cell r="R89" t="str">
            <v>EUR</v>
          </cell>
          <cell r="S89" t="str">
            <v>2019-01-29 00:00:00</v>
          </cell>
        </row>
        <row r="90">
          <cell r="A90" t="str">
            <v>2804729810</v>
          </cell>
          <cell r="B90" t="str">
            <v>28047298</v>
          </cell>
          <cell r="C90" t="str">
            <v>0028047298</v>
          </cell>
          <cell r="D90" t="str">
            <v>00010</v>
          </cell>
          <cell r="E90" t="str">
            <v>EXP</v>
          </cell>
          <cell r="F90" t="str">
            <v>D9551006100295</v>
          </cell>
          <cell r="G90" t="str">
            <v>PANEL    PANEL</v>
          </cell>
          <cell r="H90" t="str">
            <v>1</v>
          </cell>
          <cell r="I90" t="str">
            <v>1</v>
          </cell>
          <cell r="J90" t="str">
            <v>2019-04-17 23:59:59</v>
          </cell>
          <cell r="K90" t="str">
            <v>2019-04-17 23:59:59</v>
          </cell>
          <cell r="L90" t="str">
            <v>OPEN</v>
          </cell>
          <cell r="M90" t="str">
            <v>FIP received 14/03 =&gt; New DD proposed</v>
          </cell>
          <cell r="N90" t="str">
            <v>WIENBERG, JANA</v>
          </cell>
          <cell r="O90" t="str">
            <v>Customer Accept</v>
          </cell>
          <cell r="P90">
            <v>1389</v>
          </cell>
          <cell r="Q90">
            <v>1389</v>
          </cell>
          <cell r="R90" t="str">
            <v>USD</v>
          </cell>
          <cell r="S90" t="str">
            <v>2019-01-30 00:00:00</v>
          </cell>
        </row>
        <row r="91">
          <cell r="A91" t="str">
            <v>2806361310</v>
          </cell>
          <cell r="B91" t="str">
            <v>28063613</v>
          </cell>
          <cell r="C91" t="str">
            <v>0028063613</v>
          </cell>
          <cell r="D91" t="str">
            <v>00010</v>
          </cell>
          <cell r="E91" t="str">
            <v>CRIT</v>
          </cell>
          <cell r="F91" t="str">
            <v>A92529189000E00</v>
          </cell>
          <cell r="G91" t="str">
            <v>SUPPLATE SUPPLATE ASSY-FRONT</v>
          </cell>
          <cell r="H91" t="str">
            <v>1</v>
          </cell>
          <cell r="I91" t="str">
            <v>1</v>
          </cell>
          <cell r="J91" t="str">
            <v>2019-04-19 23:59:59</v>
          </cell>
          <cell r="K91" t="str">
            <v>2019-04-19 23:59:59</v>
          </cell>
          <cell r="L91" t="str">
            <v>OPEN</v>
          </cell>
          <cell r="M91" t="str">
            <v>New AOG RDD proposed</v>
          </cell>
          <cell r="N91" t="str">
            <v>FOURNIER, SEBASTIA</v>
          </cell>
          <cell r="O91" t="str">
            <v>Customer Accept</v>
          </cell>
          <cell r="P91">
            <v>1471</v>
          </cell>
          <cell r="Q91">
            <v>1471</v>
          </cell>
          <cell r="R91" t="str">
            <v>USD</v>
          </cell>
          <cell r="S91" t="str">
            <v>2019-02-13 00:00:00</v>
          </cell>
        </row>
        <row r="92">
          <cell r="A92" t="str">
            <v>2808255910</v>
          </cell>
          <cell r="B92" t="str">
            <v>28082559</v>
          </cell>
          <cell r="C92" t="str">
            <v>0028082559</v>
          </cell>
          <cell r="D92" t="str">
            <v>00010</v>
          </cell>
          <cell r="E92" t="str">
            <v>RTN</v>
          </cell>
          <cell r="F92" t="str">
            <v>A0041114100095</v>
          </cell>
          <cell r="G92" t="str">
            <v>EQUIPMNT EQUIPMENT ASSY</v>
          </cell>
          <cell r="H92" t="str">
            <v>2</v>
          </cell>
          <cell r="I92" t="str">
            <v>2</v>
          </cell>
          <cell r="J92" t="str">
            <v>2019-05-30 23:59:59</v>
          </cell>
          <cell r="K92" t="str">
            <v>2019-05-30 23:59:59</v>
          </cell>
          <cell r="L92" t="str">
            <v>OPEN</v>
          </cell>
          <cell r="M92" t="str">
            <v>RDD will be helded</v>
          </cell>
          <cell r="N92" t="str">
            <v>SPARES, PROCUREMEN</v>
          </cell>
          <cell r="O92" t="str">
            <v>Supplier Accept</v>
          </cell>
          <cell r="P92">
            <v>970</v>
          </cell>
          <cell r="Q92">
            <v>1940</v>
          </cell>
          <cell r="R92" t="str">
            <v>USD</v>
          </cell>
          <cell r="S92" t="str">
            <v>2019-03-02 00:00:00</v>
          </cell>
        </row>
        <row r="93">
          <cell r="A93" t="str">
            <v>2807271910</v>
          </cell>
          <cell r="B93" t="str">
            <v>28072719</v>
          </cell>
          <cell r="C93" t="str">
            <v>0028072719</v>
          </cell>
          <cell r="D93" t="str">
            <v>00010</v>
          </cell>
          <cell r="E93" t="str">
            <v>EXP</v>
          </cell>
          <cell r="F93" t="str">
            <v>A0041114100095</v>
          </cell>
          <cell r="G93" t="str">
            <v>EQUIPMNT EQUIPMENT ASSY</v>
          </cell>
          <cell r="H93" t="str">
            <v>6</v>
          </cell>
          <cell r="I93" t="str">
            <v>6</v>
          </cell>
          <cell r="J93" t="str">
            <v>2019-04-05 23:59:59</v>
          </cell>
          <cell r="K93" t="str">
            <v>2019-04-05 23:59:59</v>
          </cell>
          <cell r="L93" t="str">
            <v>OPEN</v>
          </cell>
          <cell r="M93" t="str">
            <v>New reliable delivery date proposed</v>
          </cell>
          <cell r="N93" t="str">
            <v>SPARES, PROCUREMEN</v>
          </cell>
          <cell r="O93" t="str">
            <v>Customer Accept</v>
          </cell>
          <cell r="P93">
            <v>970</v>
          </cell>
          <cell r="Q93">
            <v>5820</v>
          </cell>
          <cell r="R93" t="str">
            <v>USD</v>
          </cell>
          <cell r="S93" t="str">
            <v>2019-02-20 00:00:00</v>
          </cell>
        </row>
        <row r="94">
          <cell r="A94" t="str">
            <v>2809973010</v>
          </cell>
          <cell r="B94" t="str">
            <v>28099730</v>
          </cell>
          <cell r="C94" t="str">
            <v>0028099730</v>
          </cell>
          <cell r="D94" t="str">
            <v>00010</v>
          </cell>
          <cell r="E94" t="str">
            <v>EXP</v>
          </cell>
          <cell r="F94" t="str">
            <v>A9550051000195</v>
          </cell>
          <cell r="G94" t="str">
            <v>PANEL    PANEL 510VU</v>
          </cell>
          <cell r="H94" t="str">
            <v>1</v>
          </cell>
          <cell r="I94" t="str">
            <v>1</v>
          </cell>
          <cell r="J94" t="str">
            <v>2019-03-24 23:59:59</v>
          </cell>
          <cell r="K94" t="str">
            <v>2019-03-24 23:59:59</v>
          </cell>
          <cell r="L94" t="str">
            <v>NEW ORDER PUBLISHED</v>
          </cell>
          <cell r="M94" t="str">
            <v>Pending for FIP</v>
          </cell>
          <cell r="N94" t="str">
            <v>STIELER, Leon</v>
          </cell>
          <cell r="O94" t="str">
            <v/>
          </cell>
          <cell r="P94">
            <v>1686</v>
          </cell>
          <cell r="Q94">
            <v>1686</v>
          </cell>
          <cell r="R94" t="str">
            <v>USD</v>
          </cell>
          <cell r="S94" t="str">
            <v>2019-03-15 00:00:00</v>
          </cell>
        </row>
        <row r="95">
          <cell r="A95" t="str">
            <v>2810116710</v>
          </cell>
          <cell r="B95" t="str">
            <v>28101167</v>
          </cell>
          <cell r="C95" t="str">
            <v>0028101167</v>
          </cell>
          <cell r="D95" t="str">
            <v>00010</v>
          </cell>
          <cell r="E95" t="str">
            <v>RTN</v>
          </cell>
          <cell r="F95" t="str">
            <v>F7161001100001</v>
          </cell>
          <cell r="G95" t="str">
            <v>JACK     JACK ASSY</v>
          </cell>
          <cell r="H95" t="str">
            <v>8</v>
          </cell>
          <cell r="I95" t="str">
            <v>8</v>
          </cell>
          <cell r="J95" t="str">
            <v>2019-06-12 23:59:59</v>
          </cell>
          <cell r="K95" t="str">
            <v>2019-06-12 23:59:59</v>
          </cell>
          <cell r="L95" t="str">
            <v>OPEN</v>
          </cell>
          <cell r="M95" t="str">
            <v>RDD will be held</v>
          </cell>
          <cell r="N95" t="str">
            <v>BOURNIQUE, EMMANUE</v>
          </cell>
          <cell r="O95" t="str">
            <v>Supplier Accept</v>
          </cell>
          <cell r="P95">
            <v>1885</v>
          </cell>
          <cell r="Q95">
            <v>15080</v>
          </cell>
          <cell r="R95" t="str">
            <v>USD</v>
          </cell>
          <cell r="S95" t="str">
            <v>2019-03-18 00:00:00</v>
          </cell>
        </row>
        <row r="96">
          <cell r="A96" t="str">
            <v>2810256210</v>
          </cell>
          <cell r="B96" t="str">
            <v>28102562</v>
          </cell>
          <cell r="C96" t="str">
            <v>0028102562</v>
          </cell>
          <cell r="D96" t="str">
            <v>00010</v>
          </cell>
          <cell r="E96" t="str">
            <v>AOG</v>
          </cell>
          <cell r="F96" t="str">
            <v>F9249270401700</v>
          </cell>
          <cell r="G96" t="str">
            <v>CONDUIT  CONDUIT ASSY</v>
          </cell>
          <cell r="H96" t="str">
            <v>1</v>
          </cell>
          <cell r="I96" t="str">
            <v>1</v>
          </cell>
          <cell r="J96" t="str">
            <v>2019-04-05 23:59:59</v>
          </cell>
          <cell r="K96" t="str">
            <v>2019-04-05 23:59:59</v>
          </cell>
          <cell r="L96" t="str">
            <v>OPEN</v>
          </cell>
          <cell r="M96" t="str">
            <v>New AOG RDD proposed</v>
          </cell>
          <cell r="N96" t="str">
            <v>LIEDER, ANDREAS</v>
          </cell>
          <cell r="O96" t="str">
            <v>Customer Accept</v>
          </cell>
          <cell r="P96">
            <v>0.01</v>
          </cell>
          <cell r="Q96">
            <v>0.01</v>
          </cell>
          <cell r="R96" t="str">
            <v>EUR</v>
          </cell>
          <cell r="S96" t="str">
            <v>2019-03-19 00:00:00</v>
          </cell>
        </row>
        <row r="97">
          <cell r="A97" t="str">
            <v>2809675110</v>
          </cell>
          <cell r="B97" t="str">
            <v>28096751</v>
          </cell>
          <cell r="C97" t="str">
            <v>0028096751</v>
          </cell>
          <cell r="D97" t="str">
            <v>00010</v>
          </cell>
          <cell r="E97" t="str">
            <v>EXP</v>
          </cell>
          <cell r="F97" t="str">
            <v>V9251111520600</v>
          </cell>
          <cell r="G97" t="str">
            <v>DIAPHRGM DIAPHRAGM</v>
          </cell>
          <cell r="H97" t="str">
            <v>3</v>
          </cell>
          <cell r="I97" t="str">
            <v>3</v>
          </cell>
          <cell r="J97" t="str">
            <v>2019-05-22 23:59:59</v>
          </cell>
          <cell r="K97" t="str">
            <v>2019-05-22 23:59:59</v>
          </cell>
          <cell r="L97" t="str">
            <v>OPEN</v>
          </cell>
          <cell r="M97" t="str">
            <v>Sub supplier delay =&gt; New RDD proposed</v>
          </cell>
          <cell r="N97" t="str">
            <v>SPARES, PROCUREMEN</v>
          </cell>
          <cell r="O97" t="str">
            <v>Customer Accept</v>
          </cell>
          <cell r="P97">
            <v>268</v>
          </cell>
          <cell r="Q97">
            <v>804</v>
          </cell>
          <cell r="R97" t="str">
            <v>USD</v>
          </cell>
          <cell r="S97" t="str">
            <v>2019-03-13 00:00:00</v>
          </cell>
        </row>
        <row r="98">
          <cell r="A98" t="str">
            <v>2809675210</v>
          </cell>
          <cell r="B98" t="str">
            <v>28096752</v>
          </cell>
          <cell r="C98" t="str">
            <v>0028096752</v>
          </cell>
          <cell r="D98" t="str">
            <v>00010</v>
          </cell>
          <cell r="E98" t="str">
            <v>EXP</v>
          </cell>
          <cell r="F98" t="str">
            <v>V9251111522600</v>
          </cell>
          <cell r="G98" t="str">
            <v>DIAPHRGM DIAPHRAGM</v>
          </cell>
          <cell r="H98" t="str">
            <v>3</v>
          </cell>
          <cell r="I98" t="str">
            <v>3</v>
          </cell>
          <cell r="J98" t="str">
            <v>2019-05-22 23:59:59</v>
          </cell>
          <cell r="K98" t="str">
            <v>2019-05-22 23:59:59</v>
          </cell>
          <cell r="L98" t="str">
            <v>OPEN</v>
          </cell>
          <cell r="M98" t="str">
            <v>Sub supplier delay =&gt; New RDD proposed</v>
          </cell>
          <cell r="N98" t="str">
            <v>SPARES, PROCUREMEN</v>
          </cell>
          <cell r="O98" t="str">
            <v>Customer Accept</v>
          </cell>
          <cell r="P98">
            <v>268</v>
          </cell>
          <cell r="Q98">
            <v>804</v>
          </cell>
          <cell r="R98" t="str">
            <v>USD</v>
          </cell>
          <cell r="S98" t="str">
            <v>2019-03-13 00:00:00</v>
          </cell>
        </row>
        <row r="99">
          <cell r="A99" t="str">
            <v>2809675310</v>
          </cell>
          <cell r="B99" t="str">
            <v>28096753</v>
          </cell>
          <cell r="C99" t="str">
            <v>0028096753</v>
          </cell>
          <cell r="D99" t="str">
            <v>00010</v>
          </cell>
          <cell r="E99" t="str">
            <v>EXP</v>
          </cell>
          <cell r="F99" t="str">
            <v>V9251111522200</v>
          </cell>
          <cell r="G99" t="str">
            <v>DIAPHRGM DIAPHRAGM</v>
          </cell>
          <cell r="H99" t="str">
            <v>3</v>
          </cell>
          <cell r="I99" t="str">
            <v>3</v>
          </cell>
          <cell r="J99" t="str">
            <v>2019-05-22 23:59:59</v>
          </cell>
          <cell r="K99" t="str">
            <v>2019-05-22 23:59:59</v>
          </cell>
          <cell r="L99" t="str">
            <v>OPEN</v>
          </cell>
          <cell r="M99" t="str">
            <v>Sub supplier delay =&gt; New RDD proposed</v>
          </cell>
          <cell r="N99" t="str">
            <v>SPARES, PROCUREMEN</v>
          </cell>
          <cell r="O99" t="str">
            <v>Customer Accept</v>
          </cell>
          <cell r="P99">
            <v>268</v>
          </cell>
          <cell r="Q99">
            <v>804</v>
          </cell>
          <cell r="R99" t="str">
            <v>USD</v>
          </cell>
          <cell r="S99" t="str">
            <v>2019-03-13 00:00:00</v>
          </cell>
        </row>
        <row r="100">
          <cell r="A100" t="str">
            <v>2810671310</v>
          </cell>
          <cell r="B100" t="str">
            <v>28106713</v>
          </cell>
          <cell r="C100" t="str">
            <v>0028106713</v>
          </cell>
          <cell r="D100" t="str">
            <v>00010</v>
          </cell>
          <cell r="E100" t="str">
            <v>EXP</v>
          </cell>
          <cell r="F100" t="str">
            <v>D9251490100000</v>
          </cell>
          <cell r="G100" t="str">
            <v>PLATE    PLATE ASSY-FRONT</v>
          </cell>
          <cell r="H100" t="str">
            <v>1</v>
          </cell>
          <cell r="I100" t="str">
            <v>1</v>
          </cell>
          <cell r="J100" t="str">
            <v>2019-04-21 23:59:59</v>
          </cell>
          <cell r="K100" t="str">
            <v>2019-04-21 23:59:59</v>
          </cell>
          <cell r="L100" t="str">
            <v>OPEN</v>
          </cell>
          <cell r="M100" t="str">
            <v>RDD will be held</v>
          </cell>
          <cell r="N100" t="str">
            <v>SPARES, PROCUREMEN</v>
          </cell>
          <cell r="O100" t="str">
            <v>Supplier Accept</v>
          </cell>
          <cell r="P100">
            <v>319</v>
          </cell>
          <cell r="Q100">
            <v>319</v>
          </cell>
          <cell r="R100" t="str">
            <v>USD</v>
          </cell>
          <cell r="S100" t="str">
            <v>2019-03-22 00:00:00</v>
          </cell>
        </row>
        <row r="101">
          <cell r="A101" t="str">
            <v>2810757810</v>
          </cell>
          <cell r="B101" t="str">
            <v>28107578</v>
          </cell>
          <cell r="C101" t="str">
            <v>0028107578</v>
          </cell>
          <cell r="D101" t="str">
            <v>00010</v>
          </cell>
          <cell r="E101" t="str">
            <v>RTN</v>
          </cell>
          <cell r="F101" t="str">
            <v>A9252597000800</v>
          </cell>
          <cell r="G101" t="str">
            <v>COVER    COVER ASSY</v>
          </cell>
          <cell r="H101" t="str">
            <v>2</v>
          </cell>
          <cell r="I101" t="str">
            <v>2</v>
          </cell>
          <cell r="J101" t="str">
            <v>2019-06-05 23:59:59</v>
          </cell>
          <cell r="K101" t="str">
            <v>2019-06-05 23:59:59</v>
          </cell>
          <cell r="L101" t="str">
            <v>OPEN</v>
          </cell>
          <cell r="M101" t="str">
            <v>New RTN DD proposed</v>
          </cell>
          <cell r="N101" t="str">
            <v>SPARES, PROCUREMEN</v>
          </cell>
          <cell r="O101" t="str">
            <v>Customer Accept</v>
          </cell>
          <cell r="P101">
            <v>508</v>
          </cell>
          <cell r="Q101">
            <v>1016</v>
          </cell>
          <cell r="R101" t="str">
            <v>EUR</v>
          </cell>
          <cell r="S101" t="str">
            <v>2019-03-25 00:00:00</v>
          </cell>
        </row>
        <row r="102">
          <cell r="A102" t="str">
            <v>2810645310</v>
          </cell>
          <cell r="B102" t="str">
            <v>28106453</v>
          </cell>
          <cell r="C102" t="str">
            <v>0028106453</v>
          </cell>
          <cell r="D102" t="str">
            <v>00010</v>
          </cell>
          <cell r="E102" t="str">
            <v>RTN</v>
          </cell>
          <cell r="F102" t="str">
            <v>D9551006100195</v>
          </cell>
          <cell r="G102" t="str">
            <v>PANEL    PANEL</v>
          </cell>
          <cell r="H102" t="str">
            <v>1</v>
          </cell>
          <cell r="I102" t="str">
            <v>1</v>
          </cell>
          <cell r="J102" t="str">
            <v>2019-04-30 23:59:59</v>
          </cell>
          <cell r="K102" t="str">
            <v>2019-04-30 23:59:59</v>
          </cell>
          <cell r="L102" t="str">
            <v>NEW ORDER PUBLISHED</v>
          </cell>
          <cell r="M102" t="str">
            <v>Pending for FIP</v>
          </cell>
          <cell r="N102" t="str">
            <v>WIENBERG, JANA</v>
          </cell>
          <cell r="O102" t="str">
            <v/>
          </cell>
          <cell r="P102">
            <v>0.01</v>
          </cell>
          <cell r="Q102">
            <v>0.01</v>
          </cell>
          <cell r="R102" t="str">
            <v>EUR</v>
          </cell>
          <cell r="S102" t="str">
            <v>2019-03-22 00:00:00</v>
          </cell>
        </row>
        <row r="103">
          <cell r="A103" t="str">
            <v>2810645210</v>
          </cell>
          <cell r="B103" t="str">
            <v>28106452</v>
          </cell>
          <cell r="C103" t="str">
            <v>0028106452</v>
          </cell>
          <cell r="D103" t="str">
            <v>00010</v>
          </cell>
          <cell r="E103" t="str">
            <v>RTN</v>
          </cell>
          <cell r="F103" t="str">
            <v>D9551006100195</v>
          </cell>
          <cell r="G103" t="str">
            <v>PANEL    PANEL</v>
          </cell>
          <cell r="H103" t="str">
            <v>1</v>
          </cell>
          <cell r="I103" t="str">
            <v>1</v>
          </cell>
          <cell r="J103" t="str">
            <v>2019-04-30 23:59:59</v>
          </cell>
          <cell r="K103" t="str">
            <v>2019-04-30 23:59:59</v>
          </cell>
          <cell r="L103" t="str">
            <v>NEW ORDER PUBLISHED</v>
          </cell>
          <cell r="M103" t="str">
            <v>Pending for FIP</v>
          </cell>
          <cell r="N103" t="str">
            <v>WIENBERG, JANA</v>
          </cell>
          <cell r="O103" t="str">
            <v/>
          </cell>
          <cell r="P103">
            <v>0.01</v>
          </cell>
          <cell r="Q103">
            <v>0.01</v>
          </cell>
          <cell r="R103" t="str">
            <v>EUR</v>
          </cell>
          <cell r="S103" t="str">
            <v>2019-03-22 00:00:00</v>
          </cell>
        </row>
        <row r="104">
          <cell r="A104" t="str">
            <v>2810645110</v>
          </cell>
          <cell r="B104" t="str">
            <v>28106451</v>
          </cell>
          <cell r="C104" t="str">
            <v>0028106451</v>
          </cell>
          <cell r="D104" t="str">
            <v>00010</v>
          </cell>
          <cell r="E104" t="str">
            <v>RTN</v>
          </cell>
          <cell r="F104" t="str">
            <v>D9551006100195</v>
          </cell>
          <cell r="G104" t="str">
            <v>PANEL    PANEL</v>
          </cell>
          <cell r="H104" t="str">
            <v>1</v>
          </cell>
          <cell r="I104" t="str">
            <v>1</v>
          </cell>
          <cell r="J104" t="str">
            <v>2019-04-30 23:59:59</v>
          </cell>
          <cell r="K104" t="str">
            <v>2019-04-30 23:59:59</v>
          </cell>
          <cell r="L104" t="str">
            <v>NEW ORDER PUBLISHED</v>
          </cell>
          <cell r="M104" t="str">
            <v>Pending for FIP</v>
          </cell>
          <cell r="N104" t="str">
            <v>WIENBERG, JANA</v>
          </cell>
          <cell r="O104" t="str">
            <v/>
          </cell>
          <cell r="P104">
            <v>0.01</v>
          </cell>
          <cell r="Q104">
            <v>0.01</v>
          </cell>
          <cell r="R104" t="str">
            <v>EUR</v>
          </cell>
          <cell r="S104" t="str">
            <v>2019-03-22 00:00:00</v>
          </cell>
        </row>
        <row r="105">
          <cell r="A105" t="str">
            <v>2810644910</v>
          </cell>
          <cell r="B105" t="str">
            <v>28106449</v>
          </cell>
          <cell r="C105" t="str">
            <v>0028106449</v>
          </cell>
          <cell r="D105" t="str">
            <v>00010</v>
          </cell>
          <cell r="E105" t="str">
            <v>RTN</v>
          </cell>
          <cell r="F105" t="str">
            <v>D9551006100195</v>
          </cell>
          <cell r="G105" t="str">
            <v>PANEL    PANEL</v>
          </cell>
          <cell r="H105" t="str">
            <v>1</v>
          </cell>
          <cell r="I105" t="str">
            <v>1</v>
          </cell>
          <cell r="J105" t="str">
            <v>2019-04-30 23:59:59</v>
          </cell>
          <cell r="K105" t="str">
            <v>2019-04-30 23:59:59</v>
          </cell>
          <cell r="L105" t="str">
            <v>NEW ORDER PUBLISHED</v>
          </cell>
          <cell r="M105" t="str">
            <v>Pending for FIP</v>
          </cell>
          <cell r="N105" t="str">
            <v>WIENBERG, JANA</v>
          </cell>
          <cell r="O105" t="str">
            <v/>
          </cell>
          <cell r="P105">
            <v>0.01</v>
          </cell>
          <cell r="Q105">
            <v>0.01</v>
          </cell>
          <cell r="R105" t="str">
            <v>EUR</v>
          </cell>
          <cell r="S105" t="str">
            <v>2019-03-22 00:00:00</v>
          </cell>
        </row>
        <row r="106">
          <cell r="A106" t="str">
            <v>2810893110</v>
          </cell>
          <cell r="B106" t="str">
            <v>28108931</v>
          </cell>
          <cell r="C106" t="str">
            <v>0028108931</v>
          </cell>
          <cell r="D106" t="str">
            <v>00010</v>
          </cell>
          <cell r="E106" t="str">
            <v>EXP</v>
          </cell>
          <cell r="F106" t="str">
            <v>A92524705001D00</v>
          </cell>
          <cell r="G106" t="str">
            <v>SUPPLATE SUPPLATE ASSY-FRONT 426VU</v>
          </cell>
          <cell r="H106" t="str">
            <v>1</v>
          </cell>
          <cell r="I106" t="str">
            <v>1</v>
          </cell>
          <cell r="J106" t="str">
            <v>2019-04-25 23:59:59</v>
          </cell>
          <cell r="K106" t="str">
            <v>2019-04-25 23:59:59</v>
          </cell>
          <cell r="L106" t="str">
            <v>NEW ORDER PUBLISHED</v>
          </cell>
          <cell r="M106" t="str">
            <v>PO taken into account =&gt; Pending for sub supplier LT</v>
          </cell>
          <cell r="N106" t="str">
            <v>SPARES, PROCUREMEN</v>
          </cell>
          <cell r="O106" t="str">
            <v/>
          </cell>
          <cell r="P106">
            <v>0.01</v>
          </cell>
          <cell r="Q106">
            <v>0.01</v>
          </cell>
          <cell r="R106" t="str">
            <v>EUR</v>
          </cell>
          <cell r="S106" t="str">
            <v>2019-03-26 00:00:00</v>
          </cell>
        </row>
        <row r="107">
          <cell r="A107" t="str">
            <v>2810288110</v>
          </cell>
          <cell r="B107" t="str">
            <v>28102881</v>
          </cell>
          <cell r="C107" t="str">
            <v>0028102881</v>
          </cell>
          <cell r="D107" t="str">
            <v>00010</v>
          </cell>
          <cell r="E107" t="str">
            <v>EXP</v>
          </cell>
          <cell r="F107" t="str">
            <v>A9252597000800</v>
          </cell>
          <cell r="G107" t="str">
            <v>COVER    COVER ASSY</v>
          </cell>
          <cell r="H107" t="str">
            <v>1</v>
          </cell>
          <cell r="I107" t="str">
            <v>1</v>
          </cell>
          <cell r="J107" t="str">
            <v>2019-06-05 23:59:59</v>
          </cell>
          <cell r="K107" t="str">
            <v>2019-06-05 23:59:59</v>
          </cell>
          <cell r="L107" t="str">
            <v>OPEN</v>
          </cell>
          <cell r="M107" t="str">
            <v>New EXP RDD proposed</v>
          </cell>
          <cell r="N107" t="str">
            <v>SPARES, PROCUREMEN</v>
          </cell>
          <cell r="O107" t="str">
            <v>Customer Accept</v>
          </cell>
          <cell r="P107">
            <v>508</v>
          </cell>
          <cell r="Q107">
            <v>508</v>
          </cell>
          <cell r="R107" t="str">
            <v>EUR</v>
          </cell>
          <cell r="S107" t="str">
            <v>2019-03-19 00:00:00</v>
          </cell>
        </row>
        <row r="108">
          <cell r="A108" t="str">
            <v>2810000710</v>
          </cell>
          <cell r="B108" t="str">
            <v>28100007</v>
          </cell>
          <cell r="C108" t="str">
            <v>0028100007</v>
          </cell>
          <cell r="D108" t="str">
            <v>00010</v>
          </cell>
          <cell r="E108" t="str">
            <v>EXP</v>
          </cell>
          <cell r="F108" t="str">
            <v>A9252597000800</v>
          </cell>
          <cell r="G108" t="str">
            <v>COVER    COVER ASSY</v>
          </cell>
          <cell r="H108" t="str">
            <v>1</v>
          </cell>
          <cell r="I108" t="str">
            <v>1</v>
          </cell>
          <cell r="J108" t="str">
            <v>2019-06-05 23:59:59</v>
          </cell>
          <cell r="K108" t="str">
            <v>2019-06-05 23:59:59</v>
          </cell>
          <cell r="L108" t="str">
            <v>OPEN</v>
          </cell>
          <cell r="M108" t="str">
            <v>New EXP DD proposed</v>
          </cell>
          <cell r="N108" t="str">
            <v>SPARES, PROCUREMEN</v>
          </cell>
          <cell r="O108" t="str">
            <v>Customer Accept</v>
          </cell>
          <cell r="P108">
            <v>508</v>
          </cell>
          <cell r="Q108">
            <v>508</v>
          </cell>
          <cell r="R108" t="str">
            <v>EUR</v>
          </cell>
          <cell r="S108" t="str">
            <v>2019-03-15 00:00:00</v>
          </cell>
        </row>
        <row r="109">
          <cell r="A109" t="str">
            <v>2807662210</v>
          </cell>
          <cell r="B109" t="str">
            <v>28076622</v>
          </cell>
          <cell r="C109" t="str">
            <v>0028076622</v>
          </cell>
          <cell r="D109" t="str">
            <v>00010</v>
          </cell>
          <cell r="E109" t="str">
            <v>RTN</v>
          </cell>
          <cell r="F109" t="str">
            <v>D9550011700295</v>
          </cell>
          <cell r="G109" t="str">
            <v>PANEL    PANEL 117 VU</v>
          </cell>
          <cell r="H109" t="str">
            <v>1</v>
          </cell>
          <cell r="I109" t="str">
            <v>1</v>
          </cell>
          <cell r="J109" t="str">
            <v>2019-09-10 23:59:59</v>
          </cell>
          <cell r="K109" t="str">
            <v>2019-09-10 23:59:59</v>
          </cell>
          <cell r="L109" t="str">
            <v>OPEN</v>
          </cell>
          <cell r="M109" t="str">
            <v>RDD will be held</v>
          </cell>
          <cell r="N109" t="str">
            <v>REUTER, DANIEL</v>
          </cell>
          <cell r="O109" t="str">
            <v>Supplier Accept</v>
          </cell>
          <cell r="P109">
            <v>1313.9</v>
          </cell>
          <cell r="Q109">
            <v>1313.9</v>
          </cell>
          <cell r="R109" t="str">
            <v>USD</v>
          </cell>
          <cell r="S109" t="str">
            <v>2019-02-25 00:00:00</v>
          </cell>
        </row>
        <row r="110">
          <cell r="A110" t="str">
            <v>2808066510</v>
          </cell>
          <cell r="B110" t="str">
            <v>28080665</v>
          </cell>
          <cell r="C110" t="str">
            <v>0028080665</v>
          </cell>
          <cell r="D110" t="str">
            <v>00010</v>
          </cell>
          <cell r="E110" t="str">
            <v>RTN</v>
          </cell>
          <cell r="F110" t="str">
            <v>D9550011700295</v>
          </cell>
          <cell r="G110" t="str">
            <v>PANEL    PANEL 117 VU</v>
          </cell>
          <cell r="H110" t="str">
            <v>1</v>
          </cell>
          <cell r="I110" t="str">
            <v>1</v>
          </cell>
          <cell r="J110" t="str">
            <v>2019-09-16 23:59:59</v>
          </cell>
          <cell r="K110" t="str">
            <v>2019-09-16 23:59:59</v>
          </cell>
          <cell r="L110" t="str">
            <v>OPEN</v>
          </cell>
          <cell r="M110" t="str">
            <v>RDD will be held</v>
          </cell>
          <cell r="N110" t="str">
            <v>REUTER, DANIEL</v>
          </cell>
          <cell r="O110" t="str">
            <v>Supplier Accept</v>
          </cell>
          <cell r="P110">
            <v>1313.9</v>
          </cell>
          <cell r="Q110">
            <v>1313.9</v>
          </cell>
          <cell r="R110" t="str">
            <v>USD</v>
          </cell>
          <cell r="S110" t="str">
            <v>2019-02-28 00:00:00</v>
          </cell>
        </row>
        <row r="111">
          <cell r="A111" t="str">
            <v>2808066610</v>
          </cell>
          <cell r="B111" t="str">
            <v>28080666</v>
          </cell>
          <cell r="C111" t="str">
            <v>0028080666</v>
          </cell>
          <cell r="D111" t="str">
            <v>00010</v>
          </cell>
          <cell r="E111" t="str">
            <v>RTN</v>
          </cell>
          <cell r="F111" t="str">
            <v>D9550011700295</v>
          </cell>
          <cell r="G111" t="str">
            <v>PANEL    PANEL 117 VU</v>
          </cell>
          <cell r="H111" t="str">
            <v>1</v>
          </cell>
          <cell r="I111" t="str">
            <v>1</v>
          </cell>
          <cell r="J111" t="str">
            <v>2019-09-17 23:59:59</v>
          </cell>
          <cell r="K111" t="str">
            <v>2019-09-17 23:59:59</v>
          </cell>
          <cell r="L111" t="str">
            <v>OPEN</v>
          </cell>
          <cell r="M111" t="str">
            <v>RDD will be held</v>
          </cell>
          <cell r="N111" t="str">
            <v>REUTER, DANIEL</v>
          </cell>
          <cell r="O111" t="str">
            <v>Supplier Accept</v>
          </cell>
          <cell r="P111">
            <v>1313.9</v>
          </cell>
          <cell r="Q111">
            <v>1313.9</v>
          </cell>
          <cell r="R111" t="str">
            <v>USD</v>
          </cell>
          <cell r="S111" t="str">
            <v>2019-02-28 00:00:00</v>
          </cell>
        </row>
        <row r="112">
          <cell r="A112" t="str">
            <v>2807662310</v>
          </cell>
          <cell r="B112" t="str">
            <v>28076623</v>
          </cell>
          <cell r="C112" t="str">
            <v>0028076623</v>
          </cell>
          <cell r="D112" t="str">
            <v>00010</v>
          </cell>
          <cell r="E112" t="str">
            <v>RTN</v>
          </cell>
          <cell r="F112" t="str">
            <v>D9550011700295</v>
          </cell>
          <cell r="G112" t="str">
            <v>PANEL    PANEL 117 VU</v>
          </cell>
          <cell r="H112" t="str">
            <v>1</v>
          </cell>
          <cell r="I112" t="str">
            <v>1</v>
          </cell>
          <cell r="J112" t="str">
            <v>2019-10-04 23:59:59</v>
          </cell>
          <cell r="K112" t="str">
            <v>2019-10-04 23:59:59</v>
          </cell>
          <cell r="L112" t="str">
            <v>OPEN</v>
          </cell>
          <cell r="M112" t="str">
            <v>RDD will be held</v>
          </cell>
          <cell r="N112" t="str">
            <v>REUTER, DANIEL</v>
          </cell>
          <cell r="O112" t="str">
            <v>Supplier Accept</v>
          </cell>
          <cell r="P112">
            <v>1313.9</v>
          </cell>
          <cell r="Q112">
            <v>1313.9</v>
          </cell>
          <cell r="R112" t="str">
            <v>USD</v>
          </cell>
          <cell r="S112" t="str">
            <v>2019-02-25 00:00:00</v>
          </cell>
        </row>
        <row r="113">
          <cell r="A113" t="str">
            <v>2808066710</v>
          </cell>
          <cell r="B113" t="str">
            <v>28080667</v>
          </cell>
          <cell r="C113" t="str">
            <v>0028080667</v>
          </cell>
          <cell r="D113" t="str">
            <v>00010</v>
          </cell>
          <cell r="E113" t="str">
            <v>RTN</v>
          </cell>
          <cell r="F113" t="str">
            <v>D9550011700295</v>
          </cell>
          <cell r="G113" t="str">
            <v>PANEL    PANEL 117 VU</v>
          </cell>
          <cell r="H113" t="str">
            <v>1</v>
          </cell>
          <cell r="I113" t="str">
            <v>1</v>
          </cell>
          <cell r="J113" t="str">
            <v>2019-10-07 23:59:59</v>
          </cell>
          <cell r="K113" t="str">
            <v>2019-10-07 23:59:59</v>
          </cell>
          <cell r="L113" t="str">
            <v>OPEN</v>
          </cell>
          <cell r="M113" t="str">
            <v>RDD will be held</v>
          </cell>
          <cell r="N113" t="str">
            <v>REUTER, DANIEL</v>
          </cell>
          <cell r="O113" t="str">
            <v>Supplier Accept</v>
          </cell>
          <cell r="P113">
            <v>1313.9</v>
          </cell>
          <cell r="Q113">
            <v>1313.9</v>
          </cell>
          <cell r="R113" t="str">
            <v>USD</v>
          </cell>
          <cell r="S113" t="str">
            <v>2019-02-28 00:00:00</v>
          </cell>
        </row>
        <row r="114">
          <cell r="A114" t="str">
            <v>2808592510</v>
          </cell>
          <cell r="B114" t="str">
            <v>28085925</v>
          </cell>
          <cell r="C114" t="str">
            <v>0028085925</v>
          </cell>
          <cell r="D114" t="str">
            <v>00010</v>
          </cell>
          <cell r="E114" t="str">
            <v>AOG</v>
          </cell>
          <cell r="F114" t="str">
            <v>D9551004000495</v>
          </cell>
          <cell r="G114" t="str">
            <v>PANEL    PANEL</v>
          </cell>
          <cell r="H114" t="str">
            <v>1</v>
          </cell>
          <cell r="I114" t="str">
            <v>1</v>
          </cell>
          <cell r="J114" t="str">
            <v>2019-04-10 23:59:59</v>
          </cell>
          <cell r="K114" t="str">
            <v>2019-04-10 23:59:59</v>
          </cell>
          <cell r="L114" t="str">
            <v>OPEN</v>
          </cell>
          <cell r="M114" t="str">
            <v>New AOG DD proposed</v>
          </cell>
          <cell r="N114" t="str">
            <v>WIENBERG, JANA</v>
          </cell>
          <cell r="O114" t="str">
            <v>Customer Accept</v>
          </cell>
          <cell r="P114">
            <v>6504</v>
          </cell>
          <cell r="Q114">
            <v>6504</v>
          </cell>
          <cell r="R114" t="str">
            <v>USD</v>
          </cell>
          <cell r="S114" t="str">
            <v>2019-03-06 00:00:00</v>
          </cell>
        </row>
        <row r="115">
          <cell r="A115" t="str">
            <v>2810408710</v>
          </cell>
          <cell r="B115" t="str">
            <v>28104087</v>
          </cell>
          <cell r="C115" t="str">
            <v>0028104087</v>
          </cell>
          <cell r="D115" t="str">
            <v>00010</v>
          </cell>
          <cell r="E115" t="str">
            <v>RTN</v>
          </cell>
          <cell r="F115" t="str">
            <v>A0041114100095</v>
          </cell>
          <cell r="G115" t="str">
            <v>EQUIPMNT EQUIPMENT ASSY</v>
          </cell>
          <cell r="H115" t="str">
            <v>2</v>
          </cell>
          <cell r="I115" t="str">
            <v>2</v>
          </cell>
          <cell r="J115" t="str">
            <v>2019-06-18 23:59:59</v>
          </cell>
          <cell r="K115" t="str">
            <v>2019-06-18 23:59:59</v>
          </cell>
          <cell r="L115" t="str">
            <v>OPEN</v>
          </cell>
          <cell r="M115" t="str">
            <v>RDD will be respected</v>
          </cell>
          <cell r="N115" t="str">
            <v>SPARES, PROCUREMEN</v>
          </cell>
          <cell r="O115" t="str">
            <v>Supplier Accept</v>
          </cell>
          <cell r="P115">
            <v>970</v>
          </cell>
          <cell r="Q115">
            <v>1940</v>
          </cell>
          <cell r="R115" t="str">
            <v>USD</v>
          </cell>
          <cell r="S115" t="str">
            <v>2019-03-20 00:00:00</v>
          </cell>
        </row>
        <row r="116">
          <cell r="A116" t="str">
            <v>2803585110</v>
          </cell>
          <cell r="B116" t="str">
            <v>28035851</v>
          </cell>
          <cell r="C116" t="str">
            <v>0028035851</v>
          </cell>
          <cell r="D116" t="str">
            <v>00010</v>
          </cell>
          <cell r="E116" t="str">
            <v>RTN</v>
          </cell>
          <cell r="F116" t="str">
            <v>D9550011700295</v>
          </cell>
          <cell r="G116" t="str">
            <v>PANEL    PANEL 117 VU</v>
          </cell>
          <cell r="H116" t="str">
            <v>1</v>
          </cell>
          <cell r="I116" t="str">
            <v>1</v>
          </cell>
          <cell r="J116" t="str">
            <v>2019-04-16 23:59:59</v>
          </cell>
          <cell r="K116" t="str">
            <v>2019-04-16 23:59:59</v>
          </cell>
          <cell r="L116" t="str">
            <v>OPEN</v>
          </cell>
          <cell r="M116" t="str">
            <v>New RDD proposed</v>
          </cell>
          <cell r="N116" t="str">
            <v>REUTER, DANIEL</v>
          </cell>
          <cell r="O116" t="str">
            <v>Customer Accept</v>
          </cell>
          <cell r="P116">
            <v>1313.9</v>
          </cell>
          <cell r="Q116">
            <v>1313.9</v>
          </cell>
          <cell r="R116" t="str">
            <v>USD</v>
          </cell>
          <cell r="S116" t="str">
            <v>2019-01-17 00:00:00</v>
          </cell>
        </row>
        <row r="117">
          <cell r="A117" t="str">
            <v>2742365210</v>
          </cell>
          <cell r="B117" t="str">
            <v>27423652</v>
          </cell>
          <cell r="C117" t="str">
            <v>0027423652</v>
          </cell>
          <cell r="D117" t="str">
            <v>00010</v>
          </cell>
          <cell r="E117" t="str">
            <v>EXP</v>
          </cell>
          <cell r="F117" t="str">
            <v>D9550011700295</v>
          </cell>
          <cell r="G117" t="str">
            <v>PANEL    PANEL 117 VU</v>
          </cell>
          <cell r="H117" t="str">
            <v>1</v>
          </cell>
          <cell r="I117" t="str">
            <v>1</v>
          </cell>
          <cell r="J117" t="str">
            <v>2019-04-10 23:59:59</v>
          </cell>
          <cell r="K117" t="str">
            <v>2019-04-10 23:59:59</v>
          </cell>
          <cell r="L117" t="str">
            <v>OPEN</v>
          </cell>
          <cell r="M117" t="str">
            <v>Production delay</v>
          </cell>
          <cell r="N117" t="str">
            <v>CROCKIT, JOHN</v>
          </cell>
          <cell r="O117" t="str">
            <v>Customer Accept</v>
          </cell>
          <cell r="P117">
            <v>1313.9</v>
          </cell>
          <cell r="Q117">
            <v>1313.9</v>
          </cell>
          <cell r="R117" t="str">
            <v>USD</v>
          </cell>
          <cell r="S117" t="str">
            <v>2017-04-27 00:00:00</v>
          </cell>
        </row>
        <row r="118">
          <cell r="A118" t="str">
            <v>2806044610</v>
          </cell>
          <cell r="B118" t="str">
            <v>28060446</v>
          </cell>
          <cell r="C118" t="str">
            <v>0028060446</v>
          </cell>
          <cell r="D118" t="str">
            <v>00010</v>
          </cell>
          <cell r="E118" t="str">
            <v>RTN</v>
          </cell>
          <cell r="F118" t="str">
            <v>D9550011700295</v>
          </cell>
          <cell r="G118" t="str">
            <v>PANEL    PANEL 117 VU</v>
          </cell>
          <cell r="H118" t="str">
            <v>1</v>
          </cell>
          <cell r="I118" t="str">
            <v>1</v>
          </cell>
          <cell r="J118" t="str">
            <v>2019-06-01 23:59:59</v>
          </cell>
          <cell r="K118" t="str">
            <v>2019-06-01 23:59:59</v>
          </cell>
          <cell r="L118" t="str">
            <v>OPEN</v>
          </cell>
          <cell r="M118" t="str">
            <v>RDD wiil be hel</v>
          </cell>
          <cell r="N118" t="str">
            <v>REUTER, DANIEL</v>
          </cell>
          <cell r="O118" t="str">
            <v>Supplier Accept</v>
          </cell>
          <cell r="P118">
            <v>1313.9</v>
          </cell>
          <cell r="Q118">
            <v>1313.9</v>
          </cell>
          <cell r="R118" t="str">
            <v>USD</v>
          </cell>
          <cell r="S118" t="str">
            <v>2019-02-12 00:00:00</v>
          </cell>
        </row>
        <row r="119">
          <cell r="A119" t="str">
            <v>2806045110</v>
          </cell>
          <cell r="B119" t="str">
            <v>28060451</v>
          </cell>
          <cell r="C119" t="str">
            <v>0028060451</v>
          </cell>
          <cell r="D119" t="str">
            <v>00010</v>
          </cell>
          <cell r="E119" t="str">
            <v>RTN</v>
          </cell>
          <cell r="F119" t="str">
            <v>D9550011700295</v>
          </cell>
          <cell r="G119" t="str">
            <v>PANEL    PANEL 117 VU</v>
          </cell>
          <cell r="H119" t="str">
            <v>1</v>
          </cell>
          <cell r="I119" t="str">
            <v>1</v>
          </cell>
          <cell r="J119" t="str">
            <v>2019-07-10 23:59:59</v>
          </cell>
          <cell r="K119" t="str">
            <v>2019-07-10 23:59:59</v>
          </cell>
          <cell r="L119" t="str">
            <v>OPEN</v>
          </cell>
          <cell r="M119" t="str">
            <v>RDD will be held</v>
          </cell>
          <cell r="N119" t="str">
            <v>REUTER, DANIEL</v>
          </cell>
          <cell r="O119" t="str">
            <v>Supplier Accept</v>
          </cell>
          <cell r="P119">
            <v>1313.9</v>
          </cell>
          <cell r="Q119">
            <v>1313.9</v>
          </cell>
          <cell r="R119" t="str">
            <v>USD</v>
          </cell>
          <cell r="S119" t="str">
            <v>2019-02-12 00:00:00</v>
          </cell>
        </row>
        <row r="120">
          <cell r="A120" t="str">
            <v>2806045310</v>
          </cell>
          <cell r="B120" t="str">
            <v>28060453</v>
          </cell>
          <cell r="C120" t="str">
            <v>0028060453</v>
          </cell>
          <cell r="D120" t="str">
            <v>00010</v>
          </cell>
          <cell r="E120" t="str">
            <v>RTN</v>
          </cell>
          <cell r="F120" t="str">
            <v>D9550011700295</v>
          </cell>
          <cell r="G120" t="str">
            <v>PANEL    PANEL 117 VU</v>
          </cell>
          <cell r="H120" t="str">
            <v>1</v>
          </cell>
          <cell r="I120" t="str">
            <v>1</v>
          </cell>
          <cell r="J120" t="str">
            <v>2019-08-12 23:59:59</v>
          </cell>
          <cell r="K120" t="str">
            <v>2019-08-12 23:59:59</v>
          </cell>
          <cell r="L120" t="str">
            <v>OPEN</v>
          </cell>
          <cell r="M120" t="str">
            <v>RDD will be held</v>
          </cell>
          <cell r="N120" t="str">
            <v>REUTER, DANIEL</v>
          </cell>
          <cell r="O120" t="str">
            <v>Supplier Accept</v>
          </cell>
          <cell r="P120">
            <v>1313.9</v>
          </cell>
          <cell r="Q120">
            <v>1313.9</v>
          </cell>
          <cell r="R120" t="str">
            <v>USD</v>
          </cell>
          <cell r="S120" t="str">
            <v>2019-02-12 00:00:00</v>
          </cell>
        </row>
        <row r="121">
          <cell r="A121" t="str">
            <v>2806046110</v>
          </cell>
          <cell r="B121" t="str">
            <v>28060461</v>
          </cell>
          <cell r="C121" t="str">
            <v>0028060461</v>
          </cell>
          <cell r="D121" t="str">
            <v>00010</v>
          </cell>
          <cell r="E121" t="str">
            <v>RTN</v>
          </cell>
          <cell r="F121" t="str">
            <v>D9550011700295</v>
          </cell>
          <cell r="G121" t="str">
            <v>PANEL    PANEL 117 VU</v>
          </cell>
          <cell r="H121" t="str">
            <v>1</v>
          </cell>
          <cell r="I121" t="str">
            <v>1</v>
          </cell>
          <cell r="J121" t="str">
            <v>2019-08-12 23:59:59</v>
          </cell>
          <cell r="K121" t="str">
            <v>2019-08-12 23:59:59</v>
          </cell>
          <cell r="L121" t="str">
            <v>OPEN</v>
          </cell>
          <cell r="M121" t="str">
            <v>RDD will be held</v>
          </cell>
          <cell r="N121" t="str">
            <v>REUTER, DANIEL</v>
          </cell>
          <cell r="O121" t="str">
            <v>Supplier Accept</v>
          </cell>
          <cell r="P121">
            <v>1313.9</v>
          </cell>
          <cell r="Q121">
            <v>1313.9</v>
          </cell>
          <cell r="R121" t="str">
            <v>USD</v>
          </cell>
          <cell r="S121" t="str">
            <v>2019-02-12 00:00:00</v>
          </cell>
        </row>
        <row r="122">
          <cell r="A122" t="str">
            <v>2806047310</v>
          </cell>
          <cell r="B122" t="str">
            <v>28060473</v>
          </cell>
          <cell r="C122" t="str">
            <v>0028060473</v>
          </cell>
          <cell r="D122" t="str">
            <v>00010</v>
          </cell>
          <cell r="E122" t="str">
            <v>RTN</v>
          </cell>
          <cell r="F122" t="str">
            <v>D9550011700295</v>
          </cell>
          <cell r="G122" t="str">
            <v>PANEL    PANEL 117 VU</v>
          </cell>
          <cell r="H122" t="str">
            <v>1</v>
          </cell>
          <cell r="I122" t="str">
            <v>1</v>
          </cell>
          <cell r="J122" t="str">
            <v>2019-08-12 23:59:59</v>
          </cell>
          <cell r="K122" t="str">
            <v>2019-08-12 23:59:59</v>
          </cell>
          <cell r="L122" t="str">
            <v>OPEN</v>
          </cell>
          <cell r="M122" t="str">
            <v>RDD will be held</v>
          </cell>
          <cell r="N122" t="str">
            <v>REUTER, DANIEL</v>
          </cell>
          <cell r="O122" t="str">
            <v>Supplier Accept</v>
          </cell>
          <cell r="P122">
            <v>1313.9</v>
          </cell>
          <cell r="Q122">
            <v>1313.9</v>
          </cell>
          <cell r="R122" t="str">
            <v>USD</v>
          </cell>
          <cell r="S122" t="str">
            <v>2019-02-12 00:00:00</v>
          </cell>
        </row>
        <row r="123">
          <cell r="A123" t="str">
            <v>2807359510</v>
          </cell>
          <cell r="B123" t="str">
            <v>28073595</v>
          </cell>
          <cell r="C123" t="str">
            <v>0028073595</v>
          </cell>
          <cell r="D123" t="str">
            <v>00010</v>
          </cell>
          <cell r="E123" t="str">
            <v>RTN</v>
          </cell>
          <cell r="F123" t="str">
            <v>D9550011700295</v>
          </cell>
          <cell r="G123" t="str">
            <v>PANEL    PANEL 117 VU</v>
          </cell>
          <cell r="H123" t="str">
            <v>1</v>
          </cell>
          <cell r="I123" t="str">
            <v>1</v>
          </cell>
          <cell r="J123" t="str">
            <v>2019-09-09 23:59:59</v>
          </cell>
          <cell r="K123" t="str">
            <v>2019-09-09 23:59:59</v>
          </cell>
          <cell r="L123" t="str">
            <v>OPEN</v>
          </cell>
          <cell r="M123" t="str">
            <v>RDD will be held</v>
          </cell>
          <cell r="N123" t="str">
            <v>REUTER, DANIEL</v>
          </cell>
          <cell r="O123" t="str">
            <v>Supplier Accept</v>
          </cell>
          <cell r="P123">
            <v>1313.9</v>
          </cell>
          <cell r="Q123">
            <v>1313.9</v>
          </cell>
          <cell r="R123" t="str">
            <v>USD</v>
          </cell>
          <cell r="S123" t="str">
            <v>2019-02-21 00:00:00</v>
          </cell>
        </row>
        <row r="124">
          <cell r="A124" t="str">
            <v>2807359610</v>
          </cell>
          <cell r="B124" t="str">
            <v>28073596</v>
          </cell>
          <cell r="C124" t="str">
            <v>0028073596</v>
          </cell>
          <cell r="D124" t="str">
            <v>00010</v>
          </cell>
          <cell r="E124" t="str">
            <v>RTN</v>
          </cell>
          <cell r="F124" t="str">
            <v>D9550011700295</v>
          </cell>
          <cell r="G124" t="str">
            <v>PANEL    PANEL 117 VU</v>
          </cell>
          <cell r="H124" t="str">
            <v>1</v>
          </cell>
          <cell r="I124" t="str">
            <v>1</v>
          </cell>
          <cell r="J124" t="str">
            <v>2019-09-09 23:59:59</v>
          </cell>
          <cell r="K124" t="str">
            <v>2019-09-09 23:59:59</v>
          </cell>
          <cell r="L124" t="str">
            <v>OPEN</v>
          </cell>
          <cell r="M124" t="str">
            <v>RDD will be held</v>
          </cell>
          <cell r="N124" t="str">
            <v>REUTER, DANIEL</v>
          </cell>
          <cell r="O124" t="str">
            <v>Supplier Accept</v>
          </cell>
          <cell r="P124">
            <v>1313.9</v>
          </cell>
          <cell r="Q124">
            <v>1313.9</v>
          </cell>
          <cell r="R124" t="str">
            <v>USD</v>
          </cell>
          <cell r="S124" t="str">
            <v>2019-02-21 00:00:00</v>
          </cell>
        </row>
        <row r="125">
          <cell r="A125" t="str">
            <v>2807412610</v>
          </cell>
          <cell r="B125" t="str">
            <v>28074126</v>
          </cell>
          <cell r="C125" t="str">
            <v>0028074126</v>
          </cell>
          <cell r="D125" t="str">
            <v>00010</v>
          </cell>
          <cell r="E125" t="str">
            <v>RTN</v>
          </cell>
          <cell r="F125" t="str">
            <v>D9550011700295</v>
          </cell>
          <cell r="G125" t="str">
            <v>PANEL    PANEL 117 VU</v>
          </cell>
          <cell r="H125" t="str">
            <v>1</v>
          </cell>
          <cell r="I125" t="str">
            <v>1</v>
          </cell>
          <cell r="J125" t="str">
            <v>2019-09-09 23:59:59</v>
          </cell>
          <cell r="K125" t="str">
            <v>2019-09-09 23:59:59</v>
          </cell>
          <cell r="L125" t="str">
            <v>OPEN</v>
          </cell>
          <cell r="M125" t="str">
            <v>RDD will be held</v>
          </cell>
          <cell r="N125" t="str">
            <v>REUTER, DANIEL</v>
          </cell>
          <cell r="O125" t="str">
            <v>Supplier Accept</v>
          </cell>
          <cell r="P125">
            <v>1313.9</v>
          </cell>
          <cell r="Q125">
            <v>1313.9</v>
          </cell>
          <cell r="R125" t="str">
            <v>USD</v>
          </cell>
          <cell r="S125" t="str">
            <v>2019-02-21 00:00:00</v>
          </cell>
        </row>
        <row r="126">
          <cell r="A126" t="str">
            <v>2807413010</v>
          </cell>
          <cell r="B126" t="str">
            <v>28074130</v>
          </cell>
          <cell r="C126" t="str">
            <v>0028074130</v>
          </cell>
          <cell r="D126" t="str">
            <v>00010</v>
          </cell>
          <cell r="E126" t="str">
            <v>RTN</v>
          </cell>
          <cell r="F126" t="str">
            <v>D9550011700295</v>
          </cell>
          <cell r="G126" t="str">
            <v>PANEL    PANEL 117 VU</v>
          </cell>
          <cell r="H126" t="str">
            <v>1</v>
          </cell>
          <cell r="I126" t="str">
            <v>1</v>
          </cell>
          <cell r="J126" t="str">
            <v>2019-09-16 23:59:59</v>
          </cell>
          <cell r="K126" t="str">
            <v>2019-09-16 23:59:59</v>
          </cell>
          <cell r="L126" t="str">
            <v>OPEN</v>
          </cell>
          <cell r="M126" t="str">
            <v>RDD will be held</v>
          </cell>
          <cell r="N126" t="str">
            <v>REUTER, DANIEL</v>
          </cell>
          <cell r="O126" t="str">
            <v>Supplier Accept</v>
          </cell>
          <cell r="P126">
            <v>1313.9</v>
          </cell>
          <cell r="Q126">
            <v>1313.9</v>
          </cell>
          <cell r="R126" t="str">
            <v>USD</v>
          </cell>
          <cell r="S126" t="str">
            <v>2019-02-21 00:00:00</v>
          </cell>
        </row>
        <row r="127">
          <cell r="A127" t="str">
            <v>2807413110</v>
          </cell>
          <cell r="B127" t="str">
            <v>28074131</v>
          </cell>
          <cell r="C127" t="str">
            <v>0028074131</v>
          </cell>
          <cell r="D127" t="str">
            <v>00010</v>
          </cell>
          <cell r="E127" t="str">
            <v>RTN</v>
          </cell>
          <cell r="F127" t="str">
            <v>D9550011700295</v>
          </cell>
          <cell r="G127" t="str">
            <v>PANEL    PANEL 117 VU</v>
          </cell>
          <cell r="H127" t="str">
            <v>1</v>
          </cell>
          <cell r="I127" t="str">
            <v>1</v>
          </cell>
          <cell r="J127" t="str">
            <v>2019-09-16 23:59:59</v>
          </cell>
          <cell r="K127" t="str">
            <v>2019-09-16 23:59:59</v>
          </cell>
          <cell r="L127" t="str">
            <v>OPEN</v>
          </cell>
          <cell r="M127" t="str">
            <v>RDD will be held</v>
          </cell>
          <cell r="N127" t="str">
            <v>REUTER, DANIEL</v>
          </cell>
          <cell r="O127" t="str">
            <v>Supplier Accept</v>
          </cell>
          <cell r="P127">
            <v>1313.9</v>
          </cell>
          <cell r="Q127">
            <v>1313.9</v>
          </cell>
          <cell r="R127" t="str">
            <v>USD</v>
          </cell>
          <cell r="S127" t="str">
            <v>2019-02-21 00:00:00</v>
          </cell>
        </row>
        <row r="128">
          <cell r="A128" t="str">
            <v>2807359710</v>
          </cell>
          <cell r="B128" t="str">
            <v>28073597</v>
          </cell>
          <cell r="C128" t="str">
            <v>0028073597</v>
          </cell>
          <cell r="D128" t="str">
            <v>00010</v>
          </cell>
          <cell r="E128" t="str">
            <v>RTN</v>
          </cell>
          <cell r="F128" t="str">
            <v>D9550011700295</v>
          </cell>
          <cell r="G128" t="str">
            <v>PANEL    PANEL 117 VU</v>
          </cell>
          <cell r="H128" t="str">
            <v>1</v>
          </cell>
          <cell r="I128" t="str">
            <v>1</v>
          </cell>
          <cell r="J128" t="str">
            <v>2019-09-18 23:59:59</v>
          </cell>
          <cell r="K128" t="str">
            <v>2019-09-18 23:59:59</v>
          </cell>
          <cell r="L128" t="str">
            <v>OPEN</v>
          </cell>
          <cell r="M128" t="str">
            <v>RDD will be held</v>
          </cell>
          <cell r="N128" t="str">
            <v>REUTER, DANIEL</v>
          </cell>
          <cell r="O128" t="str">
            <v>Supplier Accept</v>
          </cell>
          <cell r="P128">
            <v>1313.9</v>
          </cell>
          <cell r="Q128">
            <v>1313.9</v>
          </cell>
          <cell r="R128" t="str">
            <v>USD</v>
          </cell>
          <cell r="S128" t="str">
            <v>2019-02-21 00:00:00</v>
          </cell>
        </row>
        <row r="129">
          <cell r="A129" t="str">
            <v>2809883210</v>
          </cell>
          <cell r="B129" t="str">
            <v>28098832</v>
          </cell>
          <cell r="C129" t="str">
            <v>0028098832</v>
          </cell>
          <cell r="D129" t="str">
            <v>00010</v>
          </cell>
          <cell r="E129" t="str">
            <v>RTN</v>
          </cell>
          <cell r="F129" t="str">
            <v>D9550011700295</v>
          </cell>
          <cell r="G129" t="str">
            <v>PANEL    PANEL 117 VU</v>
          </cell>
          <cell r="H129" t="str">
            <v>1</v>
          </cell>
          <cell r="I129" t="str">
            <v>1</v>
          </cell>
          <cell r="J129" t="str">
            <v>2019-10-14 23:59:59</v>
          </cell>
          <cell r="K129" t="str">
            <v>2019-10-14 23:59:59</v>
          </cell>
          <cell r="L129" t="str">
            <v>OPEN</v>
          </cell>
          <cell r="M129" t="str">
            <v>RDD will be held</v>
          </cell>
          <cell r="N129" t="str">
            <v>REUTER, DANIEL</v>
          </cell>
          <cell r="O129" t="str">
            <v>Supplier Accept</v>
          </cell>
          <cell r="P129">
            <v>1313.9</v>
          </cell>
          <cell r="Q129">
            <v>1313.9</v>
          </cell>
          <cell r="R129" t="str">
            <v>USD</v>
          </cell>
          <cell r="S129" t="str">
            <v>2019-03-14 00:00:00</v>
          </cell>
        </row>
        <row r="130">
          <cell r="A130" t="str">
            <v>2811303810</v>
          </cell>
          <cell r="B130" t="str">
            <v>28113038</v>
          </cell>
          <cell r="C130" t="str">
            <v>0028113038</v>
          </cell>
          <cell r="D130" t="str">
            <v>00010</v>
          </cell>
          <cell r="E130" t="str">
            <v>EXP</v>
          </cell>
          <cell r="F130" t="str">
            <v>A27912401007C11</v>
          </cell>
          <cell r="G130" t="str">
            <v>CTLUNIT  CONTROL UNIT-HP FUEL</v>
          </cell>
          <cell r="H130" t="str">
            <v>2</v>
          </cell>
          <cell r="I130" t="str">
            <v>2</v>
          </cell>
          <cell r="J130" t="str">
            <v>2019-04-28 23:59:59</v>
          </cell>
          <cell r="K130" t="str">
            <v>2019-04-28 23:59:59</v>
          </cell>
          <cell r="L130" t="str">
            <v>NEW ORDER PUBLISHED</v>
          </cell>
          <cell r="M130" t="str">
            <v>Pending for FIP</v>
          </cell>
          <cell r="N130" t="str">
            <v>SPARES, PROCUREMEN</v>
          </cell>
          <cell r="O130" t="str">
            <v/>
          </cell>
          <cell r="P130">
            <v>5510</v>
          </cell>
          <cell r="Q130">
            <v>11020</v>
          </cell>
          <cell r="R130" t="str">
            <v>USD</v>
          </cell>
          <cell r="S130" t="str">
            <v>2019-03-29 00:00:00</v>
          </cell>
        </row>
        <row r="131">
          <cell r="A131" t="str">
            <v>2811409210</v>
          </cell>
          <cell r="B131" t="str">
            <v>28114092</v>
          </cell>
          <cell r="C131" t="str">
            <v>0028114092</v>
          </cell>
          <cell r="D131" t="str">
            <v>00010</v>
          </cell>
          <cell r="E131" t="str">
            <v>RTN</v>
          </cell>
          <cell r="F131" t="str">
            <v>A27912401007C11</v>
          </cell>
          <cell r="G131" t="str">
            <v>CTLUNIT  CONTROL UNIT-HP FUEL</v>
          </cell>
          <cell r="H131" t="str">
            <v>8</v>
          </cell>
          <cell r="I131" t="str">
            <v>8</v>
          </cell>
          <cell r="J131" t="str">
            <v>2019-06-30 23:59:59</v>
          </cell>
          <cell r="K131" t="str">
            <v>2019-06-30 23:59:59</v>
          </cell>
          <cell r="L131" t="str">
            <v>NEW ORDER PUBLISHED</v>
          </cell>
          <cell r="M131" t="str">
            <v>Pending for FIP</v>
          </cell>
          <cell r="N131" t="str">
            <v>SPARES, PROCUREMEN</v>
          </cell>
          <cell r="O131" t="str">
            <v/>
          </cell>
          <cell r="P131">
            <v>5510</v>
          </cell>
          <cell r="Q131">
            <v>44080</v>
          </cell>
          <cell r="R131" t="str">
            <v>USD</v>
          </cell>
          <cell r="S131" t="str">
            <v>2019-04-01 00:00:00</v>
          </cell>
        </row>
        <row r="132">
          <cell r="A132" t="str">
            <v>2810605510</v>
          </cell>
          <cell r="B132" t="str">
            <v>28106055</v>
          </cell>
          <cell r="C132" t="str">
            <v>0028106055</v>
          </cell>
          <cell r="D132" t="str">
            <v>00010</v>
          </cell>
          <cell r="E132" t="str">
            <v>EXP</v>
          </cell>
          <cell r="F132" t="str">
            <v>F9249260410800</v>
          </cell>
          <cell r="G132" t="str">
            <v>CONDUIT  CONDUIT</v>
          </cell>
          <cell r="H132" t="str">
            <v>1</v>
          </cell>
          <cell r="I132" t="str">
            <v>1</v>
          </cell>
          <cell r="J132" t="str">
            <v>2019-04-21 23:59:59</v>
          </cell>
          <cell r="K132" t="str">
            <v>2019-04-21 23:59:59</v>
          </cell>
          <cell r="L132" t="str">
            <v>OPEN</v>
          </cell>
          <cell r="M132" t="str">
            <v>RDD will be held</v>
          </cell>
          <cell r="N132" t="str">
            <v>SPARES, PROCUREMEN</v>
          </cell>
          <cell r="O132" t="str">
            <v>Supplier Accept</v>
          </cell>
          <cell r="P132">
            <v>246.1</v>
          </cell>
          <cell r="Q132">
            <v>246.1</v>
          </cell>
          <cell r="R132" t="str">
            <v>USD</v>
          </cell>
          <cell r="S132" t="str">
            <v>2019-03-22 00:00:00</v>
          </cell>
        </row>
        <row r="133">
          <cell r="A133" t="str">
            <v>2805292510</v>
          </cell>
          <cell r="B133" t="str">
            <v>28052925</v>
          </cell>
          <cell r="C133" t="str">
            <v>0028052925</v>
          </cell>
          <cell r="D133" t="str">
            <v>00010</v>
          </cell>
          <cell r="E133" t="str">
            <v>EXP</v>
          </cell>
          <cell r="F133" t="str">
            <v>WF413SBAAAAA</v>
          </cell>
          <cell r="G133" t="str">
            <v>PANEL    PANEL ASSY 511VU1</v>
          </cell>
          <cell r="H133" t="str">
            <v>6</v>
          </cell>
          <cell r="I133" t="str">
            <v>6</v>
          </cell>
          <cell r="J133" t="str">
            <v>2019-04-07 23:59:59</v>
          </cell>
          <cell r="K133" t="str">
            <v>2019-04-07 23:59:59</v>
          </cell>
          <cell r="L133" t="str">
            <v>OPEN</v>
          </cell>
          <cell r="M133" t="str">
            <v>Qty splitted in order to also deliver PO 28098884 (2 EA)</v>
          </cell>
          <cell r="N133" t="str">
            <v>WIENBERG, JANA</v>
          </cell>
          <cell r="O133" t="str">
            <v>Customer Accept</v>
          </cell>
          <cell r="P133">
            <v>831</v>
          </cell>
          <cell r="Q133">
            <v>4986</v>
          </cell>
          <cell r="R133" t="str">
            <v>USD</v>
          </cell>
          <cell r="S133" t="str">
            <v>2019-02-05 00:00:00</v>
          </cell>
        </row>
        <row r="134">
          <cell r="A134" t="str">
            <v>2809820410</v>
          </cell>
          <cell r="B134" t="str">
            <v>28098204</v>
          </cell>
          <cell r="C134" t="str">
            <v>0028098204</v>
          </cell>
          <cell r="D134" t="str">
            <v>00010</v>
          </cell>
          <cell r="E134" t="str">
            <v>CRIT</v>
          </cell>
          <cell r="F134" t="str">
            <v>WF408ACABAAB</v>
          </cell>
          <cell r="G134" t="str">
            <v>PANEL    PANEL ASSY 317VU</v>
          </cell>
          <cell r="H134" t="str">
            <v>1</v>
          </cell>
          <cell r="I134" t="str">
            <v>1</v>
          </cell>
          <cell r="J134" t="str">
            <v>2019-03-20 23:59:59</v>
          </cell>
          <cell r="K134" t="str">
            <v>2019-04-19 23:59:59</v>
          </cell>
          <cell r="L134" t="str">
            <v>OPEN</v>
          </cell>
          <cell r="M134" t="str">
            <v>New DD proposed</v>
          </cell>
          <cell r="N134" t="str">
            <v>KOCHANOWICZ, JAN F</v>
          </cell>
          <cell r="O134" t="str">
            <v>Customer Penalise</v>
          </cell>
          <cell r="P134">
            <v>2964</v>
          </cell>
          <cell r="Q134">
            <v>2964</v>
          </cell>
          <cell r="R134" t="str">
            <v>EUR</v>
          </cell>
          <cell r="S134" t="str">
            <v>2019-03-13 00:00:00</v>
          </cell>
        </row>
        <row r="135">
          <cell r="A135" t="str">
            <v>2811785810</v>
          </cell>
          <cell r="B135" t="str">
            <v>28117858</v>
          </cell>
          <cell r="C135" t="str">
            <v>0028117858</v>
          </cell>
          <cell r="D135" t="str">
            <v>00010</v>
          </cell>
          <cell r="E135" t="str">
            <v>AOG</v>
          </cell>
          <cell r="F135" t="str">
            <v>A9252602600000</v>
          </cell>
          <cell r="G135" t="str">
            <v>BAR      BAR</v>
          </cell>
          <cell r="H135" t="str">
            <v>1</v>
          </cell>
          <cell r="I135" t="str">
            <v>1</v>
          </cell>
          <cell r="J135" t="str">
            <v>2019-04-05 23:59:59</v>
          </cell>
          <cell r="K135" t="str">
            <v>2019-04-05 23:59:59</v>
          </cell>
          <cell r="L135" t="str">
            <v>NEW ORDER PUBLISHED</v>
          </cell>
          <cell r="M135" t="str">
            <v/>
          </cell>
          <cell r="N135" t="str">
            <v>GRANEIX, SAMUEL</v>
          </cell>
          <cell r="O135" t="str">
            <v/>
          </cell>
          <cell r="P135">
            <v>0.01</v>
          </cell>
          <cell r="Q135">
            <v>0.01</v>
          </cell>
          <cell r="R135" t="str">
            <v>EUR</v>
          </cell>
          <cell r="S135" t="str">
            <v>2019-04-04 00:00:00</v>
          </cell>
        </row>
        <row r="136">
          <cell r="A136" t="str">
            <v>2801711010</v>
          </cell>
          <cell r="B136" t="str">
            <v>28017110</v>
          </cell>
          <cell r="C136" t="str">
            <v>0028017110</v>
          </cell>
          <cell r="D136" t="str">
            <v>00010</v>
          </cell>
          <cell r="E136" t="str">
            <v>RTN</v>
          </cell>
          <cell r="F136" t="str">
            <v>D9551045300195</v>
          </cell>
          <cell r="G136" t="str">
            <v>PANEL    PANEL</v>
          </cell>
          <cell r="H136" t="str">
            <v>2</v>
          </cell>
          <cell r="I136" t="str">
            <v>2</v>
          </cell>
          <cell r="J136" t="str">
            <v>2019-04-07 23:59:59</v>
          </cell>
          <cell r="K136" t="str">
            <v>2019-04-07 23:59:59</v>
          </cell>
          <cell r="L136" t="str">
            <v>OPEN</v>
          </cell>
          <cell r="M136" t="str">
            <v>Production delay</v>
          </cell>
          <cell r="N136" t="str">
            <v>HESSLEIN, FRANZISK</v>
          </cell>
          <cell r="O136" t="str">
            <v>Customer Accept</v>
          </cell>
          <cell r="P136">
            <v>2741</v>
          </cell>
          <cell r="Q136">
            <v>5482</v>
          </cell>
          <cell r="R136" t="str">
            <v>USD</v>
          </cell>
          <cell r="S136" t="str">
            <v>2018-12-27 00:00:00</v>
          </cell>
        </row>
        <row r="137">
          <cell r="A137" t="str">
            <v>2801947510</v>
          </cell>
          <cell r="B137" t="str">
            <v>28019475</v>
          </cell>
          <cell r="C137" t="str">
            <v>0028019475</v>
          </cell>
          <cell r="D137" t="str">
            <v>00010</v>
          </cell>
          <cell r="E137" t="str">
            <v>RTN</v>
          </cell>
          <cell r="F137" t="str">
            <v>D9551045300195</v>
          </cell>
          <cell r="G137" t="str">
            <v>PANEL    PANEL</v>
          </cell>
          <cell r="H137" t="str">
            <v>2</v>
          </cell>
          <cell r="I137" t="str">
            <v>2</v>
          </cell>
          <cell r="J137" t="str">
            <v>2019-05-02 23:59:59</v>
          </cell>
          <cell r="K137" t="str">
            <v>2019-05-02 23:59:59</v>
          </cell>
          <cell r="L137" t="str">
            <v>OPEN</v>
          </cell>
          <cell r="M137" t="str">
            <v>New reliable DD proposed</v>
          </cell>
          <cell r="N137" t="str">
            <v>WIENBERG, JANA</v>
          </cell>
          <cell r="O137" t="str">
            <v>Customer Accept</v>
          </cell>
          <cell r="P137">
            <v>2741</v>
          </cell>
          <cell r="Q137">
            <v>5482</v>
          </cell>
          <cell r="R137" t="str">
            <v>USD</v>
          </cell>
          <cell r="S137" t="str">
            <v>2019-01-02 00:00:00</v>
          </cell>
        </row>
        <row r="138">
          <cell r="A138" t="str">
            <v>2809294210</v>
          </cell>
          <cell r="B138" t="str">
            <v>28092942</v>
          </cell>
          <cell r="C138" t="str">
            <v>0028092942</v>
          </cell>
          <cell r="D138" t="str">
            <v>00010</v>
          </cell>
          <cell r="E138" t="str">
            <v>AOG</v>
          </cell>
          <cell r="F138" t="str">
            <v>F9251367800000</v>
          </cell>
          <cell r="G138" t="str">
            <v>PLATE    PLATE ASSY</v>
          </cell>
          <cell r="H138" t="str">
            <v>4</v>
          </cell>
          <cell r="I138" t="str">
            <v>4</v>
          </cell>
          <cell r="J138" t="str">
            <v>2019-05-10 23:59:59</v>
          </cell>
          <cell r="K138" t="str">
            <v>2019-05-10 23:59:59</v>
          </cell>
          <cell r="L138" t="str">
            <v>OPEN</v>
          </cell>
          <cell r="M138" t="str">
            <v>Sub supplier delay</v>
          </cell>
          <cell r="N138" t="str">
            <v>WIENBERG, JANA</v>
          </cell>
          <cell r="O138" t="str">
            <v>Customer Accept</v>
          </cell>
          <cell r="P138">
            <v>669</v>
          </cell>
          <cell r="Q138">
            <v>2676</v>
          </cell>
          <cell r="R138" t="str">
            <v>USD</v>
          </cell>
          <cell r="S138" t="str">
            <v>2019-03-11 00:00:00</v>
          </cell>
        </row>
        <row r="139">
          <cell r="A139" t="str">
            <v>2811895610</v>
          </cell>
          <cell r="B139" t="str">
            <v>28118956</v>
          </cell>
          <cell r="C139" t="str">
            <v>0028118956</v>
          </cell>
          <cell r="D139" t="str">
            <v>00010</v>
          </cell>
          <cell r="E139" t="str">
            <v>AOG</v>
          </cell>
          <cell r="F139" t="str">
            <v>D9551002700495</v>
          </cell>
          <cell r="G139" t="str">
            <v>PANEL    PANEL 27VU</v>
          </cell>
          <cell r="H139" t="str">
            <v>3</v>
          </cell>
          <cell r="I139" t="str">
            <v>3</v>
          </cell>
          <cell r="J139" t="str">
            <v>2019-04-12 23:59:59</v>
          </cell>
          <cell r="K139" t="str">
            <v>2019-04-12 23:59:59</v>
          </cell>
          <cell r="L139" t="str">
            <v>NEW ORDER PUBLISHED</v>
          </cell>
          <cell r="M139" t="str">
            <v/>
          </cell>
          <cell r="N139" t="str">
            <v>WIENBERG, JANA</v>
          </cell>
          <cell r="O139" t="str">
            <v/>
          </cell>
          <cell r="P139">
            <v>919</v>
          </cell>
          <cell r="Q139">
            <v>2757</v>
          </cell>
          <cell r="R139" t="str">
            <v>EUR</v>
          </cell>
          <cell r="S139" t="str">
            <v>2019-04-05 00:00:00</v>
          </cell>
        </row>
        <row r="140">
          <cell r="A140" t="str">
            <v>2809149510</v>
          </cell>
          <cell r="B140" t="str">
            <v>28091495</v>
          </cell>
          <cell r="C140" t="str">
            <v>0028091495</v>
          </cell>
          <cell r="D140" t="str">
            <v>00010</v>
          </cell>
          <cell r="E140" t="str">
            <v>RTN</v>
          </cell>
          <cell r="F140" t="str">
            <v>D9551006000195</v>
          </cell>
          <cell r="G140" t="str">
            <v>PANEL    PANEL</v>
          </cell>
          <cell r="H140" t="str">
            <v>1</v>
          </cell>
          <cell r="I140" t="str">
            <v>1</v>
          </cell>
          <cell r="J140" t="str">
            <v>2019-04-12 23:59:59</v>
          </cell>
          <cell r="K140" t="str">
            <v>2019-04-12 23:59:59</v>
          </cell>
          <cell r="L140" t="str">
            <v>NEW ORDER PUBLISHED</v>
          </cell>
          <cell r="M140" t="str">
            <v>Pending for FIP</v>
          </cell>
          <cell r="N140" t="str">
            <v>WIENBERG, JANA</v>
          </cell>
          <cell r="O140" t="str">
            <v/>
          </cell>
          <cell r="P140">
            <v>0.01</v>
          </cell>
          <cell r="Q140">
            <v>0.01</v>
          </cell>
          <cell r="R140" t="str">
            <v>EUR</v>
          </cell>
          <cell r="S140" t="str">
            <v>2019-03-08 00:00:00</v>
          </cell>
        </row>
        <row r="141">
          <cell r="A141" t="str">
            <v>2809149110</v>
          </cell>
          <cell r="B141" t="str">
            <v>28091491</v>
          </cell>
          <cell r="C141" t="str">
            <v>0028091491</v>
          </cell>
          <cell r="D141" t="str">
            <v>00010</v>
          </cell>
          <cell r="E141" t="str">
            <v>RTN</v>
          </cell>
          <cell r="F141" t="str">
            <v>D9551006000195</v>
          </cell>
          <cell r="G141" t="str">
            <v>PANEL    PANEL</v>
          </cell>
          <cell r="H141" t="str">
            <v>1</v>
          </cell>
          <cell r="I141" t="str">
            <v>1</v>
          </cell>
          <cell r="J141" t="str">
            <v>2019-04-12 23:59:59</v>
          </cell>
          <cell r="K141" t="str">
            <v>2019-04-12 23:59:59</v>
          </cell>
          <cell r="L141" t="str">
            <v>NEW ORDER PUBLISHED</v>
          </cell>
          <cell r="M141" t="str">
            <v>Pending for FIP</v>
          </cell>
          <cell r="N141" t="str">
            <v>WIENBERG, JANA</v>
          </cell>
          <cell r="O141" t="str">
            <v/>
          </cell>
          <cell r="P141">
            <v>0.01</v>
          </cell>
          <cell r="Q141">
            <v>0.01</v>
          </cell>
          <cell r="R141" t="str">
            <v>EUR</v>
          </cell>
          <cell r="S141" t="str">
            <v>2019-03-08 00:00:00</v>
          </cell>
        </row>
        <row r="142">
          <cell r="A142" t="str">
            <v>2809150110</v>
          </cell>
          <cell r="B142" t="str">
            <v>28091501</v>
          </cell>
          <cell r="C142" t="str">
            <v>0028091501</v>
          </cell>
          <cell r="D142" t="str">
            <v>00010</v>
          </cell>
          <cell r="E142" t="str">
            <v>RTN</v>
          </cell>
          <cell r="F142" t="str">
            <v>D9551006000195</v>
          </cell>
          <cell r="G142" t="str">
            <v>PANEL    PANEL</v>
          </cell>
          <cell r="H142" t="str">
            <v>1</v>
          </cell>
          <cell r="I142" t="str">
            <v>1</v>
          </cell>
          <cell r="J142" t="str">
            <v>2019-04-12 23:59:59</v>
          </cell>
          <cell r="K142" t="str">
            <v>2019-04-12 23:59:59</v>
          </cell>
          <cell r="L142" t="str">
            <v>NEW ORDER PUBLISHED</v>
          </cell>
          <cell r="M142" t="str">
            <v>Pending for FIP</v>
          </cell>
          <cell r="N142" t="str">
            <v>WIENBERG, JANA</v>
          </cell>
          <cell r="O142" t="str">
            <v/>
          </cell>
          <cell r="P142">
            <v>0.01</v>
          </cell>
          <cell r="Q142">
            <v>0.01</v>
          </cell>
          <cell r="R142" t="str">
            <v>EUR</v>
          </cell>
          <cell r="S142" t="str">
            <v>2019-03-08 00:00:00</v>
          </cell>
        </row>
        <row r="143">
          <cell r="A143" t="str">
            <v>2809149810</v>
          </cell>
          <cell r="B143" t="str">
            <v>28091498</v>
          </cell>
          <cell r="C143" t="str">
            <v>0028091498</v>
          </cell>
          <cell r="D143" t="str">
            <v>00010</v>
          </cell>
          <cell r="E143" t="str">
            <v>RTN</v>
          </cell>
          <cell r="F143" t="str">
            <v>D9551006000195</v>
          </cell>
          <cell r="G143" t="str">
            <v>PANEL    PANEL</v>
          </cell>
          <cell r="H143" t="str">
            <v>1</v>
          </cell>
          <cell r="I143" t="str">
            <v>1</v>
          </cell>
          <cell r="J143" t="str">
            <v>2019-04-12 23:59:59</v>
          </cell>
          <cell r="K143" t="str">
            <v>2019-04-12 23:59:59</v>
          </cell>
          <cell r="L143" t="str">
            <v>NEW ORDER PUBLISHED</v>
          </cell>
          <cell r="M143" t="str">
            <v>Pending for FIP</v>
          </cell>
          <cell r="N143" t="str">
            <v>WIENBERG, JANA</v>
          </cell>
          <cell r="O143" t="str">
            <v/>
          </cell>
          <cell r="P143">
            <v>0.01</v>
          </cell>
          <cell r="Q143">
            <v>0.01</v>
          </cell>
          <cell r="R143" t="str">
            <v>EUR</v>
          </cell>
          <cell r="S143" t="str">
            <v>2019-03-08 00:00:00</v>
          </cell>
        </row>
        <row r="144">
          <cell r="A144" t="str">
            <v>2809165710</v>
          </cell>
          <cell r="B144" t="str">
            <v>28091657</v>
          </cell>
          <cell r="C144" t="str">
            <v>0028091657</v>
          </cell>
          <cell r="D144" t="str">
            <v>00010</v>
          </cell>
          <cell r="E144" t="str">
            <v>RTN</v>
          </cell>
          <cell r="F144" t="str">
            <v>D9551006200195</v>
          </cell>
          <cell r="G144" t="str">
            <v>PANEL    PANEL</v>
          </cell>
          <cell r="H144" t="str">
            <v>1</v>
          </cell>
          <cell r="I144" t="str">
            <v>1</v>
          </cell>
          <cell r="J144" t="str">
            <v>2019-04-12 23:59:59</v>
          </cell>
          <cell r="K144" t="str">
            <v>2019-04-12 23:59:59</v>
          </cell>
          <cell r="L144" t="str">
            <v>NEW ORDER PUBLISHED</v>
          </cell>
          <cell r="M144" t="str">
            <v>Pending for FIP</v>
          </cell>
          <cell r="N144" t="str">
            <v>WIENBERG, JANA</v>
          </cell>
          <cell r="O144" t="str">
            <v/>
          </cell>
          <cell r="P144">
            <v>0.01</v>
          </cell>
          <cell r="Q144">
            <v>0.01</v>
          </cell>
          <cell r="R144" t="str">
            <v>EUR</v>
          </cell>
          <cell r="S144" t="str">
            <v>2019-03-08 00:00:00</v>
          </cell>
        </row>
        <row r="145">
          <cell r="A145" t="str">
            <v>2809165510</v>
          </cell>
          <cell r="B145" t="str">
            <v>28091655</v>
          </cell>
          <cell r="C145" t="str">
            <v>0028091655</v>
          </cell>
          <cell r="D145" t="str">
            <v>00010</v>
          </cell>
          <cell r="E145" t="str">
            <v>RTN</v>
          </cell>
          <cell r="F145" t="str">
            <v>D9551006200195</v>
          </cell>
          <cell r="G145" t="str">
            <v>PANEL    PANEL</v>
          </cell>
          <cell r="H145" t="str">
            <v>1</v>
          </cell>
          <cell r="I145" t="str">
            <v>1</v>
          </cell>
          <cell r="J145" t="str">
            <v>2019-04-12 23:59:59</v>
          </cell>
          <cell r="K145" t="str">
            <v>2019-04-12 23:59:59</v>
          </cell>
          <cell r="L145" t="str">
            <v>NEW ORDER PUBLISHED</v>
          </cell>
          <cell r="M145" t="str">
            <v>Pending for FIP</v>
          </cell>
          <cell r="N145" t="str">
            <v>WIENBERG, JANA</v>
          </cell>
          <cell r="O145" t="str">
            <v/>
          </cell>
          <cell r="P145">
            <v>0.01</v>
          </cell>
          <cell r="Q145">
            <v>0.01</v>
          </cell>
          <cell r="R145" t="str">
            <v>EUR</v>
          </cell>
          <cell r="S145" t="str">
            <v>2019-03-08 00:00:00</v>
          </cell>
        </row>
        <row r="146">
          <cell r="A146" t="str">
            <v>2809166210</v>
          </cell>
          <cell r="B146" t="str">
            <v>28091662</v>
          </cell>
          <cell r="C146" t="str">
            <v>0028091662</v>
          </cell>
          <cell r="D146" t="str">
            <v>00010</v>
          </cell>
          <cell r="E146" t="str">
            <v>RTN</v>
          </cell>
          <cell r="F146" t="str">
            <v>D9551006200195</v>
          </cell>
          <cell r="G146" t="str">
            <v>PANEL    PANEL</v>
          </cell>
          <cell r="H146" t="str">
            <v>1</v>
          </cell>
          <cell r="I146" t="str">
            <v>1</v>
          </cell>
          <cell r="J146" t="str">
            <v>2019-04-12 23:59:59</v>
          </cell>
          <cell r="K146" t="str">
            <v>2019-04-12 23:59:59</v>
          </cell>
          <cell r="L146" t="str">
            <v>NEW ORDER PUBLISHED</v>
          </cell>
          <cell r="M146" t="str">
            <v>Pending for FIP</v>
          </cell>
          <cell r="N146" t="str">
            <v>WIENBERG, JANA</v>
          </cell>
          <cell r="O146" t="str">
            <v/>
          </cell>
          <cell r="P146">
            <v>0.01</v>
          </cell>
          <cell r="Q146">
            <v>0.01</v>
          </cell>
          <cell r="R146" t="str">
            <v>EUR</v>
          </cell>
          <cell r="S146" t="str">
            <v>2019-03-08 00:00:00</v>
          </cell>
        </row>
        <row r="147">
          <cell r="A147" t="str">
            <v>2809165910</v>
          </cell>
          <cell r="B147" t="str">
            <v>28091659</v>
          </cell>
          <cell r="C147" t="str">
            <v>0028091659</v>
          </cell>
          <cell r="D147" t="str">
            <v>00010</v>
          </cell>
          <cell r="E147" t="str">
            <v>RTN</v>
          </cell>
          <cell r="F147" t="str">
            <v>D9551006200195</v>
          </cell>
          <cell r="G147" t="str">
            <v>PANEL    PANEL</v>
          </cell>
          <cell r="H147" t="str">
            <v>1</v>
          </cell>
          <cell r="I147" t="str">
            <v>1</v>
          </cell>
          <cell r="J147" t="str">
            <v>2019-04-12 23:59:59</v>
          </cell>
          <cell r="K147" t="str">
            <v>2019-04-12 23:59:59</v>
          </cell>
          <cell r="L147" t="str">
            <v>NEW ORDER PUBLISHED</v>
          </cell>
          <cell r="M147" t="str">
            <v>Pending for FIP</v>
          </cell>
          <cell r="N147" t="str">
            <v>WIENBERG, JANA</v>
          </cell>
          <cell r="O147" t="str">
            <v/>
          </cell>
          <cell r="P147">
            <v>0.01</v>
          </cell>
          <cell r="Q147">
            <v>0.01</v>
          </cell>
          <cell r="R147" t="str">
            <v>EUR</v>
          </cell>
          <cell r="S147" t="str">
            <v>2019-03-08 00:00:00</v>
          </cell>
        </row>
        <row r="148">
          <cell r="A148" t="str">
            <v>2806360310</v>
          </cell>
          <cell r="B148" t="str">
            <v>28063603</v>
          </cell>
          <cell r="C148" t="str">
            <v>0028063603</v>
          </cell>
          <cell r="D148" t="str">
            <v>00010</v>
          </cell>
          <cell r="E148" t="str">
            <v>CRIT</v>
          </cell>
          <cell r="F148" t="str">
            <v>A9251079000000</v>
          </cell>
          <cell r="G148" t="str">
            <v>SUPPLATE SUPPLATE ASSY</v>
          </cell>
          <cell r="H148" t="str">
            <v>1</v>
          </cell>
          <cell r="I148" t="str">
            <v>1</v>
          </cell>
          <cell r="J148" t="str">
            <v>2019-04-02 23:59:59</v>
          </cell>
          <cell r="K148" t="str">
            <v>2019-04-26 23:59:59</v>
          </cell>
          <cell r="L148" t="str">
            <v>OPEN</v>
          </cell>
          <cell r="M148" t="str">
            <v>New delivery date proposed</v>
          </cell>
          <cell r="N148" t="str">
            <v>FOURNIER, SEBASTIA</v>
          </cell>
          <cell r="O148" t="str">
            <v>Customer Penalise</v>
          </cell>
          <cell r="P148">
            <v>879</v>
          </cell>
          <cell r="Q148">
            <v>879</v>
          </cell>
          <cell r="R148" t="str">
            <v>USD</v>
          </cell>
          <cell r="S148" t="str">
            <v>2019-02-13 00:00:00</v>
          </cell>
        </row>
        <row r="149">
          <cell r="A149" t="str">
            <v>2806359910</v>
          </cell>
          <cell r="B149" t="str">
            <v>28063599</v>
          </cell>
          <cell r="C149" t="str">
            <v>0028063599</v>
          </cell>
          <cell r="D149" t="str">
            <v>00010</v>
          </cell>
          <cell r="E149" t="str">
            <v>CRIT</v>
          </cell>
          <cell r="F149" t="str">
            <v>A9252793020200</v>
          </cell>
          <cell r="G149" t="str">
            <v>SUPPLATE SUPPLATE</v>
          </cell>
          <cell r="H149" t="str">
            <v>1</v>
          </cell>
          <cell r="I149" t="str">
            <v>1</v>
          </cell>
          <cell r="J149" t="str">
            <v>2019-04-02 23:59:59</v>
          </cell>
          <cell r="K149" t="str">
            <v>2019-04-26 23:59:59</v>
          </cell>
          <cell r="L149" t="str">
            <v>OPEN</v>
          </cell>
          <cell r="M149" t="str">
            <v>New delivery date proposed</v>
          </cell>
          <cell r="N149" t="str">
            <v>FOURNIER, SEBASTIA</v>
          </cell>
          <cell r="O149" t="str">
            <v>Customer Penalise</v>
          </cell>
          <cell r="P149">
            <v>1116</v>
          </cell>
          <cell r="Q149">
            <v>1116</v>
          </cell>
          <cell r="R149" t="str">
            <v>USD</v>
          </cell>
          <cell r="S149" t="str">
            <v>2019-02-13 00:00:00</v>
          </cell>
        </row>
        <row r="150">
          <cell r="A150" t="str">
            <v>2806360410</v>
          </cell>
          <cell r="B150" t="str">
            <v>28063604</v>
          </cell>
          <cell r="C150" t="str">
            <v>0028063604</v>
          </cell>
          <cell r="D150" t="str">
            <v>00010</v>
          </cell>
          <cell r="E150" t="str">
            <v>CRIT</v>
          </cell>
          <cell r="F150" t="str">
            <v>A9550051000195</v>
          </cell>
          <cell r="G150" t="str">
            <v>PANEL    PANEL 510VU</v>
          </cell>
          <cell r="H150" t="str">
            <v>2</v>
          </cell>
          <cell r="I150" t="str">
            <v>2</v>
          </cell>
          <cell r="J150" t="str">
            <v>2019-04-25 23:59:59</v>
          </cell>
          <cell r="K150" t="str">
            <v>2019-04-25 23:59:59</v>
          </cell>
          <cell r="L150" t="str">
            <v>OPEN</v>
          </cell>
          <cell r="M150" t="str">
            <v>Free issue part received on 01/04/19 =&gt; New CRIT DD proposed</v>
          </cell>
          <cell r="N150" t="str">
            <v>FOURNIER, SEBASTIA</v>
          </cell>
          <cell r="O150" t="str">
            <v>Customer Accept</v>
          </cell>
          <cell r="P150">
            <v>2964</v>
          </cell>
          <cell r="Q150">
            <v>5928</v>
          </cell>
          <cell r="R150" t="str">
            <v>USD</v>
          </cell>
          <cell r="S150" t="str">
            <v>2019-02-13 00:00:00</v>
          </cell>
        </row>
        <row r="151">
          <cell r="A151" t="str">
            <v>2806410110</v>
          </cell>
          <cell r="B151" t="str">
            <v>28064101</v>
          </cell>
          <cell r="C151" t="str">
            <v>0028064101</v>
          </cell>
          <cell r="D151" t="str">
            <v>00010</v>
          </cell>
          <cell r="E151" t="str">
            <v>CRIT</v>
          </cell>
          <cell r="F151" t="str">
            <v>A92529726000D00</v>
          </cell>
          <cell r="G151" t="str">
            <v>PLATE    PLATE ASSY-FRONT 414VU</v>
          </cell>
          <cell r="H151" t="str">
            <v>1</v>
          </cell>
          <cell r="I151" t="str">
            <v>1</v>
          </cell>
          <cell r="J151" t="str">
            <v>2019-02-15 23:59:59</v>
          </cell>
          <cell r="K151" t="str">
            <v>2019-04-19 23:59:59</v>
          </cell>
          <cell r="L151" t="str">
            <v>OPEN</v>
          </cell>
          <cell r="M151" t="str">
            <v>New AOG RDD proposed</v>
          </cell>
          <cell r="N151" t="str">
            <v>AOG, PROCUREMENT</v>
          </cell>
          <cell r="O151" t="str">
            <v>Customer Penalise</v>
          </cell>
          <cell r="P151">
            <v>1294</v>
          </cell>
          <cell r="Q151">
            <v>1294</v>
          </cell>
          <cell r="R151" t="str">
            <v>USD</v>
          </cell>
          <cell r="S151" t="str">
            <v>2019-02-14 00:00:00</v>
          </cell>
        </row>
        <row r="152">
          <cell r="A152" t="str">
            <v>2806361110</v>
          </cell>
          <cell r="B152" t="str">
            <v>28063611</v>
          </cell>
          <cell r="C152" t="str">
            <v>0028063611</v>
          </cell>
          <cell r="D152" t="str">
            <v>00010</v>
          </cell>
          <cell r="E152" t="str">
            <v>CRIT</v>
          </cell>
          <cell r="F152" t="str">
            <v>A92530435000D00</v>
          </cell>
          <cell r="G152" t="str">
            <v>PLATE    PLATE ASSY</v>
          </cell>
          <cell r="H152" t="str">
            <v>1</v>
          </cell>
          <cell r="I152" t="str">
            <v>1</v>
          </cell>
          <cell r="J152" t="str">
            <v>2019-02-14 23:59:59</v>
          </cell>
          <cell r="K152" t="str">
            <v>2019-04-19 23:59:59</v>
          </cell>
          <cell r="L152" t="str">
            <v>OPEN</v>
          </cell>
          <cell r="M152" t="str">
            <v>New AOG DD proposed</v>
          </cell>
          <cell r="N152" t="str">
            <v>FOURNIER, SEBASTIA</v>
          </cell>
          <cell r="O152" t="str">
            <v>Customer Penalise</v>
          </cell>
          <cell r="P152">
            <v>1274</v>
          </cell>
          <cell r="Q152">
            <v>1274</v>
          </cell>
          <cell r="R152" t="str">
            <v>USD</v>
          </cell>
          <cell r="S152" t="str">
            <v>2019-02-13 00:00:00</v>
          </cell>
        </row>
        <row r="153">
          <cell r="A153" t="str">
            <v>2806360910</v>
          </cell>
          <cell r="B153" t="str">
            <v>28063609</v>
          </cell>
          <cell r="C153" t="str">
            <v>0028063609</v>
          </cell>
          <cell r="D153" t="str">
            <v>00010</v>
          </cell>
          <cell r="E153" t="str">
            <v>CRIT</v>
          </cell>
          <cell r="F153" t="str">
            <v>A9253170100000</v>
          </cell>
          <cell r="G153" t="str">
            <v>PANEL    PANEL ASSY</v>
          </cell>
          <cell r="H153" t="str">
            <v>1</v>
          </cell>
          <cell r="I153" t="str">
            <v>1</v>
          </cell>
          <cell r="J153" t="str">
            <v>2019-02-14 23:59:59</v>
          </cell>
          <cell r="K153" t="str">
            <v>2019-04-19 23:59:59</v>
          </cell>
          <cell r="L153" t="str">
            <v>OPEN</v>
          </cell>
          <cell r="M153" t="str">
            <v>New AOG RDD proposed</v>
          </cell>
          <cell r="N153" t="str">
            <v>FOURNIER, SEBASTIA</v>
          </cell>
          <cell r="O153" t="str">
            <v>Customer Penalise</v>
          </cell>
          <cell r="P153">
            <v>1274</v>
          </cell>
          <cell r="Q153">
            <v>1274</v>
          </cell>
          <cell r="R153" t="str">
            <v>USD</v>
          </cell>
          <cell r="S153" t="str">
            <v>2019-02-13 00:00:00</v>
          </cell>
        </row>
        <row r="154">
          <cell r="A154" t="str">
            <v>2806360710</v>
          </cell>
          <cell r="B154" t="str">
            <v>28063607</v>
          </cell>
          <cell r="C154" t="str">
            <v>0028063607</v>
          </cell>
          <cell r="D154" t="str">
            <v>00010</v>
          </cell>
          <cell r="E154" t="str">
            <v>CRIT</v>
          </cell>
          <cell r="F154" t="str">
            <v>A9253170100100</v>
          </cell>
          <cell r="G154" t="str">
            <v>PANEL    PANEL ASSY</v>
          </cell>
          <cell r="H154" t="str">
            <v>1</v>
          </cell>
          <cell r="I154" t="str">
            <v>1</v>
          </cell>
          <cell r="J154" t="str">
            <v>2019-02-14 23:59:59</v>
          </cell>
          <cell r="K154" t="str">
            <v>2019-04-19 23:59:59</v>
          </cell>
          <cell r="L154" t="str">
            <v>OPEN</v>
          </cell>
          <cell r="M154" t="str">
            <v>New AOG RDD proposed</v>
          </cell>
          <cell r="N154" t="str">
            <v>FOURNIER, SEBASTIA</v>
          </cell>
          <cell r="O154" t="str">
            <v>Customer Penalise</v>
          </cell>
          <cell r="P154">
            <v>1274</v>
          </cell>
          <cell r="Q154">
            <v>1274</v>
          </cell>
          <cell r="R154" t="str">
            <v>USD</v>
          </cell>
          <cell r="S154" t="str">
            <v>2019-02-13 00:00:00</v>
          </cell>
        </row>
        <row r="155">
          <cell r="A155" t="str">
            <v>2806360010</v>
          </cell>
          <cell r="B155" t="str">
            <v>28063600</v>
          </cell>
          <cell r="C155" t="str">
            <v>0028063600</v>
          </cell>
          <cell r="D155" t="str">
            <v>00010</v>
          </cell>
          <cell r="E155" t="str">
            <v>CRIT</v>
          </cell>
          <cell r="F155" t="str">
            <v>A9251133500000</v>
          </cell>
          <cell r="G155" t="str">
            <v>PLATE    PLATE ASSY</v>
          </cell>
          <cell r="H155" t="str">
            <v>2</v>
          </cell>
          <cell r="I155" t="str">
            <v>2</v>
          </cell>
          <cell r="J155" t="str">
            <v>2019-04-10 23:59:59</v>
          </cell>
          <cell r="K155" t="str">
            <v>2019-04-10 23:59:59</v>
          </cell>
          <cell r="L155" t="str">
            <v>OPEN</v>
          </cell>
          <cell r="M155" t="str">
            <v>PO price still not updated</v>
          </cell>
          <cell r="N155" t="str">
            <v>FOURNIER, SEBASTIA</v>
          </cell>
          <cell r="O155" t="str">
            <v>Customer Accept</v>
          </cell>
          <cell r="P155">
            <v>1205</v>
          </cell>
          <cell r="Q155">
            <v>2410</v>
          </cell>
          <cell r="R155" t="str">
            <v>USD</v>
          </cell>
          <cell r="S155" t="str">
            <v>2019-02-13 00:00:00</v>
          </cell>
        </row>
        <row r="156">
          <cell r="A156" t="str">
            <v>2806846010</v>
          </cell>
          <cell r="B156" t="str">
            <v>28068460</v>
          </cell>
          <cell r="C156" t="str">
            <v>0028068460</v>
          </cell>
          <cell r="D156" t="str">
            <v>00010</v>
          </cell>
          <cell r="E156" t="str">
            <v>AOG</v>
          </cell>
          <cell r="F156" t="str">
            <v>F9251367800000</v>
          </cell>
          <cell r="G156" t="str">
            <v>PLATE    PLATE ASSY</v>
          </cell>
          <cell r="H156" t="str">
            <v>2</v>
          </cell>
          <cell r="I156" t="str">
            <v>2</v>
          </cell>
          <cell r="J156" t="str">
            <v>2019-05-10 23:59:59</v>
          </cell>
          <cell r="K156" t="str">
            <v>2019-05-10 23:59:59</v>
          </cell>
          <cell r="L156" t="str">
            <v>OPEN</v>
          </cell>
          <cell r="M156" t="str">
            <v>Sub supplier delay</v>
          </cell>
          <cell r="N156" t="str">
            <v>WIENBERG, JANA</v>
          </cell>
          <cell r="O156" t="str">
            <v>Customer Accept</v>
          </cell>
          <cell r="P156">
            <v>995</v>
          </cell>
          <cell r="Q156">
            <v>1990</v>
          </cell>
          <cell r="R156" t="str">
            <v>USD</v>
          </cell>
          <cell r="S156" t="str">
            <v>2019-02-18 00:00:00</v>
          </cell>
        </row>
        <row r="157">
          <cell r="A157" t="str">
            <v>2809888410</v>
          </cell>
          <cell r="B157" t="str">
            <v>28098884</v>
          </cell>
          <cell r="C157" t="str">
            <v>0028098884</v>
          </cell>
          <cell r="D157" t="str">
            <v>00010</v>
          </cell>
          <cell r="E157" t="str">
            <v>AOG</v>
          </cell>
          <cell r="F157" t="str">
            <v>WF413SBAAAAB</v>
          </cell>
          <cell r="G157" t="str">
            <v>PANEL    PANEL ASSY 511VU1</v>
          </cell>
          <cell r="H157" t="str">
            <v>2</v>
          </cell>
          <cell r="I157" t="str">
            <v>2</v>
          </cell>
          <cell r="J157" t="str">
            <v>2019-04-07 23:59:59</v>
          </cell>
          <cell r="K157" t="str">
            <v>2019-04-09 23:59:59</v>
          </cell>
          <cell r="L157" t="str">
            <v>SUPPLIER CHANGE ORDER REQUEST</v>
          </cell>
          <cell r="M157" t="str">
            <v>DHL can't pick up package on 05/04</v>
          </cell>
          <cell r="N157" t="str">
            <v>WIENBERG, JANA</v>
          </cell>
          <cell r="O157" t="str">
            <v>Customer Accept</v>
          </cell>
          <cell r="P157">
            <v>1258</v>
          </cell>
          <cell r="Q157">
            <v>2516</v>
          </cell>
          <cell r="R157" t="str">
            <v>USD</v>
          </cell>
          <cell r="S157" t="str">
            <v>2019-03-14 00:00:00</v>
          </cell>
        </row>
        <row r="158">
          <cell r="A158" t="str">
            <v>2811802510</v>
          </cell>
          <cell r="B158" t="str">
            <v>28118025</v>
          </cell>
          <cell r="C158" t="str">
            <v>0028118025</v>
          </cell>
          <cell r="D158" t="str">
            <v>00010</v>
          </cell>
          <cell r="E158" t="str">
            <v>AOG</v>
          </cell>
          <cell r="F158" t="str">
            <v>WF413SBAAAAB</v>
          </cell>
          <cell r="G158" t="str">
            <v>PANEL    PANEL ASSY 511VU1</v>
          </cell>
          <cell r="H158" t="str">
            <v>2</v>
          </cell>
          <cell r="I158" t="str">
            <v>2</v>
          </cell>
          <cell r="J158" t="str">
            <v>2019-04-11 23:59:59</v>
          </cell>
          <cell r="K158" t="str">
            <v>2019-05-10 23:59:59</v>
          </cell>
          <cell r="L158" t="str">
            <v>SUPPLIER ACCEPTED WITH CHANGES</v>
          </cell>
          <cell r="M158" t="str">
            <v/>
          </cell>
          <cell r="N158" t="str">
            <v>WIENBERG, JANA</v>
          </cell>
          <cell r="O158" t="str">
            <v/>
          </cell>
          <cell r="P158">
            <v>0.01</v>
          </cell>
          <cell r="Q158">
            <v>0.02</v>
          </cell>
          <cell r="R158" t="str">
            <v>EUR</v>
          </cell>
          <cell r="S158" t="str">
            <v>2019-04-04 00:00:00</v>
          </cell>
        </row>
        <row r="159">
          <cell r="A159" t="str">
            <v>2811802310</v>
          </cell>
          <cell r="B159" t="str">
            <v>28118023</v>
          </cell>
          <cell r="C159" t="str">
            <v>0028118023</v>
          </cell>
          <cell r="D159" t="str">
            <v>00010</v>
          </cell>
          <cell r="E159" t="str">
            <v>AOG</v>
          </cell>
          <cell r="F159" t="str">
            <v>WF413SBAAAAA</v>
          </cell>
          <cell r="G159" t="str">
            <v>PANEL    PANEL ASSY 511VU1</v>
          </cell>
          <cell r="H159" t="str">
            <v>2</v>
          </cell>
          <cell r="I159" t="str">
            <v>2</v>
          </cell>
          <cell r="J159" t="str">
            <v>2019-04-11 23:59:59</v>
          </cell>
          <cell r="K159" t="str">
            <v>2019-05-17 23:59:59</v>
          </cell>
          <cell r="L159" t="str">
            <v>SUPPLIER ACCEPTED WITH CHANGES</v>
          </cell>
          <cell r="M159" t="str">
            <v/>
          </cell>
          <cell r="N159" t="str">
            <v>WIENBERG, JANA</v>
          </cell>
          <cell r="O159" t="str">
            <v/>
          </cell>
          <cell r="P159">
            <v>0.01</v>
          </cell>
          <cell r="Q159">
            <v>0.02</v>
          </cell>
          <cell r="R159" t="str">
            <v>EUR</v>
          </cell>
          <cell r="S159" t="str">
            <v>2019-04-04 00:00:00</v>
          </cell>
        </row>
        <row r="160">
          <cell r="A160" t="str">
            <v>0</v>
          </cell>
          <cell r="B160">
            <v>0</v>
          </cell>
          <cell r="C160"/>
          <cell r="D160"/>
          <cell r="E160"/>
          <cell r="F160"/>
          <cell r="G160"/>
          <cell r="H160"/>
          <cell r="I160"/>
          <cell r="J160"/>
          <cell r="K160"/>
          <cell r="L160"/>
          <cell r="M160"/>
          <cell r="N160"/>
          <cell r="O160"/>
          <cell r="P160"/>
          <cell r="Q160"/>
          <cell r="R160"/>
          <cell r="S160"/>
        </row>
        <row r="161">
          <cell r="A161" t="str">
            <v>0</v>
          </cell>
          <cell r="B161">
            <v>0</v>
          </cell>
          <cell r="C161"/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  <cell r="O161"/>
          <cell r="P161"/>
          <cell r="Q161"/>
          <cell r="R161"/>
          <cell r="S161"/>
        </row>
        <row r="162">
          <cell r="A162" t="str">
            <v>0</v>
          </cell>
          <cell r="B162">
            <v>0</v>
          </cell>
          <cell r="C162"/>
          <cell r="D162"/>
          <cell r="E162"/>
          <cell r="F162"/>
          <cell r="G162"/>
          <cell r="H162"/>
          <cell r="I162"/>
          <cell r="J162"/>
          <cell r="K162"/>
          <cell r="L162"/>
          <cell r="M162"/>
          <cell r="N162"/>
          <cell r="O162"/>
          <cell r="P162"/>
          <cell r="Q162"/>
          <cell r="R162"/>
          <cell r="S162"/>
        </row>
        <row r="163">
          <cell r="A163" t="str">
            <v>0</v>
          </cell>
          <cell r="B163">
            <v>0</v>
          </cell>
          <cell r="C163"/>
          <cell r="D163"/>
          <cell r="E163"/>
          <cell r="F163"/>
          <cell r="G163"/>
          <cell r="H163"/>
          <cell r="I163"/>
          <cell r="J163"/>
          <cell r="K163"/>
          <cell r="L163"/>
          <cell r="M163"/>
          <cell r="N163"/>
          <cell r="O163"/>
          <cell r="P163"/>
          <cell r="Q163"/>
          <cell r="R163"/>
          <cell r="S163"/>
        </row>
        <row r="164">
          <cell r="A164" t="str">
            <v>0</v>
          </cell>
          <cell r="B164">
            <v>0</v>
          </cell>
          <cell r="C164"/>
          <cell r="D164"/>
          <cell r="E164"/>
          <cell r="F164"/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  <cell r="Q164"/>
          <cell r="R164"/>
          <cell r="S164"/>
        </row>
        <row r="165">
          <cell r="A165" t="str">
            <v>0</v>
          </cell>
          <cell r="B165">
            <v>0</v>
          </cell>
          <cell r="C165"/>
          <cell r="D165"/>
          <cell r="E165"/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  <cell r="Q165"/>
          <cell r="R165"/>
          <cell r="S165"/>
        </row>
        <row r="166">
          <cell r="A166" t="str">
            <v>0</v>
          </cell>
          <cell r="B166">
            <v>0</v>
          </cell>
          <cell r="C166"/>
          <cell r="D166"/>
          <cell r="E166"/>
          <cell r="F166"/>
          <cell r="G166"/>
          <cell r="H166"/>
          <cell r="I166"/>
          <cell r="J166"/>
          <cell r="K166"/>
          <cell r="L166"/>
          <cell r="M166"/>
          <cell r="N166"/>
          <cell r="O166"/>
          <cell r="P166"/>
          <cell r="Q166"/>
          <cell r="R166"/>
          <cell r="S166"/>
        </row>
        <row r="167">
          <cell r="A167" t="str">
            <v>0</v>
          </cell>
          <cell r="B167">
            <v>0</v>
          </cell>
          <cell r="C167"/>
          <cell r="D167"/>
          <cell r="E167"/>
          <cell r="F167"/>
          <cell r="G167"/>
          <cell r="H167"/>
          <cell r="I167"/>
          <cell r="J167"/>
          <cell r="K167"/>
          <cell r="L167"/>
          <cell r="M167"/>
          <cell r="N167"/>
          <cell r="O167"/>
          <cell r="P167"/>
          <cell r="Q167"/>
          <cell r="R167"/>
          <cell r="S167"/>
        </row>
        <row r="168">
          <cell r="A168" t="str">
            <v>0</v>
          </cell>
          <cell r="B168">
            <v>0</v>
          </cell>
          <cell r="C168"/>
          <cell r="D168"/>
          <cell r="E168"/>
          <cell r="F168"/>
          <cell r="G168"/>
          <cell r="H168"/>
          <cell r="I168"/>
          <cell r="J168"/>
          <cell r="K168"/>
          <cell r="L168"/>
          <cell r="M168"/>
          <cell r="N168"/>
          <cell r="O168"/>
          <cell r="P168"/>
          <cell r="Q168"/>
          <cell r="R168"/>
          <cell r="S168"/>
        </row>
        <row r="169">
          <cell r="A169" t="str">
            <v>0</v>
          </cell>
          <cell r="B169">
            <v>0</v>
          </cell>
          <cell r="C169"/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/>
          <cell r="O169"/>
          <cell r="P169"/>
          <cell r="Q169"/>
          <cell r="R169"/>
          <cell r="S169"/>
        </row>
        <row r="170">
          <cell r="A170" t="str">
            <v>0</v>
          </cell>
          <cell r="B170">
            <v>0</v>
          </cell>
          <cell r="C170"/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  <cell r="Q170"/>
          <cell r="R170"/>
          <cell r="S170"/>
        </row>
        <row r="171">
          <cell r="A171" t="str">
            <v>0</v>
          </cell>
          <cell r="B171">
            <v>0</v>
          </cell>
          <cell r="C171"/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  <cell r="Q171"/>
          <cell r="R171"/>
          <cell r="S171"/>
        </row>
        <row r="172">
          <cell r="A172" t="str">
            <v>0</v>
          </cell>
          <cell r="B172">
            <v>0</v>
          </cell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/>
          <cell r="R172"/>
          <cell r="S172"/>
        </row>
        <row r="173">
          <cell r="A173" t="str">
            <v>0</v>
          </cell>
          <cell r="B173">
            <v>0</v>
          </cell>
          <cell r="C173"/>
          <cell r="D173"/>
          <cell r="E173"/>
          <cell r="F173"/>
          <cell r="G173"/>
          <cell r="H173"/>
          <cell r="I173"/>
          <cell r="J173"/>
          <cell r="K173"/>
          <cell r="L173"/>
          <cell r="M173"/>
          <cell r="N173"/>
          <cell r="O173"/>
          <cell r="P173"/>
          <cell r="Q173"/>
          <cell r="R173"/>
          <cell r="S173"/>
        </row>
        <row r="174">
          <cell r="A174" t="str">
            <v>0</v>
          </cell>
          <cell r="B174">
            <v>0</v>
          </cell>
          <cell r="C174"/>
          <cell r="D174"/>
          <cell r="E174"/>
          <cell r="F174"/>
          <cell r="G174"/>
          <cell r="H174"/>
          <cell r="I174"/>
          <cell r="J174"/>
          <cell r="K174"/>
          <cell r="L174"/>
          <cell r="M174"/>
          <cell r="N174"/>
          <cell r="O174"/>
          <cell r="P174"/>
          <cell r="Q174"/>
          <cell r="R174"/>
          <cell r="S174"/>
        </row>
        <row r="175">
          <cell r="A175" t="str">
            <v>0</v>
          </cell>
          <cell r="B175">
            <v>0</v>
          </cell>
          <cell r="C175"/>
          <cell r="D175"/>
          <cell r="E175"/>
          <cell r="F175"/>
          <cell r="G175"/>
          <cell r="H175"/>
          <cell r="I175"/>
          <cell r="J175"/>
          <cell r="K175"/>
          <cell r="L175"/>
          <cell r="M175"/>
          <cell r="N175"/>
          <cell r="O175"/>
          <cell r="P175"/>
          <cell r="Q175"/>
          <cell r="R175"/>
          <cell r="S175"/>
        </row>
        <row r="176">
          <cell r="A176" t="str">
            <v>0</v>
          </cell>
          <cell r="B176">
            <v>0</v>
          </cell>
          <cell r="C176"/>
          <cell r="D176"/>
          <cell r="E176"/>
          <cell r="F176"/>
          <cell r="G176"/>
          <cell r="H176"/>
          <cell r="I176"/>
          <cell r="J176"/>
          <cell r="K176"/>
          <cell r="L176"/>
          <cell r="M176"/>
          <cell r="N176"/>
          <cell r="O176"/>
          <cell r="P176"/>
          <cell r="Q176"/>
          <cell r="R176"/>
          <cell r="S176"/>
        </row>
        <row r="177">
          <cell r="A177" t="str">
            <v>0</v>
          </cell>
          <cell r="B177">
            <v>0</v>
          </cell>
          <cell r="C177"/>
          <cell r="D177"/>
          <cell r="E177"/>
          <cell r="F177"/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  <cell r="Q177"/>
          <cell r="R177"/>
          <cell r="S177"/>
        </row>
        <row r="178">
          <cell r="A178" t="str">
            <v>0</v>
          </cell>
          <cell r="B178">
            <v>0</v>
          </cell>
          <cell r="C178"/>
          <cell r="D178"/>
          <cell r="E178"/>
          <cell r="F178"/>
          <cell r="G178"/>
          <cell r="H178"/>
          <cell r="I178"/>
          <cell r="J178"/>
          <cell r="K178"/>
          <cell r="L178"/>
          <cell r="M178"/>
          <cell r="N178"/>
          <cell r="O178"/>
          <cell r="P178"/>
          <cell r="Q178"/>
          <cell r="R178"/>
          <cell r="S178"/>
        </row>
        <row r="179">
          <cell r="A179" t="str">
            <v>0</v>
          </cell>
          <cell r="B179">
            <v>0</v>
          </cell>
          <cell r="C179"/>
          <cell r="D179"/>
          <cell r="E179"/>
          <cell r="F179"/>
          <cell r="G179"/>
          <cell r="H179"/>
          <cell r="I179"/>
          <cell r="J179"/>
          <cell r="K179"/>
          <cell r="L179"/>
          <cell r="M179"/>
          <cell r="N179"/>
          <cell r="O179"/>
          <cell r="P179"/>
          <cell r="Q179"/>
          <cell r="R179"/>
          <cell r="S179"/>
        </row>
        <row r="180">
          <cell r="A180" t="str">
            <v>0</v>
          </cell>
          <cell r="B180">
            <v>0</v>
          </cell>
          <cell r="C180"/>
          <cell r="D180"/>
          <cell r="E180"/>
          <cell r="F180"/>
          <cell r="G180"/>
          <cell r="H180"/>
          <cell r="I180"/>
          <cell r="J180"/>
          <cell r="K180"/>
          <cell r="L180"/>
          <cell r="M180"/>
          <cell r="N180"/>
          <cell r="O180"/>
          <cell r="P180"/>
          <cell r="Q180"/>
          <cell r="R180"/>
          <cell r="S180"/>
        </row>
        <row r="181">
          <cell r="A181" t="str">
            <v>0</v>
          </cell>
          <cell r="B181">
            <v>0</v>
          </cell>
          <cell r="C181"/>
          <cell r="D181"/>
          <cell r="E181"/>
          <cell r="F181"/>
          <cell r="G181"/>
          <cell r="H181"/>
          <cell r="I181"/>
          <cell r="J181"/>
          <cell r="K181"/>
          <cell r="L181"/>
          <cell r="M181"/>
          <cell r="N181"/>
          <cell r="O181"/>
          <cell r="P181"/>
          <cell r="Q181"/>
          <cell r="R181"/>
          <cell r="S181"/>
        </row>
        <row r="182">
          <cell r="A182" t="str">
            <v>0</v>
          </cell>
          <cell r="B182">
            <v>0</v>
          </cell>
          <cell r="C182"/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  <cell r="O182"/>
          <cell r="P182"/>
          <cell r="Q182"/>
          <cell r="R182"/>
          <cell r="S182"/>
        </row>
        <row r="183">
          <cell r="A183" t="str">
            <v>0</v>
          </cell>
          <cell r="B183">
            <v>0</v>
          </cell>
          <cell r="C183"/>
          <cell r="D183"/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  <cell r="O183"/>
          <cell r="P183"/>
          <cell r="Q183"/>
          <cell r="R183"/>
          <cell r="S183"/>
        </row>
        <row r="184">
          <cell r="A184" t="str">
            <v>0</v>
          </cell>
          <cell r="B184">
            <v>0</v>
          </cell>
          <cell r="C184"/>
          <cell r="D184"/>
          <cell r="E184"/>
          <cell r="F184"/>
          <cell r="G184"/>
          <cell r="H184"/>
          <cell r="I184"/>
          <cell r="J184"/>
          <cell r="K184"/>
          <cell r="L184"/>
          <cell r="M184"/>
          <cell r="N184"/>
          <cell r="O184"/>
          <cell r="P184"/>
          <cell r="Q184"/>
          <cell r="R184"/>
          <cell r="S184"/>
        </row>
        <row r="185">
          <cell r="A185" t="str">
            <v>0</v>
          </cell>
          <cell r="B185">
            <v>0</v>
          </cell>
          <cell r="C185"/>
          <cell r="D185"/>
          <cell r="E185"/>
          <cell r="F185"/>
          <cell r="G185"/>
          <cell r="H185"/>
          <cell r="I185"/>
          <cell r="J185"/>
          <cell r="K185"/>
          <cell r="L185"/>
          <cell r="M185"/>
          <cell r="N185"/>
          <cell r="O185"/>
          <cell r="P185"/>
          <cell r="Q185"/>
          <cell r="R185"/>
          <cell r="S185"/>
        </row>
        <row r="186">
          <cell r="A186" t="str">
            <v>0</v>
          </cell>
          <cell r="B186">
            <v>0</v>
          </cell>
          <cell r="C186"/>
          <cell r="D186"/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  <cell r="Q186"/>
          <cell r="R186"/>
          <cell r="S186"/>
        </row>
        <row r="187">
          <cell r="A187" t="str">
            <v>0</v>
          </cell>
          <cell r="B187">
            <v>0</v>
          </cell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  <cell r="Q187"/>
          <cell r="R187"/>
          <cell r="S187"/>
        </row>
        <row r="188">
          <cell r="A188" t="str">
            <v>0</v>
          </cell>
          <cell r="B188">
            <v>0</v>
          </cell>
          <cell r="C188"/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  <cell r="Q188"/>
          <cell r="R188"/>
          <cell r="S188"/>
        </row>
        <row r="189">
          <cell r="A189" t="str">
            <v>0</v>
          </cell>
          <cell r="B189">
            <v>0</v>
          </cell>
          <cell r="C189"/>
          <cell r="D189"/>
          <cell r="E189"/>
          <cell r="F189"/>
          <cell r="G189"/>
          <cell r="H189"/>
          <cell r="I189"/>
          <cell r="J189"/>
          <cell r="K189"/>
          <cell r="L189"/>
          <cell r="M189"/>
          <cell r="N189"/>
          <cell r="O189"/>
          <cell r="P189"/>
          <cell r="Q189"/>
          <cell r="R189"/>
          <cell r="S189"/>
        </row>
        <row r="190">
          <cell r="A190" t="str">
            <v>0</v>
          </cell>
          <cell r="B190">
            <v>0</v>
          </cell>
          <cell r="C190"/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  <cell r="Q190"/>
          <cell r="R190"/>
          <cell r="S190"/>
        </row>
        <row r="191">
          <cell r="A191" t="str">
            <v>0</v>
          </cell>
          <cell r="B191">
            <v>0</v>
          </cell>
          <cell r="C191"/>
          <cell r="D191"/>
          <cell r="E191"/>
          <cell r="F191"/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/>
        </row>
        <row r="192">
          <cell r="A192" t="str">
            <v>0</v>
          </cell>
          <cell r="B192">
            <v>0</v>
          </cell>
          <cell r="C192"/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  <cell r="Q192"/>
          <cell r="R192"/>
          <cell r="S192"/>
        </row>
        <row r="193">
          <cell r="A193" t="str">
            <v>0</v>
          </cell>
          <cell r="B193">
            <v>0</v>
          </cell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/>
          <cell r="R193"/>
          <cell r="S193"/>
        </row>
        <row r="194">
          <cell r="A194" t="str">
            <v>0</v>
          </cell>
          <cell r="B194">
            <v>0</v>
          </cell>
          <cell r="C194"/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  <cell r="O194"/>
          <cell r="P194"/>
          <cell r="Q194"/>
          <cell r="R194"/>
          <cell r="S194"/>
        </row>
        <row r="195">
          <cell r="A195" t="str">
            <v>0</v>
          </cell>
          <cell r="B195">
            <v>0</v>
          </cell>
          <cell r="C195"/>
          <cell r="D195"/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  <cell r="Q195"/>
          <cell r="R195"/>
          <cell r="S195"/>
        </row>
        <row r="196">
          <cell r="A196" t="str">
            <v>0</v>
          </cell>
          <cell r="B196">
            <v>0</v>
          </cell>
          <cell r="C196"/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/>
        </row>
        <row r="197">
          <cell r="A197" t="str">
            <v>0</v>
          </cell>
          <cell r="B197">
            <v>0</v>
          </cell>
          <cell r="C197"/>
          <cell r="D197"/>
          <cell r="E197"/>
          <cell r="F197"/>
          <cell r="G197"/>
          <cell r="H197"/>
          <cell r="I197"/>
          <cell r="J197"/>
          <cell r="K197"/>
          <cell r="L197"/>
          <cell r="M197"/>
          <cell r="N197"/>
          <cell r="O197"/>
          <cell r="P197"/>
          <cell r="Q197"/>
          <cell r="R197"/>
          <cell r="S197"/>
        </row>
        <row r="198">
          <cell r="A198" t="str">
            <v>0</v>
          </cell>
          <cell r="B198">
            <v>0</v>
          </cell>
          <cell r="C198"/>
          <cell r="D198"/>
          <cell r="E198"/>
          <cell r="F198"/>
          <cell r="G198"/>
          <cell r="H198"/>
          <cell r="I198"/>
          <cell r="J198"/>
          <cell r="K198"/>
          <cell r="L198"/>
          <cell r="M198"/>
          <cell r="N198"/>
          <cell r="O198"/>
          <cell r="P198"/>
          <cell r="Q198"/>
          <cell r="R198"/>
          <cell r="S198"/>
        </row>
        <row r="199">
          <cell r="A199" t="str">
            <v>0</v>
          </cell>
          <cell r="B199">
            <v>0</v>
          </cell>
          <cell r="C199"/>
          <cell r="D199"/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  <cell r="Q199"/>
          <cell r="R199"/>
          <cell r="S199"/>
        </row>
        <row r="200">
          <cell r="A200" t="str">
            <v>0</v>
          </cell>
          <cell r="B200">
            <v>0</v>
          </cell>
          <cell r="C200"/>
          <cell r="D200"/>
          <cell r="E200"/>
          <cell r="F200"/>
          <cell r="G200"/>
          <cell r="H200"/>
          <cell r="I200"/>
          <cell r="J200"/>
          <cell r="K200"/>
          <cell r="L200"/>
          <cell r="M200"/>
          <cell r="N200"/>
          <cell r="O200"/>
          <cell r="P200"/>
          <cell r="Q200"/>
          <cell r="R200"/>
          <cell r="S200"/>
        </row>
        <row r="201">
          <cell r="A201" t="str">
            <v>0</v>
          </cell>
          <cell r="B201">
            <v>0</v>
          </cell>
          <cell r="C201"/>
          <cell r="D201"/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  <cell r="Q201"/>
          <cell r="R201"/>
          <cell r="S201"/>
        </row>
        <row r="202">
          <cell r="A202" t="str">
            <v>0</v>
          </cell>
          <cell r="B202">
            <v>0</v>
          </cell>
          <cell r="C202"/>
          <cell r="D202"/>
          <cell r="E202"/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/>
          <cell r="Q202"/>
          <cell r="R202"/>
          <cell r="S202"/>
        </row>
        <row r="203">
          <cell r="A203" t="str">
            <v>0</v>
          </cell>
          <cell r="B203">
            <v>0</v>
          </cell>
          <cell r="C203"/>
          <cell r="D203"/>
          <cell r="E203"/>
          <cell r="F203"/>
          <cell r="G203"/>
          <cell r="H203"/>
          <cell r="I203"/>
          <cell r="J203"/>
          <cell r="K203"/>
          <cell r="L203"/>
          <cell r="M203"/>
          <cell r="N203"/>
          <cell r="O203"/>
          <cell r="P203"/>
          <cell r="Q203"/>
          <cell r="R203"/>
          <cell r="S203"/>
        </row>
        <row r="204">
          <cell r="A204" t="str">
            <v>0</v>
          </cell>
          <cell r="B204">
            <v>0</v>
          </cell>
          <cell r="C204"/>
          <cell r="D204"/>
          <cell r="E204"/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/>
          <cell r="Q204"/>
          <cell r="R204"/>
          <cell r="S204"/>
        </row>
        <row r="205">
          <cell r="A205" t="str">
            <v>0</v>
          </cell>
          <cell r="B205">
            <v>0</v>
          </cell>
          <cell r="C205"/>
          <cell r="D205"/>
          <cell r="E205"/>
          <cell r="F205"/>
          <cell r="G205"/>
          <cell r="H205"/>
          <cell r="I205"/>
          <cell r="J205"/>
          <cell r="K205"/>
          <cell r="L205"/>
          <cell r="M205"/>
          <cell r="N205"/>
          <cell r="O205"/>
          <cell r="P205"/>
          <cell r="Q205"/>
          <cell r="R205"/>
          <cell r="S205"/>
        </row>
        <row r="206">
          <cell r="A206" t="str">
            <v>0</v>
          </cell>
          <cell r="B206">
            <v>0</v>
          </cell>
          <cell r="C206"/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/>
          <cell r="P206"/>
          <cell r="Q206"/>
          <cell r="R206"/>
          <cell r="S206"/>
        </row>
        <row r="207">
          <cell r="A207" t="str">
            <v>0</v>
          </cell>
          <cell r="B207">
            <v>0</v>
          </cell>
          <cell r="C207"/>
          <cell r="D207"/>
          <cell r="E207"/>
          <cell r="F207"/>
          <cell r="G207"/>
          <cell r="H207"/>
          <cell r="I207"/>
          <cell r="J207"/>
          <cell r="K207"/>
          <cell r="L207"/>
          <cell r="M207"/>
          <cell r="N207"/>
          <cell r="O207"/>
          <cell r="P207"/>
          <cell r="Q207"/>
          <cell r="R207"/>
          <cell r="S207"/>
        </row>
        <row r="208">
          <cell r="A208" t="str">
            <v>0</v>
          </cell>
          <cell r="B208">
            <v>0</v>
          </cell>
          <cell r="C208"/>
          <cell r="D208"/>
          <cell r="E208"/>
          <cell r="F208"/>
          <cell r="G208"/>
          <cell r="H208"/>
          <cell r="I208"/>
          <cell r="J208"/>
          <cell r="K208"/>
          <cell r="L208"/>
          <cell r="M208"/>
          <cell r="N208"/>
          <cell r="O208"/>
          <cell r="P208"/>
          <cell r="Q208"/>
          <cell r="R208"/>
          <cell r="S208"/>
        </row>
        <row r="209">
          <cell r="A209" t="str">
            <v>0</v>
          </cell>
          <cell r="B209">
            <v>0</v>
          </cell>
          <cell r="C209"/>
          <cell r="D209"/>
          <cell r="E209"/>
          <cell r="F209"/>
          <cell r="G209"/>
          <cell r="H209"/>
          <cell r="I209"/>
          <cell r="J209"/>
          <cell r="K209"/>
          <cell r="L209"/>
          <cell r="M209"/>
          <cell r="N209"/>
          <cell r="O209"/>
          <cell r="P209"/>
          <cell r="Q209"/>
          <cell r="R209"/>
          <cell r="S209"/>
        </row>
        <row r="210">
          <cell r="A210" t="str">
            <v>0</v>
          </cell>
          <cell r="B210">
            <v>0</v>
          </cell>
          <cell r="C210"/>
          <cell r="D210"/>
          <cell r="E210"/>
          <cell r="F210"/>
          <cell r="G210"/>
          <cell r="H210"/>
          <cell r="I210"/>
          <cell r="J210"/>
          <cell r="K210"/>
          <cell r="L210"/>
          <cell r="M210"/>
          <cell r="N210"/>
          <cell r="O210"/>
          <cell r="P210"/>
          <cell r="Q210"/>
          <cell r="R210"/>
          <cell r="S210"/>
        </row>
        <row r="211">
          <cell r="A211" t="str">
            <v>0</v>
          </cell>
          <cell r="B211">
            <v>0</v>
          </cell>
          <cell r="C211"/>
          <cell r="D211"/>
          <cell r="E211"/>
          <cell r="F211"/>
          <cell r="G211"/>
          <cell r="H211"/>
          <cell r="I211"/>
          <cell r="J211"/>
          <cell r="K211"/>
          <cell r="L211"/>
          <cell r="M211"/>
          <cell r="N211"/>
          <cell r="O211"/>
          <cell r="P211"/>
          <cell r="Q211"/>
          <cell r="R211"/>
          <cell r="S211"/>
        </row>
        <row r="212">
          <cell r="A212" t="str">
            <v>0</v>
          </cell>
          <cell r="B212">
            <v>0</v>
          </cell>
          <cell r="C212"/>
          <cell r="D212"/>
          <cell r="E212"/>
          <cell r="F212"/>
          <cell r="G212"/>
          <cell r="H212"/>
          <cell r="I212"/>
          <cell r="J212"/>
          <cell r="K212"/>
          <cell r="L212"/>
          <cell r="M212"/>
          <cell r="N212"/>
          <cell r="O212"/>
          <cell r="P212"/>
          <cell r="Q212"/>
          <cell r="R212"/>
          <cell r="S212"/>
        </row>
        <row r="213">
          <cell r="A213" t="str">
            <v>0</v>
          </cell>
          <cell r="B213">
            <v>0</v>
          </cell>
          <cell r="C213"/>
          <cell r="D213"/>
          <cell r="E213"/>
          <cell r="F213"/>
          <cell r="G213"/>
          <cell r="H213"/>
          <cell r="I213"/>
          <cell r="J213"/>
          <cell r="K213"/>
          <cell r="L213"/>
          <cell r="M213"/>
          <cell r="N213"/>
          <cell r="O213"/>
          <cell r="P213"/>
          <cell r="Q213"/>
          <cell r="R213"/>
          <cell r="S213"/>
        </row>
        <row r="214">
          <cell r="A214" t="str">
            <v>0</v>
          </cell>
          <cell r="B214">
            <v>0</v>
          </cell>
          <cell r="C214"/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</row>
        <row r="215">
          <cell r="A215" t="str">
            <v>0</v>
          </cell>
          <cell r="B215">
            <v>0</v>
          </cell>
          <cell r="C215"/>
          <cell r="D215"/>
          <cell r="E215"/>
          <cell r="F215"/>
          <cell r="G215"/>
          <cell r="H215"/>
          <cell r="I215"/>
          <cell r="J215"/>
          <cell r="K215"/>
          <cell r="L215"/>
          <cell r="M215"/>
          <cell r="N215"/>
          <cell r="O215"/>
          <cell r="P215"/>
          <cell r="Q215"/>
          <cell r="R215"/>
          <cell r="S215"/>
        </row>
        <row r="216">
          <cell r="A216" t="str">
            <v>0</v>
          </cell>
          <cell r="B216">
            <v>0</v>
          </cell>
          <cell r="C216"/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</row>
        <row r="217">
          <cell r="A217" t="str">
            <v>0</v>
          </cell>
          <cell r="B217">
            <v>0</v>
          </cell>
          <cell r="C217"/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</row>
        <row r="218">
          <cell r="A218" t="str">
            <v>0</v>
          </cell>
          <cell r="B218">
            <v>0</v>
          </cell>
          <cell r="C218"/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/>
          <cell r="P218"/>
          <cell r="Q218"/>
          <cell r="R218"/>
          <cell r="S218"/>
        </row>
        <row r="219">
          <cell r="A219" t="str">
            <v>0</v>
          </cell>
          <cell r="B219">
            <v>0</v>
          </cell>
          <cell r="C219"/>
          <cell r="D219"/>
          <cell r="E219"/>
          <cell r="F219"/>
          <cell r="G219"/>
          <cell r="H219"/>
          <cell r="I219"/>
          <cell r="J219"/>
          <cell r="K219"/>
          <cell r="L219"/>
          <cell r="M219"/>
          <cell r="N219"/>
          <cell r="O219"/>
          <cell r="P219"/>
          <cell r="Q219"/>
          <cell r="R219"/>
          <cell r="S219"/>
        </row>
        <row r="220">
          <cell r="A220" t="str">
            <v>0</v>
          </cell>
          <cell r="B220">
            <v>0</v>
          </cell>
          <cell r="C220"/>
          <cell r="D220"/>
          <cell r="E220"/>
          <cell r="F220"/>
          <cell r="G220"/>
          <cell r="H220"/>
          <cell r="I220"/>
          <cell r="J220"/>
          <cell r="K220"/>
          <cell r="L220"/>
          <cell r="M220"/>
          <cell r="N220"/>
          <cell r="O220"/>
          <cell r="P220"/>
          <cell r="Q220"/>
          <cell r="R220"/>
          <cell r="S220"/>
        </row>
        <row r="221">
          <cell r="A221" t="str">
            <v>0</v>
          </cell>
          <cell r="B221">
            <v>0</v>
          </cell>
          <cell r="C221"/>
          <cell r="D221"/>
          <cell r="E221"/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  <cell r="Q221"/>
          <cell r="R221"/>
          <cell r="S221"/>
        </row>
        <row r="222">
          <cell r="A222" t="str">
            <v>0</v>
          </cell>
          <cell r="B222">
            <v>0</v>
          </cell>
          <cell r="C222"/>
          <cell r="D222"/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  <cell r="Q222"/>
          <cell r="R222"/>
          <cell r="S222"/>
        </row>
        <row r="223">
          <cell r="A223" t="str">
            <v>0</v>
          </cell>
          <cell r="B223">
            <v>0</v>
          </cell>
          <cell r="C223"/>
          <cell r="D223"/>
          <cell r="E223"/>
          <cell r="F223"/>
          <cell r="G223"/>
          <cell r="H223"/>
          <cell r="I223"/>
          <cell r="J223"/>
          <cell r="K223"/>
          <cell r="L223"/>
          <cell r="M223"/>
          <cell r="N223"/>
          <cell r="O223"/>
          <cell r="P223"/>
          <cell r="Q223"/>
          <cell r="R223"/>
          <cell r="S223"/>
        </row>
        <row r="224">
          <cell r="A224" t="str">
            <v>0</v>
          </cell>
          <cell r="B224">
            <v>0</v>
          </cell>
          <cell r="C224"/>
          <cell r="D224"/>
          <cell r="E224"/>
          <cell r="F224"/>
          <cell r="G224"/>
          <cell r="H224"/>
          <cell r="I224"/>
          <cell r="J224"/>
          <cell r="K224"/>
          <cell r="L224"/>
          <cell r="M224"/>
          <cell r="N224"/>
          <cell r="O224"/>
          <cell r="P224"/>
          <cell r="Q224"/>
          <cell r="R224"/>
          <cell r="S224"/>
        </row>
        <row r="225">
          <cell r="A225" t="str">
            <v>0</v>
          </cell>
          <cell r="B225">
            <v>0</v>
          </cell>
          <cell r="C225"/>
          <cell r="D225"/>
          <cell r="E225"/>
          <cell r="F225"/>
          <cell r="G225"/>
          <cell r="H225"/>
          <cell r="I225"/>
          <cell r="J225"/>
          <cell r="K225"/>
          <cell r="L225"/>
          <cell r="M225"/>
          <cell r="N225"/>
          <cell r="O225"/>
          <cell r="P225"/>
          <cell r="Q225"/>
          <cell r="R225"/>
          <cell r="S225"/>
        </row>
        <row r="226">
          <cell r="A226" t="str">
            <v>0</v>
          </cell>
          <cell r="B226">
            <v>0</v>
          </cell>
          <cell r="C226"/>
          <cell r="D226"/>
          <cell r="E226"/>
          <cell r="F226"/>
          <cell r="G226"/>
          <cell r="H226"/>
          <cell r="I226"/>
          <cell r="J226"/>
          <cell r="K226"/>
          <cell r="L226"/>
          <cell r="M226"/>
          <cell r="N226"/>
          <cell r="O226"/>
          <cell r="P226"/>
          <cell r="Q226"/>
          <cell r="R226"/>
          <cell r="S226"/>
        </row>
        <row r="227">
          <cell r="A227" t="str">
            <v>0</v>
          </cell>
          <cell r="B227">
            <v>0</v>
          </cell>
          <cell r="C227"/>
          <cell r="D227"/>
          <cell r="E227"/>
          <cell r="F227"/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/>
          <cell r="S227"/>
        </row>
        <row r="228">
          <cell r="A228" t="str">
            <v>0</v>
          </cell>
          <cell r="B228">
            <v>0</v>
          </cell>
          <cell r="C228"/>
          <cell r="D228"/>
          <cell r="E228"/>
          <cell r="F228"/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  <cell r="Q228"/>
          <cell r="R228"/>
          <cell r="S228"/>
        </row>
        <row r="229">
          <cell r="A229" t="str">
            <v>0</v>
          </cell>
          <cell r="B229">
            <v>0</v>
          </cell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</row>
        <row r="230">
          <cell r="A230" t="str">
            <v>0</v>
          </cell>
          <cell r="B230">
            <v>0</v>
          </cell>
          <cell r="C230"/>
          <cell r="D230"/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  <cell r="Q230"/>
          <cell r="R230"/>
          <cell r="S230"/>
        </row>
        <row r="231">
          <cell r="A231" t="str">
            <v>0</v>
          </cell>
          <cell r="B231">
            <v>0</v>
          </cell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  <cell r="Q231"/>
          <cell r="R231"/>
          <cell r="S231"/>
        </row>
        <row r="232">
          <cell r="A232" t="str">
            <v>0</v>
          </cell>
          <cell r="B232">
            <v>0</v>
          </cell>
          <cell r="C232"/>
          <cell r="D232"/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/>
          <cell r="Q232"/>
          <cell r="R232"/>
          <cell r="S232"/>
        </row>
        <row r="233">
          <cell r="A233" t="str">
            <v>0</v>
          </cell>
          <cell r="B233">
            <v>0</v>
          </cell>
          <cell r="C233"/>
          <cell r="D233"/>
          <cell r="E233"/>
          <cell r="F233"/>
          <cell r="G233"/>
          <cell r="H233"/>
          <cell r="I233"/>
          <cell r="J233"/>
          <cell r="K233"/>
          <cell r="L233"/>
          <cell r="M233"/>
          <cell r="N233"/>
          <cell r="O233"/>
          <cell r="P233"/>
          <cell r="Q233"/>
          <cell r="R233"/>
          <cell r="S233"/>
        </row>
        <row r="234">
          <cell r="A234" t="str">
            <v>0</v>
          </cell>
          <cell r="B234">
            <v>0</v>
          </cell>
          <cell r="C234"/>
          <cell r="D234"/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  <cell r="Q234"/>
          <cell r="R234"/>
          <cell r="S234"/>
        </row>
        <row r="235">
          <cell r="A235" t="str">
            <v>0</v>
          </cell>
          <cell r="B235">
            <v>0</v>
          </cell>
          <cell r="C235"/>
          <cell r="D235"/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  <cell r="Q235"/>
          <cell r="R235"/>
          <cell r="S235"/>
        </row>
        <row r="236">
          <cell r="A236" t="str">
            <v>0</v>
          </cell>
          <cell r="B236">
            <v>0</v>
          </cell>
          <cell r="C236"/>
          <cell r="D236"/>
          <cell r="E236"/>
          <cell r="F236"/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  <cell r="Q236"/>
          <cell r="R236"/>
          <cell r="S236"/>
        </row>
        <row r="237">
          <cell r="A237" t="str">
            <v>0</v>
          </cell>
          <cell r="B237">
            <v>0</v>
          </cell>
          <cell r="C237"/>
          <cell r="D237"/>
          <cell r="E237"/>
          <cell r="F237"/>
          <cell r="G237"/>
          <cell r="H237"/>
          <cell r="I237"/>
          <cell r="J237"/>
          <cell r="K237"/>
          <cell r="L237"/>
          <cell r="M237"/>
          <cell r="N237"/>
          <cell r="O237"/>
          <cell r="P237"/>
          <cell r="Q237"/>
          <cell r="R237"/>
          <cell r="S237"/>
        </row>
        <row r="238">
          <cell r="A238" t="str">
            <v>0</v>
          </cell>
          <cell r="B238">
            <v>0</v>
          </cell>
          <cell r="C238"/>
          <cell r="D238"/>
          <cell r="E238"/>
          <cell r="F238"/>
          <cell r="G238"/>
          <cell r="H238"/>
          <cell r="I238"/>
          <cell r="J238"/>
          <cell r="K238"/>
          <cell r="L238"/>
          <cell r="M238"/>
          <cell r="N238"/>
          <cell r="O238"/>
          <cell r="P238"/>
          <cell r="Q238"/>
          <cell r="R238"/>
          <cell r="S238"/>
        </row>
        <row r="239">
          <cell r="A239" t="str">
            <v>0</v>
          </cell>
          <cell r="B239">
            <v>0</v>
          </cell>
          <cell r="C239"/>
          <cell r="D239"/>
          <cell r="E239"/>
          <cell r="F239"/>
          <cell r="G239"/>
          <cell r="H239"/>
          <cell r="I239"/>
          <cell r="J239"/>
          <cell r="K239"/>
          <cell r="L239"/>
          <cell r="M239"/>
          <cell r="N239"/>
          <cell r="O239"/>
          <cell r="P239"/>
          <cell r="Q239"/>
          <cell r="R239"/>
          <cell r="S239"/>
        </row>
        <row r="240">
          <cell r="A240" t="str">
            <v>0</v>
          </cell>
          <cell r="B240">
            <v>0</v>
          </cell>
          <cell r="C240"/>
          <cell r="D240"/>
          <cell r="E240"/>
          <cell r="F240"/>
          <cell r="G240"/>
          <cell r="H240"/>
          <cell r="I240"/>
          <cell r="J240"/>
          <cell r="K240"/>
          <cell r="L240"/>
          <cell r="M240"/>
          <cell r="N240"/>
          <cell r="O240"/>
          <cell r="P240"/>
          <cell r="Q240"/>
          <cell r="R240"/>
          <cell r="S240"/>
        </row>
        <row r="241">
          <cell r="A241" t="str">
            <v>0</v>
          </cell>
          <cell r="B241">
            <v>0</v>
          </cell>
          <cell r="C241"/>
          <cell r="D241"/>
          <cell r="E241"/>
          <cell r="F241"/>
          <cell r="G241"/>
          <cell r="H241"/>
          <cell r="I241"/>
          <cell r="J241"/>
          <cell r="K241"/>
          <cell r="L241"/>
          <cell r="M241"/>
          <cell r="N241"/>
          <cell r="O241"/>
          <cell r="P241"/>
          <cell r="Q241"/>
          <cell r="R241"/>
          <cell r="S241"/>
        </row>
        <row r="242">
          <cell r="A242" t="str">
            <v>0</v>
          </cell>
          <cell r="B242">
            <v>0</v>
          </cell>
          <cell r="C242"/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/>
          <cell r="P242"/>
          <cell r="Q242"/>
          <cell r="R242"/>
          <cell r="S242"/>
        </row>
        <row r="243">
          <cell r="A243" t="str">
            <v>0</v>
          </cell>
          <cell r="B243">
            <v>0</v>
          </cell>
          <cell r="C243"/>
          <cell r="D243"/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  <cell r="Q243"/>
          <cell r="R243"/>
          <cell r="S243"/>
        </row>
        <row r="244">
          <cell r="A244" t="str">
            <v>0</v>
          </cell>
          <cell r="B244">
            <v>0</v>
          </cell>
          <cell r="C244"/>
          <cell r="D244"/>
          <cell r="E244"/>
          <cell r="F244"/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/>
        </row>
        <row r="245">
          <cell r="A245" t="str">
            <v>0</v>
          </cell>
          <cell r="B245">
            <v>0</v>
          </cell>
          <cell r="C245"/>
          <cell r="D245"/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  <cell r="Q245"/>
          <cell r="R245"/>
          <cell r="S245"/>
        </row>
        <row r="246">
          <cell r="A246" t="str">
            <v>0</v>
          </cell>
          <cell r="B246">
            <v>0</v>
          </cell>
          <cell r="C246"/>
          <cell r="D246"/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  <cell r="Q246"/>
          <cell r="R246"/>
          <cell r="S246"/>
        </row>
        <row r="247">
          <cell r="A247" t="str">
            <v>0</v>
          </cell>
          <cell r="B247">
            <v>0</v>
          </cell>
          <cell r="C247"/>
          <cell r="D247"/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/>
          <cell r="Q247"/>
          <cell r="R247"/>
          <cell r="S247"/>
        </row>
        <row r="248">
          <cell r="A248" t="str">
            <v>0</v>
          </cell>
          <cell r="B248">
            <v>0</v>
          </cell>
          <cell r="C248"/>
          <cell r="D248"/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  <cell r="O248"/>
          <cell r="P248"/>
          <cell r="Q248"/>
          <cell r="R248"/>
          <cell r="S248"/>
        </row>
        <row r="249">
          <cell r="A249" t="str">
            <v>0</v>
          </cell>
          <cell r="B249">
            <v>0</v>
          </cell>
          <cell r="C249"/>
          <cell r="D249"/>
          <cell r="E249"/>
          <cell r="F249"/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/>
        </row>
        <row r="250">
          <cell r="A250" t="str">
            <v>0</v>
          </cell>
          <cell r="B250">
            <v>0</v>
          </cell>
          <cell r="C250"/>
          <cell r="D250"/>
          <cell r="E250"/>
          <cell r="F250"/>
          <cell r="G250"/>
          <cell r="H250"/>
          <cell r="I250"/>
          <cell r="J250"/>
          <cell r="K250"/>
          <cell r="L250"/>
          <cell r="M250"/>
          <cell r="N250"/>
          <cell r="O250"/>
          <cell r="P250"/>
          <cell r="Q250"/>
          <cell r="R250"/>
          <cell r="S250"/>
        </row>
        <row r="251">
          <cell r="A251" t="str">
            <v>0</v>
          </cell>
          <cell r="B251">
            <v>0</v>
          </cell>
          <cell r="C251"/>
          <cell r="D251"/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/>
          <cell r="Q251"/>
          <cell r="R251"/>
          <cell r="S251"/>
        </row>
        <row r="252">
          <cell r="A252" t="str">
            <v>0</v>
          </cell>
          <cell r="B252">
            <v>0</v>
          </cell>
          <cell r="C252"/>
          <cell r="D252"/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  <cell r="O252"/>
          <cell r="P252"/>
          <cell r="Q252"/>
          <cell r="R252"/>
          <cell r="S252"/>
        </row>
        <row r="253">
          <cell r="A253" t="str">
            <v>0</v>
          </cell>
          <cell r="B253">
            <v>0</v>
          </cell>
          <cell r="C253"/>
          <cell r="D253"/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/>
          <cell r="Q253"/>
          <cell r="R253"/>
          <cell r="S253"/>
        </row>
        <row r="254">
          <cell r="A254" t="str">
            <v>0</v>
          </cell>
          <cell r="B254">
            <v>0</v>
          </cell>
          <cell r="C254"/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/>
          <cell r="P254"/>
          <cell r="Q254"/>
          <cell r="R254"/>
          <cell r="S254"/>
        </row>
        <row r="255">
          <cell r="A255" t="str">
            <v>0</v>
          </cell>
          <cell r="B255">
            <v>0</v>
          </cell>
          <cell r="C255"/>
          <cell r="D255"/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  <cell r="O255"/>
          <cell r="P255"/>
          <cell r="Q255"/>
          <cell r="R255"/>
          <cell r="S255"/>
        </row>
        <row r="256">
          <cell r="A256" t="str">
            <v>0</v>
          </cell>
          <cell r="B256">
            <v>0</v>
          </cell>
          <cell r="C256"/>
          <cell r="D256"/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/>
          <cell r="Q256"/>
          <cell r="R256"/>
          <cell r="S256"/>
        </row>
        <row r="257">
          <cell r="A257" t="str">
            <v>0</v>
          </cell>
          <cell r="B257">
            <v>0</v>
          </cell>
          <cell r="C257"/>
          <cell r="D257"/>
          <cell r="E257"/>
          <cell r="F257"/>
          <cell r="G257"/>
          <cell r="H257"/>
          <cell r="I257"/>
          <cell r="J257"/>
          <cell r="K257"/>
          <cell r="L257"/>
          <cell r="M257"/>
          <cell r="N257"/>
          <cell r="O257"/>
          <cell r="P257"/>
          <cell r="Q257"/>
          <cell r="R257"/>
          <cell r="S257"/>
        </row>
        <row r="258">
          <cell r="A258" t="str">
            <v>0</v>
          </cell>
          <cell r="B258">
            <v>0</v>
          </cell>
          <cell r="C258"/>
          <cell r="D258"/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/>
          <cell r="Q258"/>
          <cell r="R258"/>
          <cell r="S258"/>
        </row>
        <row r="259">
          <cell r="A259" t="str">
            <v>0</v>
          </cell>
          <cell r="B259">
            <v>0</v>
          </cell>
          <cell r="C259"/>
          <cell r="D259"/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/>
          <cell r="S259"/>
        </row>
        <row r="260">
          <cell r="A260" t="str">
            <v>0</v>
          </cell>
          <cell r="B260">
            <v>0</v>
          </cell>
          <cell r="C260"/>
          <cell r="D260"/>
          <cell r="E260"/>
          <cell r="F260"/>
          <cell r="G260"/>
          <cell r="H260"/>
          <cell r="I260"/>
          <cell r="J260"/>
          <cell r="K260"/>
          <cell r="L260"/>
          <cell r="M260"/>
          <cell r="N260"/>
          <cell r="O260"/>
          <cell r="P260"/>
          <cell r="Q260"/>
          <cell r="R260"/>
          <cell r="S260"/>
        </row>
        <row r="261">
          <cell r="A261" t="str">
            <v>0</v>
          </cell>
          <cell r="B261">
            <v>0</v>
          </cell>
          <cell r="C261"/>
          <cell r="D261"/>
          <cell r="E261"/>
          <cell r="F261"/>
          <cell r="G261"/>
          <cell r="H261"/>
          <cell r="I261"/>
          <cell r="J261"/>
          <cell r="K261"/>
          <cell r="L261"/>
          <cell r="M261"/>
          <cell r="N261"/>
          <cell r="O261"/>
          <cell r="P261"/>
          <cell r="Q261"/>
          <cell r="R261"/>
          <cell r="S261"/>
        </row>
        <row r="262">
          <cell r="A262" t="str">
            <v>0</v>
          </cell>
          <cell r="B262">
            <v>0</v>
          </cell>
          <cell r="C262"/>
          <cell r="D262"/>
          <cell r="E262"/>
          <cell r="F262"/>
          <cell r="G262"/>
          <cell r="H262"/>
          <cell r="I262"/>
          <cell r="J262"/>
          <cell r="K262"/>
          <cell r="L262"/>
          <cell r="M262"/>
          <cell r="N262"/>
          <cell r="O262"/>
          <cell r="P262"/>
          <cell r="Q262"/>
          <cell r="R262"/>
          <cell r="S262"/>
        </row>
        <row r="263">
          <cell r="A263" t="str">
            <v>0</v>
          </cell>
          <cell r="B263">
            <v>0</v>
          </cell>
          <cell r="C263"/>
          <cell r="D263"/>
          <cell r="E263"/>
          <cell r="F263"/>
          <cell r="G263"/>
          <cell r="H263"/>
          <cell r="I263"/>
          <cell r="J263"/>
          <cell r="K263"/>
          <cell r="L263"/>
          <cell r="M263"/>
          <cell r="N263"/>
          <cell r="O263"/>
          <cell r="P263"/>
          <cell r="Q263"/>
          <cell r="R263"/>
          <cell r="S263"/>
        </row>
        <row r="264">
          <cell r="A264" t="str">
            <v>0</v>
          </cell>
          <cell r="B264">
            <v>0</v>
          </cell>
          <cell r="C264"/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/>
          <cell r="P264"/>
          <cell r="Q264"/>
          <cell r="R264"/>
          <cell r="S264"/>
        </row>
        <row r="265">
          <cell r="A265" t="str">
            <v>0</v>
          </cell>
          <cell r="B265">
            <v>0</v>
          </cell>
          <cell r="C265"/>
          <cell r="D265"/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</row>
        <row r="266">
          <cell r="A266" t="str">
            <v>0</v>
          </cell>
          <cell r="B266">
            <v>0</v>
          </cell>
          <cell r="C266"/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</row>
        <row r="267">
          <cell r="A267" t="str">
            <v>0</v>
          </cell>
          <cell r="B267">
            <v>0</v>
          </cell>
          <cell r="C267"/>
          <cell r="D267"/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</row>
        <row r="268">
          <cell r="A268" t="str">
            <v>0</v>
          </cell>
          <cell r="B268">
            <v>0</v>
          </cell>
          <cell r="C268"/>
          <cell r="D268"/>
          <cell r="E268"/>
          <cell r="F268"/>
          <cell r="G268"/>
          <cell r="H268"/>
          <cell r="I268"/>
          <cell r="J268"/>
          <cell r="K268"/>
          <cell r="L268"/>
          <cell r="M268"/>
          <cell r="N268"/>
          <cell r="O268"/>
          <cell r="P268"/>
          <cell r="Q268"/>
          <cell r="R268"/>
          <cell r="S268"/>
        </row>
        <row r="269">
          <cell r="A269" t="str">
            <v>0</v>
          </cell>
          <cell r="B269">
            <v>0</v>
          </cell>
          <cell r="C269"/>
          <cell r="D269"/>
          <cell r="E269"/>
          <cell r="F269"/>
          <cell r="G269"/>
          <cell r="H269"/>
          <cell r="I269"/>
          <cell r="J269"/>
          <cell r="K269"/>
          <cell r="L269"/>
          <cell r="M269"/>
          <cell r="N269"/>
          <cell r="O269"/>
          <cell r="P269"/>
          <cell r="Q269"/>
          <cell r="R269"/>
          <cell r="S269"/>
        </row>
        <row r="270">
          <cell r="A270" t="str">
            <v>0</v>
          </cell>
          <cell r="B270">
            <v>0</v>
          </cell>
          <cell r="C270"/>
          <cell r="D270"/>
          <cell r="E270"/>
          <cell r="F270"/>
          <cell r="G270"/>
          <cell r="H270"/>
          <cell r="I270"/>
          <cell r="J270"/>
          <cell r="K270"/>
          <cell r="L270"/>
          <cell r="M270"/>
          <cell r="N270"/>
          <cell r="O270"/>
          <cell r="P270"/>
          <cell r="Q270"/>
          <cell r="R270"/>
          <cell r="S270"/>
        </row>
        <row r="271">
          <cell r="A271" t="str">
            <v>0</v>
          </cell>
          <cell r="B271">
            <v>0</v>
          </cell>
          <cell r="C271"/>
          <cell r="D271"/>
          <cell r="E271"/>
          <cell r="F271"/>
          <cell r="G271"/>
          <cell r="H271"/>
          <cell r="I271"/>
          <cell r="J271"/>
          <cell r="K271"/>
          <cell r="L271"/>
          <cell r="M271"/>
          <cell r="N271"/>
          <cell r="O271"/>
          <cell r="P271"/>
          <cell r="Q271"/>
          <cell r="R271"/>
          <cell r="S271"/>
        </row>
        <row r="272">
          <cell r="A272" t="str">
            <v>0</v>
          </cell>
          <cell r="B272">
            <v>0</v>
          </cell>
          <cell r="C272"/>
          <cell r="D272"/>
          <cell r="E272"/>
          <cell r="F272"/>
          <cell r="G272"/>
          <cell r="H272"/>
          <cell r="I272"/>
          <cell r="J272"/>
          <cell r="K272"/>
          <cell r="L272"/>
          <cell r="M272"/>
          <cell r="N272"/>
          <cell r="O272"/>
          <cell r="P272"/>
          <cell r="Q272"/>
          <cell r="R272"/>
          <cell r="S272"/>
        </row>
        <row r="273">
          <cell r="A273" t="str">
            <v>0</v>
          </cell>
          <cell r="B273">
            <v>0</v>
          </cell>
          <cell r="C273"/>
          <cell r="D273"/>
          <cell r="E273"/>
          <cell r="F273"/>
          <cell r="G273"/>
          <cell r="H273"/>
          <cell r="I273"/>
          <cell r="J273"/>
          <cell r="K273"/>
          <cell r="L273"/>
          <cell r="M273"/>
          <cell r="N273"/>
          <cell r="O273"/>
          <cell r="P273"/>
          <cell r="Q273"/>
          <cell r="R273"/>
          <cell r="S273"/>
        </row>
        <row r="274">
          <cell r="A274" t="str">
            <v>0</v>
          </cell>
          <cell r="B274">
            <v>0</v>
          </cell>
          <cell r="C274"/>
          <cell r="D274"/>
          <cell r="E274"/>
          <cell r="F274"/>
          <cell r="G274"/>
          <cell r="H274"/>
          <cell r="I274"/>
          <cell r="J274"/>
          <cell r="K274"/>
          <cell r="L274"/>
          <cell r="M274"/>
          <cell r="N274"/>
          <cell r="O274"/>
          <cell r="P274"/>
          <cell r="Q274"/>
          <cell r="R274"/>
          <cell r="S274"/>
        </row>
        <row r="275">
          <cell r="A275" t="str">
            <v>0</v>
          </cell>
          <cell r="B275">
            <v>0</v>
          </cell>
          <cell r="C275"/>
          <cell r="D275"/>
          <cell r="E275"/>
          <cell r="F275"/>
          <cell r="G275"/>
          <cell r="H275"/>
          <cell r="I275"/>
          <cell r="J275"/>
          <cell r="K275"/>
          <cell r="L275"/>
          <cell r="M275"/>
          <cell r="N275"/>
          <cell r="O275"/>
          <cell r="P275"/>
          <cell r="Q275"/>
          <cell r="R275"/>
          <cell r="S275"/>
        </row>
        <row r="276">
          <cell r="A276" t="str">
            <v>0</v>
          </cell>
          <cell r="B276">
            <v>0</v>
          </cell>
          <cell r="C276"/>
          <cell r="D276"/>
          <cell r="E276"/>
          <cell r="F276"/>
          <cell r="G276"/>
          <cell r="H276"/>
          <cell r="I276"/>
          <cell r="J276"/>
          <cell r="K276"/>
          <cell r="L276"/>
          <cell r="M276"/>
          <cell r="N276"/>
          <cell r="O276"/>
          <cell r="P276"/>
          <cell r="Q276"/>
          <cell r="R276"/>
          <cell r="S276"/>
        </row>
        <row r="277">
          <cell r="A277" t="str">
            <v>0</v>
          </cell>
          <cell r="B277">
            <v>0</v>
          </cell>
          <cell r="C277"/>
          <cell r="D277"/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/>
          <cell r="P277"/>
          <cell r="Q277"/>
          <cell r="R277"/>
          <cell r="S277"/>
        </row>
        <row r="278">
          <cell r="A278" t="str">
            <v>0</v>
          </cell>
          <cell r="B278">
            <v>0</v>
          </cell>
          <cell r="C278"/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</row>
        <row r="279">
          <cell r="A279" t="str">
            <v>0</v>
          </cell>
          <cell r="B279">
            <v>0</v>
          </cell>
          <cell r="C279"/>
          <cell r="D279"/>
          <cell r="E279"/>
          <cell r="F279"/>
          <cell r="G279"/>
          <cell r="H279"/>
          <cell r="I279"/>
          <cell r="J279"/>
          <cell r="K279"/>
          <cell r="L279"/>
          <cell r="M279"/>
          <cell r="N279"/>
          <cell r="O279"/>
          <cell r="P279"/>
          <cell r="Q279"/>
          <cell r="R279"/>
          <cell r="S279"/>
        </row>
        <row r="280">
          <cell r="A280" t="str">
            <v>0</v>
          </cell>
          <cell r="B280">
            <v>0</v>
          </cell>
          <cell r="C280"/>
          <cell r="D280"/>
          <cell r="E280"/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/>
          <cell r="Q280"/>
          <cell r="R280"/>
          <cell r="S280"/>
        </row>
        <row r="281">
          <cell r="A281" t="str">
            <v>0</v>
          </cell>
          <cell r="B281">
            <v>0</v>
          </cell>
          <cell r="C281"/>
          <cell r="D281"/>
          <cell r="E281"/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/>
          <cell r="Q281"/>
          <cell r="R281"/>
          <cell r="S281"/>
        </row>
        <row r="282">
          <cell r="A282" t="str">
            <v>0</v>
          </cell>
          <cell r="B282">
            <v>0</v>
          </cell>
          <cell r="C282"/>
          <cell r="D282"/>
          <cell r="E282"/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/>
          <cell r="Q282"/>
          <cell r="R282"/>
          <cell r="S282"/>
        </row>
        <row r="283">
          <cell r="A283" t="str">
            <v>0</v>
          </cell>
          <cell r="B283">
            <v>0</v>
          </cell>
          <cell r="C283"/>
          <cell r="D283"/>
          <cell r="E283"/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/>
          <cell r="Q283"/>
          <cell r="R283"/>
          <cell r="S283"/>
        </row>
        <row r="284">
          <cell r="A284" t="str">
            <v>0</v>
          </cell>
          <cell r="B284">
            <v>0</v>
          </cell>
          <cell r="C284"/>
          <cell r="D284"/>
          <cell r="E284"/>
          <cell r="F284"/>
          <cell r="G284"/>
          <cell r="H284"/>
          <cell r="I284"/>
          <cell r="J284"/>
          <cell r="K284"/>
          <cell r="L284"/>
          <cell r="M284"/>
          <cell r="N284"/>
          <cell r="O284"/>
          <cell r="P284"/>
          <cell r="Q284"/>
          <cell r="R284"/>
          <cell r="S284"/>
        </row>
        <row r="285">
          <cell r="A285" t="str">
            <v>0</v>
          </cell>
          <cell r="B285">
            <v>0</v>
          </cell>
          <cell r="C285"/>
          <cell r="D285"/>
          <cell r="E285"/>
          <cell r="F285"/>
          <cell r="G285"/>
          <cell r="H285"/>
          <cell r="I285"/>
          <cell r="J285"/>
          <cell r="K285"/>
          <cell r="L285"/>
          <cell r="M285"/>
          <cell r="N285"/>
          <cell r="O285"/>
          <cell r="P285"/>
          <cell r="Q285"/>
          <cell r="R285"/>
          <cell r="S285"/>
        </row>
        <row r="286">
          <cell r="A286" t="str">
            <v>0</v>
          </cell>
          <cell r="B286">
            <v>0</v>
          </cell>
          <cell r="C286"/>
          <cell r="D286"/>
          <cell r="E286"/>
          <cell r="F286"/>
          <cell r="G286"/>
          <cell r="H286"/>
          <cell r="I286"/>
          <cell r="J286"/>
          <cell r="K286"/>
          <cell r="L286"/>
          <cell r="M286"/>
          <cell r="N286"/>
          <cell r="O286"/>
          <cell r="P286"/>
          <cell r="Q286"/>
          <cell r="R286"/>
          <cell r="S286"/>
        </row>
        <row r="287">
          <cell r="A287" t="str">
            <v>0</v>
          </cell>
          <cell r="B287">
            <v>0</v>
          </cell>
          <cell r="C287"/>
          <cell r="D287"/>
          <cell r="E287"/>
          <cell r="F287"/>
          <cell r="G287"/>
          <cell r="H287"/>
          <cell r="I287"/>
          <cell r="J287"/>
          <cell r="K287"/>
          <cell r="L287"/>
          <cell r="M287"/>
          <cell r="N287"/>
          <cell r="O287"/>
          <cell r="P287"/>
          <cell r="Q287"/>
          <cell r="R287"/>
          <cell r="S287"/>
        </row>
        <row r="288">
          <cell r="A288" t="str">
            <v>0</v>
          </cell>
          <cell r="B288">
            <v>0</v>
          </cell>
          <cell r="C288"/>
          <cell r="D288"/>
          <cell r="E288"/>
          <cell r="F288"/>
          <cell r="G288"/>
          <cell r="H288"/>
          <cell r="I288"/>
          <cell r="J288"/>
          <cell r="K288"/>
          <cell r="L288"/>
          <cell r="M288"/>
          <cell r="N288"/>
          <cell r="O288"/>
          <cell r="P288"/>
          <cell r="Q288"/>
          <cell r="R288"/>
          <cell r="S288"/>
        </row>
        <row r="289">
          <cell r="A289" t="str">
            <v>0</v>
          </cell>
          <cell r="B289">
            <v>0</v>
          </cell>
          <cell r="C289"/>
          <cell r="D289"/>
          <cell r="E289"/>
          <cell r="F289"/>
          <cell r="G289"/>
          <cell r="H289"/>
          <cell r="I289"/>
          <cell r="J289"/>
          <cell r="K289"/>
          <cell r="L289"/>
          <cell r="M289"/>
          <cell r="N289"/>
          <cell r="O289"/>
          <cell r="P289"/>
          <cell r="Q289"/>
          <cell r="R289"/>
          <cell r="S289"/>
        </row>
        <row r="290">
          <cell r="A290" t="str">
            <v>0</v>
          </cell>
          <cell r="B290">
            <v>0</v>
          </cell>
          <cell r="C290"/>
          <cell r="D290"/>
          <cell r="E290"/>
          <cell r="F290"/>
          <cell r="G290"/>
          <cell r="H290"/>
          <cell r="I290"/>
          <cell r="J290"/>
          <cell r="K290"/>
          <cell r="L290"/>
          <cell r="M290"/>
          <cell r="N290"/>
          <cell r="O290"/>
          <cell r="P290"/>
          <cell r="Q290"/>
          <cell r="R290"/>
          <cell r="S290"/>
        </row>
        <row r="291">
          <cell r="A291" t="str">
            <v>0</v>
          </cell>
          <cell r="B291">
            <v>0</v>
          </cell>
          <cell r="C291"/>
          <cell r="D291"/>
          <cell r="E291"/>
          <cell r="F291"/>
          <cell r="G291"/>
          <cell r="H291"/>
          <cell r="I291"/>
          <cell r="J291"/>
          <cell r="K291"/>
          <cell r="L291"/>
          <cell r="M291"/>
          <cell r="N291"/>
          <cell r="O291"/>
          <cell r="P291"/>
          <cell r="Q291"/>
          <cell r="R291"/>
          <cell r="S291"/>
        </row>
        <row r="292">
          <cell r="A292" t="str">
            <v>0</v>
          </cell>
          <cell r="B292">
            <v>0</v>
          </cell>
          <cell r="C292"/>
          <cell r="D292"/>
          <cell r="E292"/>
          <cell r="F292"/>
          <cell r="G292"/>
          <cell r="H292"/>
          <cell r="I292"/>
          <cell r="J292"/>
          <cell r="K292"/>
          <cell r="L292"/>
          <cell r="M292"/>
          <cell r="N292"/>
          <cell r="O292"/>
          <cell r="P292"/>
          <cell r="Q292"/>
          <cell r="R292"/>
          <cell r="S292"/>
        </row>
        <row r="293">
          <cell r="A293" t="str">
            <v>0</v>
          </cell>
          <cell r="B293">
            <v>0</v>
          </cell>
          <cell r="C293"/>
          <cell r="D293"/>
          <cell r="E293"/>
          <cell r="F293"/>
          <cell r="G293"/>
          <cell r="H293"/>
          <cell r="I293"/>
          <cell r="J293"/>
          <cell r="K293"/>
          <cell r="L293"/>
          <cell r="M293"/>
          <cell r="N293"/>
          <cell r="O293"/>
          <cell r="P293"/>
          <cell r="Q293"/>
          <cell r="R293"/>
          <cell r="S293"/>
        </row>
        <row r="294">
          <cell r="B294"/>
          <cell r="C294"/>
          <cell r="D294"/>
          <cell r="E294"/>
          <cell r="F294"/>
          <cell r="G294"/>
          <cell r="H294"/>
          <cell r="I294"/>
          <cell r="J294"/>
          <cell r="K294"/>
          <cell r="L294"/>
          <cell r="M294"/>
          <cell r="N294"/>
          <cell r="O294"/>
          <cell r="P294"/>
          <cell r="Q294"/>
          <cell r="R294"/>
          <cell r="S294"/>
        </row>
        <row r="295">
          <cell r="B295"/>
          <cell r="C295"/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</row>
        <row r="296">
          <cell r="B296"/>
          <cell r="C296"/>
          <cell r="D296"/>
          <cell r="E296"/>
          <cell r="F296"/>
          <cell r="G296"/>
          <cell r="H296"/>
          <cell r="I296"/>
          <cell r="J296"/>
          <cell r="K296"/>
          <cell r="L296"/>
          <cell r="M296"/>
          <cell r="N296"/>
          <cell r="O296"/>
          <cell r="P296"/>
          <cell r="Q296"/>
          <cell r="R296"/>
          <cell r="S296"/>
        </row>
        <row r="297">
          <cell r="B297"/>
          <cell r="C297"/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/>
        </row>
        <row r="298">
          <cell r="B298"/>
          <cell r="C298"/>
          <cell r="D298"/>
          <cell r="E298"/>
          <cell r="F298"/>
          <cell r="G298"/>
          <cell r="H298"/>
          <cell r="I298"/>
          <cell r="J298"/>
          <cell r="K298"/>
          <cell r="L298"/>
          <cell r="M298"/>
          <cell r="N298"/>
          <cell r="O298"/>
          <cell r="P298"/>
          <cell r="Q298"/>
          <cell r="R298"/>
          <cell r="S298"/>
        </row>
        <row r="299">
          <cell r="B299"/>
          <cell r="C299"/>
          <cell r="D299"/>
          <cell r="E299"/>
          <cell r="F299"/>
          <cell r="G299"/>
          <cell r="H299"/>
          <cell r="I299"/>
          <cell r="J299"/>
          <cell r="K299"/>
          <cell r="L299"/>
          <cell r="M299"/>
          <cell r="N299"/>
          <cell r="O299"/>
          <cell r="P299"/>
          <cell r="Q299"/>
          <cell r="R299"/>
          <cell r="S299"/>
        </row>
        <row r="300">
          <cell r="B300"/>
          <cell r="C300"/>
          <cell r="D300"/>
          <cell r="E300"/>
          <cell r="F300"/>
          <cell r="G300"/>
          <cell r="H300"/>
          <cell r="I300"/>
          <cell r="J300"/>
          <cell r="K300"/>
          <cell r="L300"/>
          <cell r="M300"/>
          <cell r="N300"/>
          <cell r="O300"/>
          <cell r="P300"/>
          <cell r="Q300"/>
          <cell r="R300"/>
          <cell r="S300"/>
        </row>
        <row r="301">
          <cell r="B301"/>
          <cell r="C301"/>
          <cell r="D301"/>
          <cell r="E301"/>
          <cell r="F301"/>
          <cell r="G301"/>
          <cell r="H301"/>
          <cell r="I301"/>
          <cell r="J301"/>
          <cell r="K301"/>
          <cell r="L301"/>
          <cell r="M301"/>
          <cell r="N301"/>
          <cell r="O301"/>
          <cell r="P301"/>
          <cell r="Q301"/>
          <cell r="R301"/>
          <cell r="S301"/>
        </row>
        <row r="302">
          <cell r="B302"/>
          <cell r="C302"/>
          <cell r="D302"/>
          <cell r="E302"/>
          <cell r="F302"/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/>
        </row>
        <row r="303">
          <cell r="B303"/>
          <cell r="C303"/>
          <cell r="D303"/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  <cell r="Q303"/>
          <cell r="R303"/>
          <cell r="S303"/>
        </row>
        <row r="304">
          <cell r="B304"/>
          <cell r="C304"/>
          <cell r="D304"/>
          <cell r="E304"/>
          <cell r="F304"/>
          <cell r="G304"/>
          <cell r="H304"/>
          <cell r="I304"/>
          <cell r="J304"/>
          <cell r="K304"/>
          <cell r="L304"/>
          <cell r="M304"/>
          <cell r="N304"/>
          <cell r="O304"/>
          <cell r="P304"/>
          <cell r="Q304"/>
          <cell r="R304"/>
          <cell r="S304"/>
        </row>
        <row r="305">
          <cell r="B305"/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/>
          <cell r="O305"/>
          <cell r="P305"/>
          <cell r="Q305"/>
          <cell r="R305"/>
          <cell r="S305"/>
        </row>
        <row r="306">
          <cell r="B306"/>
          <cell r="C306"/>
          <cell r="D306"/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/>
          <cell r="Q306"/>
          <cell r="R306"/>
          <cell r="S306"/>
        </row>
        <row r="307">
          <cell r="B307"/>
          <cell r="C307"/>
          <cell r="D307"/>
          <cell r="E307"/>
          <cell r="F307"/>
          <cell r="G307"/>
          <cell r="H307"/>
          <cell r="I307"/>
          <cell r="J307"/>
          <cell r="K307"/>
          <cell r="L307"/>
          <cell r="M307"/>
          <cell r="N307"/>
          <cell r="O307"/>
          <cell r="P307"/>
          <cell r="Q307"/>
          <cell r="R307"/>
          <cell r="S307"/>
        </row>
        <row r="308">
          <cell r="B308"/>
          <cell r="C308"/>
          <cell r="D308"/>
          <cell r="E308"/>
          <cell r="F308"/>
          <cell r="G308"/>
          <cell r="H308"/>
          <cell r="I308"/>
          <cell r="J308"/>
          <cell r="K308"/>
          <cell r="L308"/>
          <cell r="M308"/>
          <cell r="N308"/>
          <cell r="O308"/>
          <cell r="P308"/>
          <cell r="Q308"/>
          <cell r="R308"/>
          <cell r="S308"/>
        </row>
        <row r="309">
          <cell r="B309"/>
          <cell r="C309"/>
          <cell r="D309"/>
          <cell r="E309"/>
          <cell r="F309"/>
          <cell r="G309"/>
          <cell r="H309"/>
          <cell r="I309"/>
          <cell r="J309"/>
          <cell r="K309"/>
          <cell r="L309"/>
          <cell r="M309"/>
          <cell r="N309"/>
          <cell r="O309"/>
          <cell r="P309"/>
          <cell r="Q309"/>
          <cell r="R309"/>
          <cell r="S309"/>
        </row>
        <row r="310">
          <cell r="B310"/>
          <cell r="C310"/>
          <cell r="D310"/>
          <cell r="E310"/>
          <cell r="F310"/>
          <cell r="G310"/>
          <cell r="H310"/>
          <cell r="I310"/>
          <cell r="J310"/>
          <cell r="K310"/>
          <cell r="L310"/>
          <cell r="M310"/>
          <cell r="N310"/>
          <cell r="O310"/>
          <cell r="P310"/>
          <cell r="Q310"/>
          <cell r="R310"/>
          <cell r="S310"/>
        </row>
        <row r="311">
          <cell r="B311"/>
          <cell r="C311"/>
          <cell r="D311"/>
          <cell r="E311"/>
          <cell r="F311"/>
          <cell r="G311"/>
          <cell r="H311"/>
          <cell r="I311"/>
          <cell r="J311"/>
          <cell r="K311"/>
          <cell r="L311"/>
          <cell r="M311"/>
          <cell r="N311"/>
          <cell r="O311"/>
          <cell r="P311"/>
          <cell r="Q311"/>
          <cell r="R311"/>
          <cell r="S311"/>
        </row>
        <row r="312">
          <cell r="B312"/>
          <cell r="C312"/>
          <cell r="D312"/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  <cell r="O312"/>
          <cell r="P312"/>
          <cell r="Q312"/>
          <cell r="R312"/>
          <cell r="S312"/>
        </row>
        <row r="313">
          <cell r="B313"/>
          <cell r="C313"/>
          <cell r="D313"/>
          <cell r="E313"/>
          <cell r="F313"/>
          <cell r="G313"/>
          <cell r="H313"/>
          <cell r="I313"/>
          <cell r="J313"/>
          <cell r="K313"/>
          <cell r="L313"/>
          <cell r="M313"/>
          <cell r="N313"/>
          <cell r="O313"/>
          <cell r="P313"/>
          <cell r="Q313"/>
          <cell r="R313"/>
          <cell r="S313"/>
        </row>
        <row r="314">
          <cell r="B314"/>
          <cell r="C314"/>
          <cell r="D314"/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  <cell r="O314"/>
          <cell r="P314"/>
          <cell r="Q314"/>
          <cell r="R314"/>
          <cell r="S314"/>
        </row>
        <row r="315">
          <cell r="B315"/>
          <cell r="C315"/>
          <cell r="D315"/>
          <cell r="E315"/>
          <cell r="F315"/>
          <cell r="G315"/>
          <cell r="H315"/>
          <cell r="I315"/>
          <cell r="J315"/>
          <cell r="K315"/>
          <cell r="L315"/>
          <cell r="M315"/>
          <cell r="N315"/>
          <cell r="O315"/>
          <cell r="P315"/>
          <cell r="Q315"/>
          <cell r="R315"/>
          <cell r="S315"/>
        </row>
        <row r="316">
          <cell r="B316"/>
          <cell r="C316"/>
          <cell r="D316"/>
          <cell r="E316"/>
          <cell r="F316"/>
          <cell r="G316"/>
          <cell r="H316"/>
          <cell r="I316"/>
          <cell r="J316"/>
          <cell r="K316"/>
          <cell r="L316"/>
          <cell r="M316"/>
          <cell r="N316"/>
          <cell r="O316"/>
          <cell r="P316"/>
          <cell r="Q316"/>
          <cell r="R316"/>
          <cell r="S316"/>
        </row>
        <row r="317">
          <cell r="B317"/>
          <cell r="C317"/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/>
          <cell r="R317"/>
          <cell r="S317"/>
        </row>
        <row r="318">
          <cell r="B318"/>
          <cell r="C318"/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/>
          <cell r="S318"/>
        </row>
        <row r="319">
          <cell r="B319"/>
          <cell r="C319"/>
          <cell r="D319"/>
          <cell r="E319"/>
          <cell r="F319"/>
          <cell r="G319"/>
          <cell r="H319"/>
          <cell r="I319"/>
          <cell r="J319"/>
          <cell r="K319"/>
          <cell r="L319"/>
          <cell r="M319"/>
          <cell r="N319"/>
          <cell r="O319"/>
          <cell r="P319"/>
          <cell r="Q319"/>
          <cell r="R319"/>
          <cell r="S319"/>
        </row>
        <row r="320">
          <cell r="B320"/>
          <cell r="C320"/>
          <cell r="D320"/>
          <cell r="E320"/>
          <cell r="F320"/>
          <cell r="G320"/>
          <cell r="H320"/>
          <cell r="I320"/>
          <cell r="J320"/>
          <cell r="K320"/>
          <cell r="L320"/>
          <cell r="M320"/>
          <cell r="N320"/>
          <cell r="O320"/>
          <cell r="P320"/>
          <cell r="Q320"/>
          <cell r="R320"/>
          <cell r="S320"/>
        </row>
        <row r="321">
          <cell r="B321"/>
          <cell r="C321"/>
          <cell r="D321"/>
          <cell r="E321"/>
          <cell r="F321"/>
          <cell r="G321"/>
          <cell r="H321"/>
          <cell r="I321"/>
          <cell r="J321"/>
          <cell r="K321"/>
          <cell r="L321"/>
          <cell r="M321"/>
          <cell r="N321"/>
          <cell r="O321"/>
          <cell r="P321"/>
          <cell r="Q321"/>
          <cell r="R321"/>
          <cell r="S321"/>
        </row>
        <row r="322">
          <cell r="B322"/>
          <cell r="C322"/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/>
          <cell r="P322"/>
          <cell r="Q322"/>
          <cell r="R322"/>
          <cell r="S322"/>
        </row>
        <row r="323">
          <cell r="B323"/>
          <cell r="C323"/>
          <cell r="D323"/>
          <cell r="E323"/>
          <cell r="F323"/>
          <cell r="G323"/>
          <cell r="H323"/>
          <cell r="I323"/>
          <cell r="J323"/>
          <cell r="K323"/>
          <cell r="L323"/>
          <cell r="M323"/>
          <cell r="N323"/>
          <cell r="O323"/>
          <cell r="P323"/>
          <cell r="Q323"/>
          <cell r="R323"/>
          <cell r="S323"/>
        </row>
        <row r="324">
          <cell r="B324"/>
          <cell r="C324"/>
          <cell r="D324"/>
          <cell r="E324"/>
          <cell r="F324"/>
          <cell r="G324"/>
          <cell r="H324"/>
          <cell r="I324"/>
          <cell r="J324"/>
          <cell r="K324"/>
          <cell r="L324"/>
          <cell r="M324"/>
          <cell r="N324"/>
          <cell r="O324"/>
          <cell r="P324"/>
          <cell r="Q324"/>
          <cell r="R324"/>
          <cell r="S324"/>
        </row>
        <row r="325">
          <cell r="B325"/>
          <cell r="C325"/>
          <cell r="D325"/>
          <cell r="E325"/>
          <cell r="F325"/>
          <cell r="G325"/>
          <cell r="H325"/>
          <cell r="I325"/>
          <cell r="J325"/>
          <cell r="K325"/>
          <cell r="L325"/>
          <cell r="M325"/>
          <cell r="N325"/>
          <cell r="O325"/>
          <cell r="P325"/>
          <cell r="Q325"/>
          <cell r="R325"/>
          <cell r="S325"/>
        </row>
        <row r="326">
          <cell r="B326"/>
          <cell r="C326"/>
          <cell r="D326"/>
          <cell r="E326"/>
          <cell r="F326"/>
          <cell r="G326"/>
          <cell r="H326"/>
          <cell r="I326"/>
          <cell r="J326"/>
          <cell r="K326"/>
          <cell r="L326"/>
          <cell r="M326"/>
          <cell r="N326"/>
          <cell r="O326"/>
          <cell r="P326"/>
          <cell r="Q326"/>
          <cell r="R326"/>
          <cell r="S326"/>
        </row>
        <row r="327">
          <cell r="B327"/>
          <cell r="C327"/>
          <cell r="D327"/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/>
          <cell r="Q327"/>
          <cell r="R327"/>
          <cell r="S327"/>
        </row>
        <row r="328">
          <cell r="B328"/>
          <cell r="C328"/>
          <cell r="D328"/>
          <cell r="E328"/>
          <cell r="F328"/>
          <cell r="G328"/>
          <cell r="H328"/>
          <cell r="I328"/>
          <cell r="J328"/>
          <cell r="K328"/>
          <cell r="L328"/>
          <cell r="M328"/>
          <cell r="N328"/>
          <cell r="O328"/>
          <cell r="P328"/>
          <cell r="Q328"/>
          <cell r="R328"/>
          <cell r="S328"/>
        </row>
        <row r="329">
          <cell r="B329"/>
          <cell r="C329"/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/>
          <cell r="S329"/>
        </row>
        <row r="330">
          <cell r="B330"/>
          <cell r="C330"/>
          <cell r="D330"/>
          <cell r="E330"/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/>
          <cell r="Q330"/>
          <cell r="R330"/>
          <cell r="S330"/>
        </row>
        <row r="331">
          <cell r="B331"/>
          <cell r="C331"/>
          <cell r="D331"/>
          <cell r="E331"/>
          <cell r="F331"/>
          <cell r="G331"/>
          <cell r="H331"/>
          <cell r="I331"/>
          <cell r="J331"/>
          <cell r="K331"/>
          <cell r="L331"/>
          <cell r="M331"/>
          <cell r="N331"/>
          <cell r="O331"/>
          <cell r="P331"/>
          <cell r="Q331"/>
          <cell r="R331"/>
          <cell r="S331"/>
        </row>
        <row r="332">
          <cell r="B332"/>
          <cell r="C332"/>
          <cell r="D332"/>
          <cell r="E332"/>
          <cell r="F332"/>
          <cell r="G332"/>
          <cell r="H332"/>
          <cell r="I332"/>
          <cell r="J332"/>
          <cell r="K332"/>
          <cell r="L332"/>
          <cell r="M332"/>
          <cell r="N332"/>
          <cell r="O332"/>
          <cell r="P332"/>
          <cell r="Q332"/>
          <cell r="R332"/>
          <cell r="S332"/>
        </row>
        <row r="333">
          <cell r="B333"/>
          <cell r="C333"/>
          <cell r="D333"/>
          <cell r="E333"/>
          <cell r="F333"/>
          <cell r="G333"/>
          <cell r="H333"/>
          <cell r="I333"/>
          <cell r="J333"/>
          <cell r="K333"/>
          <cell r="L333"/>
          <cell r="M333"/>
          <cell r="N333"/>
          <cell r="O333"/>
          <cell r="P333"/>
          <cell r="Q333"/>
          <cell r="R333"/>
          <cell r="S333"/>
        </row>
        <row r="334">
          <cell r="B334"/>
          <cell r="C334"/>
          <cell r="D334"/>
          <cell r="E334"/>
          <cell r="F334"/>
          <cell r="G334"/>
          <cell r="H334"/>
          <cell r="I334"/>
          <cell r="J334"/>
          <cell r="K334"/>
          <cell r="L334"/>
          <cell r="M334"/>
          <cell r="N334"/>
          <cell r="O334"/>
          <cell r="P334"/>
          <cell r="Q334"/>
          <cell r="R334"/>
          <cell r="S334"/>
        </row>
        <row r="335">
          <cell r="B335"/>
          <cell r="C335"/>
          <cell r="D335"/>
          <cell r="E335"/>
          <cell r="F335"/>
          <cell r="G335"/>
          <cell r="H335"/>
          <cell r="I335"/>
          <cell r="J335"/>
          <cell r="K335"/>
          <cell r="L335"/>
          <cell r="M335"/>
          <cell r="N335"/>
          <cell r="O335"/>
          <cell r="P335"/>
          <cell r="Q335"/>
          <cell r="R335"/>
          <cell r="S335"/>
        </row>
        <row r="336">
          <cell r="B336"/>
          <cell r="C336"/>
          <cell r="D336"/>
          <cell r="E336"/>
          <cell r="F336"/>
          <cell r="G336"/>
          <cell r="H336"/>
          <cell r="I336"/>
          <cell r="J336"/>
          <cell r="K336"/>
          <cell r="L336"/>
          <cell r="M336"/>
          <cell r="N336"/>
          <cell r="O336"/>
          <cell r="P336"/>
          <cell r="Q336"/>
          <cell r="R336"/>
          <cell r="S336"/>
        </row>
        <row r="337">
          <cell r="B337"/>
          <cell r="C337"/>
          <cell r="D337"/>
          <cell r="E337"/>
          <cell r="F337"/>
          <cell r="G337"/>
          <cell r="H337"/>
          <cell r="I337"/>
          <cell r="J337"/>
          <cell r="K337"/>
          <cell r="L337"/>
          <cell r="M337"/>
          <cell r="N337"/>
          <cell r="O337"/>
          <cell r="P337"/>
          <cell r="Q337"/>
          <cell r="R337"/>
          <cell r="S337"/>
        </row>
        <row r="338">
          <cell r="B338"/>
          <cell r="C338"/>
          <cell r="D338"/>
          <cell r="E338"/>
          <cell r="F338"/>
          <cell r="G338"/>
          <cell r="H338"/>
          <cell r="I338"/>
          <cell r="J338"/>
          <cell r="K338"/>
          <cell r="L338"/>
          <cell r="M338"/>
          <cell r="N338"/>
          <cell r="O338"/>
          <cell r="P338"/>
          <cell r="Q338"/>
          <cell r="R338"/>
          <cell r="S338"/>
        </row>
        <row r="339">
          <cell r="B339"/>
          <cell r="C339"/>
          <cell r="D339"/>
          <cell r="E339"/>
          <cell r="F339"/>
          <cell r="G339"/>
          <cell r="H339"/>
          <cell r="I339"/>
          <cell r="J339"/>
          <cell r="K339"/>
          <cell r="L339"/>
          <cell r="M339"/>
          <cell r="N339"/>
          <cell r="O339"/>
          <cell r="P339"/>
          <cell r="Q339"/>
          <cell r="R339"/>
          <cell r="S339"/>
        </row>
        <row r="340">
          <cell r="B340"/>
          <cell r="C340"/>
          <cell r="D340"/>
          <cell r="E340"/>
          <cell r="F340"/>
          <cell r="G340"/>
          <cell r="H340"/>
          <cell r="I340"/>
          <cell r="J340"/>
          <cell r="K340"/>
          <cell r="L340"/>
          <cell r="M340"/>
          <cell r="N340"/>
          <cell r="O340"/>
          <cell r="P340"/>
          <cell r="Q340"/>
          <cell r="R340"/>
          <cell r="S340"/>
        </row>
        <row r="341">
          <cell r="B341"/>
          <cell r="C341"/>
          <cell r="D341"/>
          <cell r="E341"/>
          <cell r="F341"/>
          <cell r="G341"/>
          <cell r="H341"/>
          <cell r="I341"/>
          <cell r="J341"/>
          <cell r="K341"/>
          <cell r="L341"/>
          <cell r="M341"/>
          <cell r="N341"/>
          <cell r="O341"/>
          <cell r="P341"/>
          <cell r="Q341"/>
          <cell r="R341"/>
          <cell r="S341"/>
        </row>
        <row r="342">
          <cell r="B342"/>
          <cell r="C342"/>
          <cell r="D342"/>
          <cell r="E342"/>
          <cell r="F342"/>
          <cell r="G342"/>
          <cell r="H342"/>
          <cell r="I342"/>
          <cell r="J342"/>
          <cell r="K342"/>
          <cell r="L342"/>
          <cell r="M342"/>
          <cell r="N342"/>
          <cell r="O342"/>
          <cell r="P342"/>
          <cell r="Q342"/>
          <cell r="R342"/>
          <cell r="S342"/>
        </row>
        <row r="343">
          <cell r="B343"/>
          <cell r="C343"/>
          <cell r="D343"/>
          <cell r="E343"/>
          <cell r="F343"/>
          <cell r="G343"/>
          <cell r="H343"/>
          <cell r="I343"/>
          <cell r="J343"/>
          <cell r="K343"/>
          <cell r="L343"/>
          <cell r="M343"/>
          <cell r="N343"/>
          <cell r="O343"/>
          <cell r="P343"/>
          <cell r="Q343"/>
          <cell r="R343"/>
          <cell r="S343"/>
        </row>
        <row r="344">
          <cell r="B344"/>
          <cell r="C344"/>
          <cell r="D344"/>
          <cell r="E344"/>
          <cell r="F344"/>
          <cell r="G344"/>
          <cell r="H344"/>
          <cell r="I344"/>
          <cell r="J344"/>
          <cell r="K344"/>
          <cell r="L344"/>
          <cell r="M344"/>
          <cell r="N344"/>
          <cell r="O344"/>
          <cell r="P344"/>
          <cell r="Q344"/>
          <cell r="R344"/>
          <cell r="S344"/>
        </row>
        <row r="345">
          <cell r="B345"/>
          <cell r="C345"/>
          <cell r="D345"/>
          <cell r="E345"/>
          <cell r="F345"/>
          <cell r="G345"/>
          <cell r="H345"/>
          <cell r="I345"/>
          <cell r="J345"/>
          <cell r="K345"/>
          <cell r="L345"/>
          <cell r="M345"/>
          <cell r="N345"/>
          <cell r="O345"/>
          <cell r="P345"/>
          <cell r="Q345"/>
          <cell r="R345"/>
          <cell r="S345"/>
        </row>
        <row r="346">
          <cell r="B346"/>
          <cell r="C346"/>
          <cell r="D346"/>
          <cell r="E346"/>
          <cell r="F346"/>
          <cell r="G346"/>
          <cell r="H346"/>
          <cell r="I346"/>
          <cell r="J346"/>
          <cell r="K346"/>
          <cell r="L346"/>
          <cell r="M346"/>
          <cell r="N346"/>
          <cell r="O346"/>
          <cell r="P346"/>
          <cell r="Q346"/>
          <cell r="R346"/>
          <cell r="S346"/>
        </row>
        <row r="347">
          <cell r="B347"/>
          <cell r="C347"/>
          <cell r="D347"/>
          <cell r="E347"/>
          <cell r="F347"/>
          <cell r="G347"/>
          <cell r="H347"/>
          <cell r="I347"/>
          <cell r="J347"/>
          <cell r="K347"/>
          <cell r="L347"/>
          <cell r="M347"/>
          <cell r="N347"/>
          <cell r="O347"/>
          <cell r="P347"/>
          <cell r="Q347"/>
          <cell r="R347"/>
          <cell r="S347"/>
        </row>
        <row r="348">
          <cell r="B348"/>
          <cell r="C348"/>
          <cell r="D348"/>
          <cell r="E348"/>
          <cell r="F348"/>
          <cell r="G348"/>
          <cell r="H348"/>
          <cell r="I348"/>
          <cell r="J348"/>
          <cell r="K348"/>
          <cell r="L348"/>
          <cell r="M348"/>
          <cell r="N348"/>
          <cell r="O348"/>
          <cell r="P348"/>
          <cell r="Q348"/>
          <cell r="R348"/>
          <cell r="S348"/>
        </row>
        <row r="349">
          <cell r="B349"/>
          <cell r="C349"/>
          <cell r="D349"/>
          <cell r="E349"/>
          <cell r="F349"/>
          <cell r="G349"/>
          <cell r="H349"/>
          <cell r="I349"/>
          <cell r="J349"/>
          <cell r="K349"/>
          <cell r="L349"/>
          <cell r="M349"/>
          <cell r="N349"/>
          <cell r="O349"/>
          <cell r="P349"/>
          <cell r="Q349"/>
          <cell r="R349"/>
          <cell r="S349"/>
        </row>
        <row r="350">
          <cell r="B350"/>
          <cell r="C350"/>
          <cell r="D350"/>
          <cell r="E350"/>
          <cell r="F350"/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/>
        </row>
        <row r="351">
          <cell r="B351"/>
          <cell r="C351"/>
          <cell r="D351"/>
          <cell r="E351"/>
          <cell r="F351"/>
          <cell r="G351"/>
          <cell r="H351"/>
          <cell r="I351"/>
          <cell r="J351"/>
          <cell r="K351"/>
          <cell r="L351"/>
          <cell r="M351"/>
          <cell r="N351"/>
          <cell r="O351"/>
          <cell r="P351"/>
          <cell r="Q351"/>
          <cell r="R351"/>
          <cell r="S351"/>
        </row>
        <row r="352">
          <cell r="B352"/>
          <cell r="C352"/>
          <cell r="D352"/>
          <cell r="E352"/>
          <cell r="F352"/>
          <cell r="G352"/>
          <cell r="H352"/>
          <cell r="I352"/>
          <cell r="J352"/>
          <cell r="K352"/>
          <cell r="L352"/>
          <cell r="M352"/>
          <cell r="N352"/>
          <cell r="O352"/>
          <cell r="P352"/>
          <cell r="Q352"/>
          <cell r="R352"/>
          <cell r="S352"/>
        </row>
        <row r="353">
          <cell r="B353"/>
          <cell r="C353"/>
          <cell r="D353"/>
          <cell r="E353"/>
          <cell r="F353"/>
          <cell r="G353"/>
          <cell r="H353"/>
          <cell r="I353"/>
          <cell r="J353"/>
          <cell r="K353"/>
          <cell r="L353"/>
          <cell r="M353"/>
          <cell r="N353"/>
          <cell r="O353"/>
          <cell r="P353"/>
          <cell r="Q353"/>
          <cell r="R353"/>
          <cell r="S353"/>
        </row>
        <row r="354">
          <cell r="B354"/>
          <cell r="C354"/>
          <cell r="D354"/>
          <cell r="E354"/>
          <cell r="F354"/>
          <cell r="G354"/>
          <cell r="H354"/>
          <cell r="I354"/>
          <cell r="J354"/>
          <cell r="K354"/>
          <cell r="L354"/>
          <cell r="M354"/>
          <cell r="N354"/>
          <cell r="O354"/>
          <cell r="P354"/>
          <cell r="Q354"/>
          <cell r="R354"/>
          <cell r="S354"/>
        </row>
        <row r="355">
          <cell r="B355"/>
          <cell r="C355"/>
          <cell r="D355"/>
          <cell r="E355"/>
          <cell r="F355"/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/>
        </row>
        <row r="356">
          <cell r="B356"/>
          <cell r="C356"/>
          <cell r="D356"/>
          <cell r="E356"/>
          <cell r="F356"/>
          <cell r="G356"/>
          <cell r="H356"/>
          <cell r="I356"/>
          <cell r="J356"/>
          <cell r="K356"/>
          <cell r="L356"/>
          <cell r="M356"/>
          <cell r="N356"/>
          <cell r="O356"/>
          <cell r="P356"/>
          <cell r="Q356"/>
          <cell r="R356"/>
          <cell r="S356"/>
        </row>
        <row r="357">
          <cell r="B357"/>
          <cell r="C357"/>
          <cell r="D357"/>
          <cell r="E357"/>
          <cell r="F357"/>
          <cell r="G357"/>
          <cell r="H357"/>
          <cell r="I357"/>
          <cell r="J357"/>
          <cell r="K357"/>
          <cell r="L357"/>
          <cell r="M357"/>
          <cell r="N357"/>
          <cell r="O357"/>
          <cell r="P357"/>
          <cell r="Q357"/>
          <cell r="R357"/>
          <cell r="S357"/>
        </row>
        <row r="358">
          <cell r="B358"/>
          <cell r="C358"/>
          <cell r="D358"/>
          <cell r="E358"/>
          <cell r="F358"/>
          <cell r="G358"/>
          <cell r="H358"/>
          <cell r="I358"/>
          <cell r="J358"/>
          <cell r="K358"/>
          <cell r="L358"/>
          <cell r="M358"/>
          <cell r="N358"/>
          <cell r="O358"/>
          <cell r="P358"/>
          <cell r="Q358"/>
          <cell r="R358"/>
          <cell r="S358"/>
        </row>
        <row r="359">
          <cell r="B359"/>
          <cell r="C359"/>
          <cell r="D359"/>
          <cell r="E359"/>
          <cell r="F359"/>
          <cell r="G359"/>
          <cell r="H359"/>
          <cell r="I359"/>
          <cell r="J359"/>
          <cell r="K359"/>
          <cell r="L359"/>
          <cell r="M359"/>
          <cell r="N359"/>
          <cell r="O359"/>
          <cell r="P359"/>
          <cell r="Q359"/>
          <cell r="R359"/>
          <cell r="S359"/>
        </row>
        <row r="360">
          <cell r="B360"/>
          <cell r="C360"/>
          <cell r="D360"/>
          <cell r="E360"/>
          <cell r="F360"/>
          <cell r="G360"/>
          <cell r="H360"/>
          <cell r="I360"/>
          <cell r="J360"/>
          <cell r="K360"/>
          <cell r="L360"/>
          <cell r="M360"/>
          <cell r="N360"/>
          <cell r="O360"/>
          <cell r="P360"/>
          <cell r="Q360"/>
          <cell r="R360"/>
          <cell r="S360"/>
        </row>
        <row r="361">
          <cell r="B361"/>
          <cell r="C361"/>
          <cell r="D361"/>
          <cell r="E361"/>
          <cell r="F361"/>
          <cell r="G361"/>
          <cell r="H361"/>
          <cell r="I361"/>
          <cell r="J361"/>
          <cell r="K361"/>
          <cell r="L361"/>
          <cell r="M361"/>
          <cell r="N361"/>
          <cell r="O361"/>
          <cell r="P361"/>
          <cell r="Q361"/>
          <cell r="R361"/>
          <cell r="S361"/>
        </row>
        <row r="362">
          <cell r="B362"/>
          <cell r="C362"/>
          <cell r="D362"/>
          <cell r="E362"/>
          <cell r="F362"/>
          <cell r="G362"/>
          <cell r="H362"/>
          <cell r="I362"/>
          <cell r="J362"/>
          <cell r="K362"/>
          <cell r="L362"/>
          <cell r="M362"/>
          <cell r="N362"/>
          <cell r="O362"/>
          <cell r="P362"/>
          <cell r="Q362"/>
          <cell r="R362"/>
          <cell r="S362"/>
        </row>
        <row r="363">
          <cell r="B363"/>
          <cell r="C363"/>
          <cell r="D363"/>
          <cell r="E363"/>
          <cell r="F363"/>
          <cell r="G363"/>
          <cell r="H363"/>
          <cell r="I363"/>
          <cell r="J363"/>
          <cell r="K363"/>
          <cell r="L363"/>
          <cell r="M363"/>
          <cell r="N363"/>
          <cell r="O363"/>
          <cell r="P363"/>
          <cell r="Q363"/>
          <cell r="R363"/>
          <cell r="S363"/>
        </row>
        <row r="364">
          <cell r="B364"/>
          <cell r="C364"/>
          <cell r="D364"/>
          <cell r="E364"/>
          <cell r="F364"/>
          <cell r="G364"/>
          <cell r="H364"/>
          <cell r="I364"/>
          <cell r="J364"/>
          <cell r="K364"/>
          <cell r="L364"/>
          <cell r="M364"/>
          <cell r="N364"/>
          <cell r="O364"/>
          <cell r="P364"/>
          <cell r="Q364"/>
          <cell r="R364"/>
          <cell r="S364"/>
        </row>
        <row r="365">
          <cell r="B365"/>
          <cell r="C365"/>
          <cell r="D365"/>
          <cell r="E365"/>
          <cell r="F365"/>
          <cell r="G365"/>
          <cell r="H365"/>
          <cell r="I365"/>
          <cell r="J365"/>
          <cell r="K365"/>
          <cell r="L365"/>
          <cell r="M365"/>
          <cell r="N365"/>
          <cell r="O365"/>
          <cell r="P365"/>
          <cell r="Q365"/>
          <cell r="R365"/>
          <cell r="S365"/>
        </row>
        <row r="366">
          <cell r="B366"/>
          <cell r="C366"/>
          <cell r="D366"/>
          <cell r="E366"/>
          <cell r="F366"/>
          <cell r="G366"/>
          <cell r="H366"/>
          <cell r="I366"/>
          <cell r="J366"/>
          <cell r="K366"/>
          <cell r="L366"/>
          <cell r="M366"/>
          <cell r="N366"/>
          <cell r="O366"/>
          <cell r="P366"/>
          <cell r="Q366"/>
          <cell r="R366"/>
          <cell r="S366"/>
        </row>
        <row r="367">
          <cell r="B367"/>
          <cell r="C367"/>
          <cell r="D367"/>
          <cell r="E367"/>
          <cell r="F367"/>
          <cell r="G367"/>
          <cell r="H367"/>
          <cell r="I367"/>
          <cell r="J367"/>
          <cell r="K367"/>
          <cell r="L367"/>
          <cell r="M367"/>
          <cell r="N367"/>
          <cell r="O367"/>
          <cell r="P367"/>
          <cell r="Q367"/>
          <cell r="R367"/>
          <cell r="S367"/>
        </row>
        <row r="368">
          <cell r="B368"/>
          <cell r="C368"/>
          <cell r="D368"/>
          <cell r="E368"/>
          <cell r="F368"/>
          <cell r="G368"/>
          <cell r="H368"/>
          <cell r="I368"/>
          <cell r="J368"/>
          <cell r="K368"/>
          <cell r="L368"/>
          <cell r="M368"/>
          <cell r="N368"/>
          <cell r="O368"/>
          <cell r="P368"/>
          <cell r="Q368"/>
          <cell r="R368"/>
          <cell r="S368"/>
        </row>
        <row r="369">
          <cell r="B369"/>
          <cell r="C369"/>
          <cell r="D369"/>
          <cell r="E369"/>
          <cell r="F369"/>
          <cell r="G369"/>
          <cell r="H369"/>
          <cell r="I369"/>
          <cell r="J369"/>
          <cell r="K369"/>
          <cell r="L369"/>
          <cell r="M369"/>
          <cell r="N369"/>
          <cell r="O369"/>
          <cell r="P369"/>
          <cell r="Q369"/>
          <cell r="R369"/>
          <cell r="S369"/>
        </row>
        <row r="370">
          <cell r="B370"/>
          <cell r="C370"/>
          <cell r="D370"/>
          <cell r="E370"/>
          <cell r="F370"/>
          <cell r="G370"/>
          <cell r="H370"/>
          <cell r="I370"/>
          <cell r="J370"/>
          <cell r="K370"/>
          <cell r="L370"/>
          <cell r="M370"/>
          <cell r="N370"/>
          <cell r="O370"/>
          <cell r="P370"/>
          <cell r="Q370"/>
          <cell r="R370"/>
          <cell r="S370"/>
        </row>
        <row r="371">
          <cell r="B371"/>
          <cell r="C371"/>
          <cell r="D371"/>
          <cell r="E371"/>
          <cell r="F371"/>
          <cell r="G371"/>
          <cell r="H371"/>
          <cell r="I371"/>
          <cell r="J371"/>
          <cell r="K371"/>
          <cell r="L371"/>
          <cell r="M371"/>
          <cell r="N371"/>
          <cell r="O371"/>
          <cell r="P371"/>
          <cell r="Q371"/>
          <cell r="R371"/>
          <cell r="S371"/>
        </row>
        <row r="372">
          <cell r="B372"/>
          <cell r="C372"/>
          <cell r="D372"/>
          <cell r="E372"/>
          <cell r="F372"/>
          <cell r="G372"/>
          <cell r="H372"/>
          <cell r="I372"/>
          <cell r="J372"/>
          <cell r="K372"/>
          <cell r="L372"/>
          <cell r="M372"/>
          <cell r="N372"/>
          <cell r="O372"/>
          <cell r="P372"/>
          <cell r="Q372"/>
          <cell r="R372"/>
          <cell r="S372"/>
        </row>
        <row r="373">
          <cell r="B373"/>
          <cell r="C373"/>
          <cell r="D373"/>
          <cell r="E373"/>
          <cell r="F373"/>
          <cell r="G373"/>
          <cell r="H373"/>
          <cell r="I373"/>
          <cell r="J373"/>
          <cell r="K373"/>
          <cell r="L373"/>
          <cell r="M373"/>
          <cell r="N373"/>
          <cell r="O373"/>
          <cell r="P373"/>
          <cell r="Q373"/>
          <cell r="R373"/>
          <cell r="S373"/>
        </row>
        <row r="374">
          <cell r="B374"/>
          <cell r="C374"/>
          <cell r="D374"/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/>
          <cell r="Q374"/>
          <cell r="R374"/>
          <cell r="S374"/>
        </row>
        <row r="375">
          <cell r="B375"/>
          <cell r="C375"/>
          <cell r="D375"/>
          <cell r="E375"/>
          <cell r="F375"/>
          <cell r="G375"/>
          <cell r="H375"/>
          <cell r="I375"/>
          <cell r="J375"/>
          <cell r="K375"/>
          <cell r="L375"/>
          <cell r="M375"/>
          <cell r="N375"/>
          <cell r="O375"/>
          <cell r="P375"/>
          <cell r="Q375"/>
          <cell r="R375"/>
          <cell r="S375"/>
        </row>
        <row r="376">
          <cell r="B376"/>
          <cell r="C376"/>
          <cell r="D376"/>
          <cell r="E376"/>
          <cell r="F376"/>
          <cell r="G376"/>
          <cell r="H376"/>
          <cell r="I376"/>
          <cell r="J376"/>
          <cell r="K376"/>
          <cell r="L376"/>
          <cell r="M376"/>
          <cell r="N376"/>
          <cell r="O376"/>
          <cell r="P376"/>
          <cell r="Q376"/>
          <cell r="R376"/>
          <cell r="S376"/>
        </row>
        <row r="377">
          <cell r="B377"/>
          <cell r="C377"/>
          <cell r="D377"/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/>
          <cell r="Q377"/>
          <cell r="R377"/>
          <cell r="S377"/>
        </row>
        <row r="378">
          <cell r="B378"/>
          <cell r="C378"/>
          <cell r="D378"/>
          <cell r="E378"/>
          <cell r="F378"/>
          <cell r="G378"/>
          <cell r="H378"/>
          <cell r="I378"/>
          <cell r="J378"/>
          <cell r="K378"/>
          <cell r="L378"/>
          <cell r="M378"/>
          <cell r="N378"/>
          <cell r="O378"/>
          <cell r="P378"/>
          <cell r="Q378"/>
          <cell r="R378"/>
          <cell r="S378"/>
        </row>
        <row r="379">
          <cell r="B379"/>
          <cell r="C379"/>
          <cell r="D379"/>
          <cell r="E379"/>
          <cell r="F379"/>
          <cell r="G379"/>
          <cell r="H379"/>
          <cell r="I379"/>
          <cell r="J379"/>
          <cell r="K379"/>
          <cell r="L379"/>
          <cell r="M379"/>
          <cell r="N379"/>
          <cell r="O379"/>
          <cell r="P379"/>
          <cell r="Q379"/>
          <cell r="R379"/>
          <cell r="S379"/>
        </row>
        <row r="380">
          <cell r="B380"/>
          <cell r="C380"/>
          <cell r="D380"/>
          <cell r="E380"/>
          <cell r="F380"/>
          <cell r="G380"/>
          <cell r="H380"/>
          <cell r="I380"/>
          <cell r="J380"/>
          <cell r="K380"/>
          <cell r="L380"/>
          <cell r="M380"/>
          <cell r="N380"/>
          <cell r="O380"/>
          <cell r="P380"/>
          <cell r="Q380"/>
          <cell r="R380"/>
          <cell r="S380"/>
        </row>
        <row r="381">
          <cell r="B381"/>
          <cell r="C381"/>
          <cell r="D381"/>
          <cell r="E381"/>
          <cell r="F381"/>
          <cell r="G381"/>
          <cell r="H381"/>
          <cell r="I381"/>
          <cell r="J381"/>
          <cell r="K381"/>
          <cell r="L381"/>
          <cell r="M381"/>
          <cell r="N381"/>
          <cell r="O381"/>
          <cell r="P381"/>
          <cell r="Q381"/>
          <cell r="R381"/>
          <cell r="S381"/>
        </row>
        <row r="382">
          <cell r="B382"/>
          <cell r="C382"/>
          <cell r="D382"/>
          <cell r="E382"/>
          <cell r="F382"/>
          <cell r="G382"/>
          <cell r="H382"/>
          <cell r="I382"/>
          <cell r="J382"/>
          <cell r="K382"/>
          <cell r="L382"/>
          <cell r="M382"/>
          <cell r="N382"/>
          <cell r="O382"/>
          <cell r="P382"/>
          <cell r="Q382"/>
          <cell r="R382"/>
          <cell r="S382"/>
        </row>
        <row r="383">
          <cell r="B383"/>
          <cell r="C383"/>
          <cell r="D383"/>
          <cell r="E383"/>
          <cell r="F383"/>
          <cell r="G383"/>
          <cell r="H383"/>
          <cell r="I383"/>
          <cell r="J383"/>
          <cell r="K383"/>
          <cell r="L383"/>
          <cell r="M383"/>
          <cell r="N383"/>
          <cell r="O383"/>
          <cell r="P383"/>
          <cell r="Q383"/>
          <cell r="R383"/>
          <cell r="S383"/>
        </row>
        <row r="384">
          <cell r="B384"/>
          <cell r="C384"/>
          <cell r="D384"/>
          <cell r="E384"/>
          <cell r="F384"/>
          <cell r="G384"/>
          <cell r="H384"/>
          <cell r="I384"/>
          <cell r="J384"/>
          <cell r="K384"/>
          <cell r="L384"/>
          <cell r="M384"/>
          <cell r="N384"/>
          <cell r="O384"/>
          <cell r="P384"/>
          <cell r="Q384"/>
          <cell r="R384"/>
          <cell r="S384"/>
        </row>
        <row r="385">
          <cell r="B385"/>
          <cell r="C385"/>
          <cell r="D385"/>
          <cell r="E385"/>
          <cell r="F385"/>
          <cell r="G385"/>
          <cell r="H385"/>
          <cell r="I385"/>
          <cell r="J385"/>
          <cell r="K385"/>
          <cell r="L385"/>
          <cell r="M385"/>
          <cell r="N385"/>
          <cell r="O385"/>
          <cell r="P385"/>
          <cell r="Q385"/>
          <cell r="R385"/>
          <cell r="S385"/>
        </row>
        <row r="386">
          <cell r="B386"/>
          <cell r="C386"/>
          <cell r="D386"/>
          <cell r="E386"/>
          <cell r="F386"/>
          <cell r="G386"/>
          <cell r="H386"/>
          <cell r="I386"/>
          <cell r="J386"/>
          <cell r="K386"/>
          <cell r="L386"/>
          <cell r="M386"/>
          <cell r="N386"/>
          <cell r="O386"/>
          <cell r="P386"/>
          <cell r="Q386"/>
          <cell r="R386"/>
          <cell r="S386"/>
        </row>
        <row r="387">
          <cell r="B387"/>
          <cell r="C387"/>
          <cell r="D387"/>
          <cell r="E387"/>
          <cell r="F387"/>
          <cell r="G387"/>
          <cell r="H387"/>
          <cell r="I387"/>
          <cell r="J387"/>
          <cell r="K387"/>
          <cell r="L387"/>
          <cell r="M387"/>
          <cell r="N387"/>
          <cell r="O387"/>
          <cell r="P387"/>
          <cell r="Q387"/>
          <cell r="R387"/>
          <cell r="S387"/>
        </row>
        <row r="388">
          <cell r="B388"/>
          <cell r="C388"/>
          <cell r="D388"/>
          <cell r="E388"/>
          <cell r="F388"/>
          <cell r="G388"/>
          <cell r="H388"/>
          <cell r="I388"/>
          <cell r="J388"/>
          <cell r="K388"/>
          <cell r="L388"/>
          <cell r="M388"/>
          <cell r="N388"/>
          <cell r="O388"/>
          <cell r="P388"/>
          <cell r="Q388"/>
          <cell r="R388"/>
          <cell r="S388"/>
        </row>
        <row r="389">
          <cell r="B389"/>
          <cell r="C389"/>
          <cell r="D389"/>
          <cell r="E389"/>
          <cell r="F389"/>
          <cell r="G389"/>
          <cell r="H389"/>
          <cell r="I389"/>
          <cell r="J389"/>
          <cell r="K389"/>
          <cell r="L389"/>
          <cell r="M389"/>
          <cell r="N389"/>
          <cell r="O389"/>
          <cell r="P389"/>
          <cell r="Q389"/>
          <cell r="R389"/>
          <cell r="S389"/>
        </row>
        <row r="390">
          <cell r="B390"/>
          <cell r="C390"/>
          <cell r="D390"/>
          <cell r="E390"/>
          <cell r="F390"/>
          <cell r="G390"/>
          <cell r="H390"/>
          <cell r="I390"/>
          <cell r="J390"/>
          <cell r="K390"/>
          <cell r="L390"/>
          <cell r="M390"/>
          <cell r="N390"/>
          <cell r="O390"/>
          <cell r="P390"/>
          <cell r="Q390"/>
          <cell r="R390"/>
          <cell r="S390"/>
        </row>
        <row r="391">
          <cell r="B391"/>
          <cell r="C391"/>
          <cell r="D391"/>
          <cell r="E391"/>
          <cell r="F391"/>
          <cell r="G391"/>
          <cell r="H391"/>
          <cell r="I391"/>
          <cell r="J391"/>
          <cell r="K391"/>
          <cell r="L391"/>
          <cell r="M391"/>
          <cell r="N391"/>
          <cell r="O391"/>
          <cell r="P391"/>
          <cell r="Q391"/>
          <cell r="R391"/>
          <cell r="S391"/>
        </row>
        <row r="392">
          <cell r="B392"/>
          <cell r="C392"/>
          <cell r="D392"/>
          <cell r="E392"/>
          <cell r="F392"/>
          <cell r="G392"/>
          <cell r="H392"/>
          <cell r="I392"/>
          <cell r="J392"/>
          <cell r="K392"/>
          <cell r="L392"/>
          <cell r="M392"/>
          <cell r="N392"/>
          <cell r="O392"/>
          <cell r="P392"/>
          <cell r="Q392"/>
          <cell r="R392"/>
          <cell r="S392"/>
        </row>
        <row r="393">
          <cell r="B393"/>
          <cell r="C393"/>
          <cell r="D393"/>
          <cell r="E393"/>
          <cell r="F393"/>
          <cell r="G393"/>
          <cell r="H393"/>
          <cell r="I393"/>
          <cell r="J393"/>
          <cell r="K393"/>
          <cell r="L393"/>
          <cell r="M393"/>
          <cell r="N393"/>
          <cell r="O393"/>
          <cell r="P393"/>
          <cell r="Q393"/>
          <cell r="R393"/>
          <cell r="S393"/>
        </row>
        <row r="394">
          <cell r="B394"/>
          <cell r="C394"/>
          <cell r="D394"/>
          <cell r="E394"/>
          <cell r="F394"/>
          <cell r="G394"/>
          <cell r="H394"/>
          <cell r="I394"/>
          <cell r="J394"/>
          <cell r="K394"/>
          <cell r="L394"/>
          <cell r="M394"/>
          <cell r="N394"/>
          <cell r="O394"/>
          <cell r="P394"/>
          <cell r="Q394"/>
          <cell r="R394"/>
          <cell r="S394"/>
        </row>
        <row r="395">
          <cell r="B395"/>
          <cell r="C395"/>
          <cell r="D395"/>
          <cell r="E395"/>
          <cell r="F395"/>
          <cell r="G395"/>
          <cell r="H395"/>
          <cell r="I395"/>
          <cell r="J395"/>
          <cell r="K395"/>
          <cell r="L395"/>
          <cell r="M395"/>
          <cell r="N395"/>
          <cell r="O395"/>
          <cell r="P395"/>
          <cell r="Q395"/>
          <cell r="R395"/>
          <cell r="S395"/>
        </row>
        <row r="396">
          <cell r="B396"/>
          <cell r="C396"/>
          <cell r="D396"/>
          <cell r="E396"/>
          <cell r="F396"/>
          <cell r="G396"/>
          <cell r="H396"/>
          <cell r="I396"/>
          <cell r="J396"/>
          <cell r="K396"/>
          <cell r="L396"/>
          <cell r="M396"/>
          <cell r="N396"/>
          <cell r="O396"/>
          <cell r="P396"/>
          <cell r="Q396"/>
          <cell r="R396"/>
          <cell r="S396"/>
        </row>
        <row r="397">
          <cell r="B397"/>
          <cell r="C397"/>
          <cell r="D397"/>
          <cell r="E397"/>
          <cell r="F397"/>
          <cell r="G397"/>
          <cell r="H397"/>
          <cell r="I397"/>
          <cell r="J397"/>
          <cell r="K397"/>
          <cell r="L397"/>
          <cell r="M397"/>
          <cell r="N397"/>
          <cell r="O397"/>
          <cell r="P397"/>
          <cell r="Q397"/>
          <cell r="R397"/>
          <cell r="S397"/>
        </row>
        <row r="398">
          <cell r="B398"/>
          <cell r="C398"/>
          <cell r="D398"/>
          <cell r="E398"/>
          <cell r="F398"/>
          <cell r="G398"/>
          <cell r="H398"/>
          <cell r="I398"/>
          <cell r="J398"/>
          <cell r="K398"/>
          <cell r="L398"/>
          <cell r="M398"/>
          <cell r="N398"/>
          <cell r="O398"/>
          <cell r="P398"/>
          <cell r="Q398"/>
          <cell r="R398"/>
          <cell r="S398"/>
        </row>
        <row r="399">
          <cell r="B399"/>
          <cell r="C399"/>
          <cell r="D399"/>
          <cell r="E399"/>
          <cell r="F399"/>
          <cell r="G399"/>
          <cell r="H399"/>
          <cell r="I399"/>
          <cell r="J399"/>
          <cell r="K399"/>
          <cell r="L399"/>
          <cell r="M399"/>
          <cell r="N399"/>
          <cell r="O399"/>
          <cell r="P399"/>
          <cell r="Q399"/>
          <cell r="R399"/>
          <cell r="S399"/>
        </row>
        <row r="400">
          <cell r="B400"/>
          <cell r="C400"/>
          <cell r="D400"/>
          <cell r="E400"/>
          <cell r="F400"/>
          <cell r="G400"/>
          <cell r="H400"/>
          <cell r="I400"/>
          <cell r="J400"/>
          <cell r="K400"/>
          <cell r="L400"/>
          <cell r="M400"/>
          <cell r="N400"/>
          <cell r="O400"/>
          <cell r="P400"/>
          <cell r="Q400"/>
          <cell r="R400"/>
          <cell r="S400"/>
        </row>
        <row r="401">
          <cell r="B401"/>
          <cell r="C401"/>
          <cell r="D401"/>
          <cell r="E401"/>
          <cell r="F401"/>
          <cell r="G401"/>
          <cell r="H401"/>
          <cell r="I401"/>
          <cell r="J401"/>
          <cell r="K401"/>
          <cell r="L401"/>
          <cell r="M401"/>
          <cell r="N401"/>
          <cell r="O401"/>
          <cell r="P401"/>
          <cell r="Q401"/>
          <cell r="R401"/>
          <cell r="S401"/>
        </row>
        <row r="402">
          <cell r="B402"/>
          <cell r="C402"/>
          <cell r="D402"/>
          <cell r="E402"/>
          <cell r="F402"/>
          <cell r="G402"/>
          <cell r="H402"/>
          <cell r="I402"/>
          <cell r="J402"/>
          <cell r="K402"/>
          <cell r="L402"/>
          <cell r="M402"/>
          <cell r="N402"/>
          <cell r="O402"/>
          <cell r="P402"/>
          <cell r="Q402"/>
          <cell r="R402"/>
          <cell r="S402"/>
        </row>
        <row r="403">
          <cell r="B403"/>
          <cell r="C403"/>
          <cell r="D403"/>
          <cell r="E403"/>
          <cell r="F403"/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/>
        </row>
        <row r="404">
          <cell r="B404"/>
          <cell r="C404"/>
          <cell r="D404"/>
          <cell r="E404"/>
          <cell r="F404"/>
          <cell r="G404"/>
          <cell r="H404"/>
          <cell r="I404"/>
          <cell r="J404"/>
          <cell r="K404"/>
          <cell r="L404"/>
          <cell r="M404"/>
          <cell r="N404"/>
          <cell r="O404"/>
          <cell r="P404"/>
          <cell r="Q404"/>
          <cell r="R404"/>
          <cell r="S404"/>
        </row>
        <row r="405">
          <cell r="B405"/>
          <cell r="C405"/>
          <cell r="D405"/>
          <cell r="E405"/>
          <cell r="F405"/>
          <cell r="G405"/>
          <cell r="H405"/>
          <cell r="I405"/>
          <cell r="J405"/>
          <cell r="K405"/>
          <cell r="L405"/>
          <cell r="M405"/>
          <cell r="N405"/>
          <cell r="O405"/>
          <cell r="P405"/>
          <cell r="Q405"/>
          <cell r="R405"/>
          <cell r="S405"/>
        </row>
        <row r="406">
          <cell r="B406"/>
          <cell r="C406"/>
          <cell r="D406"/>
          <cell r="E406"/>
          <cell r="F406"/>
          <cell r="G406"/>
          <cell r="H406"/>
          <cell r="I406"/>
          <cell r="J406"/>
          <cell r="K406"/>
          <cell r="L406"/>
          <cell r="M406"/>
          <cell r="N406"/>
          <cell r="O406"/>
          <cell r="P406"/>
          <cell r="Q406"/>
          <cell r="R406"/>
          <cell r="S406"/>
        </row>
        <row r="407">
          <cell r="B407"/>
          <cell r="C407"/>
          <cell r="D407"/>
          <cell r="E407"/>
          <cell r="F407"/>
          <cell r="G407"/>
          <cell r="H407"/>
          <cell r="I407"/>
          <cell r="J407"/>
          <cell r="K407"/>
          <cell r="L407"/>
          <cell r="M407"/>
          <cell r="N407"/>
          <cell r="O407"/>
          <cell r="P407"/>
          <cell r="Q407"/>
          <cell r="R407"/>
          <cell r="S407"/>
        </row>
        <row r="408">
          <cell r="B408"/>
          <cell r="C408"/>
          <cell r="D408"/>
          <cell r="E408"/>
          <cell r="F408"/>
          <cell r="G408"/>
          <cell r="H408"/>
          <cell r="I408"/>
          <cell r="J408"/>
          <cell r="K408"/>
          <cell r="L408"/>
          <cell r="M408"/>
          <cell r="N408"/>
          <cell r="O408"/>
          <cell r="P408"/>
          <cell r="Q408"/>
          <cell r="R408"/>
          <cell r="S408"/>
        </row>
        <row r="409">
          <cell r="B409"/>
          <cell r="C409"/>
          <cell r="D409"/>
          <cell r="E409"/>
          <cell r="F409"/>
          <cell r="G409"/>
          <cell r="H409"/>
          <cell r="I409"/>
          <cell r="J409"/>
          <cell r="K409"/>
          <cell r="L409"/>
          <cell r="M409"/>
          <cell r="N409"/>
          <cell r="O409"/>
          <cell r="P409"/>
          <cell r="Q409"/>
          <cell r="R409"/>
          <cell r="S409"/>
        </row>
        <row r="410">
          <cell r="B410"/>
          <cell r="C410"/>
          <cell r="D410"/>
          <cell r="E410"/>
          <cell r="F410"/>
          <cell r="G410"/>
          <cell r="H410"/>
          <cell r="I410"/>
          <cell r="J410"/>
          <cell r="K410"/>
          <cell r="L410"/>
          <cell r="M410"/>
          <cell r="N410"/>
          <cell r="O410"/>
          <cell r="P410"/>
          <cell r="Q410"/>
          <cell r="R410"/>
          <cell r="S410"/>
        </row>
        <row r="411">
          <cell r="B411"/>
          <cell r="C411"/>
          <cell r="D411"/>
          <cell r="E411"/>
          <cell r="F411"/>
          <cell r="G411"/>
          <cell r="H411"/>
          <cell r="I411"/>
          <cell r="J411"/>
          <cell r="K411"/>
          <cell r="L411"/>
          <cell r="M411"/>
          <cell r="N411"/>
          <cell r="O411"/>
          <cell r="P411"/>
          <cell r="Q411"/>
          <cell r="R411"/>
          <cell r="S411"/>
        </row>
        <row r="412">
          <cell r="B412"/>
          <cell r="C412"/>
          <cell r="D412"/>
          <cell r="E412"/>
          <cell r="F412"/>
          <cell r="G412"/>
          <cell r="H412"/>
          <cell r="I412"/>
          <cell r="J412"/>
          <cell r="K412"/>
          <cell r="L412"/>
          <cell r="M412"/>
          <cell r="N412"/>
          <cell r="O412"/>
          <cell r="P412"/>
          <cell r="Q412"/>
          <cell r="R412"/>
          <cell r="S412"/>
        </row>
        <row r="413">
          <cell r="B413"/>
          <cell r="C413"/>
          <cell r="D413"/>
          <cell r="E413"/>
          <cell r="F413"/>
          <cell r="G413"/>
          <cell r="H413"/>
          <cell r="I413"/>
          <cell r="J413"/>
          <cell r="K413"/>
          <cell r="L413"/>
          <cell r="M413"/>
          <cell r="N413"/>
          <cell r="O413"/>
          <cell r="P413"/>
          <cell r="Q413"/>
          <cell r="R413"/>
          <cell r="S413"/>
        </row>
        <row r="414">
          <cell r="B414"/>
          <cell r="C414"/>
          <cell r="D414"/>
          <cell r="E414"/>
          <cell r="F414"/>
          <cell r="G414"/>
          <cell r="H414"/>
          <cell r="I414"/>
          <cell r="J414"/>
          <cell r="K414"/>
          <cell r="L414"/>
          <cell r="M414"/>
          <cell r="N414"/>
          <cell r="O414"/>
          <cell r="P414"/>
          <cell r="Q414"/>
          <cell r="R414"/>
          <cell r="S414"/>
        </row>
        <row r="415">
          <cell r="B415"/>
          <cell r="C415"/>
          <cell r="D415"/>
          <cell r="E415"/>
          <cell r="F415"/>
          <cell r="G415"/>
          <cell r="H415"/>
          <cell r="I415"/>
          <cell r="J415"/>
          <cell r="K415"/>
          <cell r="L415"/>
          <cell r="M415"/>
          <cell r="N415"/>
          <cell r="O415"/>
          <cell r="P415"/>
          <cell r="Q415"/>
          <cell r="R415"/>
          <cell r="S415"/>
        </row>
        <row r="416">
          <cell r="B416"/>
          <cell r="C416"/>
          <cell r="D416"/>
          <cell r="E416"/>
          <cell r="F416"/>
          <cell r="G416"/>
          <cell r="H416"/>
          <cell r="I416"/>
          <cell r="J416"/>
          <cell r="K416"/>
          <cell r="L416"/>
          <cell r="M416"/>
          <cell r="N416"/>
          <cell r="O416"/>
          <cell r="P416"/>
          <cell r="Q416"/>
          <cell r="R416"/>
          <cell r="S416"/>
        </row>
        <row r="417">
          <cell r="B417"/>
          <cell r="C417"/>
          <cell r="D417"/>
          <cell r="E417"/>
          <cell r="F417"/>
          <cell r="G417"/>
          <cell r="H417"/>
          <cell r="I417"/>
          <cell r="J417"/>
          <cell r="K417"/>
          <cell r="L417"/>
          <cell r="M417"/>
          <cell r="N417"/>
          <cell r="O417"/>
          <cell r="P417"/>
          <cell r="Q417"/>
          <cell r="R417"/>
          <cell r="S417"/>
        </row>
        <row r="418">
          <cell r="B418"/>
          <cell r="C418"/>
          <cell r="D418"/>
          <cell r="E418"/>
          <cell r="F418"/>
          <cell r="G418"/>
          <cell r="H418"/>
          <cell r="I418"/>
          <cell r="J418"/>
          <cell r="K418"/>
          <cell r="L418"/>
          <cell r="M418"/>
          <cell r="N418"/>
          <cell r="O418"/>
          <cell r="P418"/>
          <cell r="Q418"/>
          <cell r="R418"/>
          <cell r="S418"/>
        </row>
        <row r="419">
          <cell r="B419"/>
          <cell r="C419"/>
          <cell r="D419"/>
          <cell r="E419"/>
          <cell r="F419"/>
          <cell r="G419"/>
          <cell r="H419"/>
          <cell r="I419"/>
          <cell r="J419"/>
          <cell r="K419"/>
          <cell r="L419"/>
          <cell r="M419"/>
          <cell r="N419"/>
          <cell r="O419"/>
          <cell r="P419"/>
          <cell r="Q419"/>
          <cell r="R419"/>
          <cell r="S419"/>
        </row>
        <row r="420">
          <cell r="B420"/>
          <cell r="C420"/>
          <cell r="D420"/>
          <cell r="E420"/>
          <cell r="F420"/>
          <cell r="G420"/>
          <cell r="H420"/>
          <cell r="I420"/>
          <cell r="J420"/>
          <cell r="K420"/>
          <cell r="L420"/>
          <cell r="M420"/>
          <cell r="N420"/>
          <cell r="O420"/>
          <cell r="P420"/>
          <cell r="Q420"/>
          <cell r="R420"/>
          <cell r="S420"/>
        </row>
        <row r="421">
          <cell r="B421"/>
          <cell r="C421"/>
          <cell r="D421"/>
          <cell r="E421"/>
          <cell r="F421"/>
          <cell r="G421"/>
          <cell r="H421"/>
          <cell r="I421"/>
          <cell r="J421"/>
          <cell r="K421"/>
          <cell r="L421"/>
          <cell r="M421"/>
          <cell r="N421"/>
          <cell r="O421"/>
          <cell r="P421"/>
          <cell r="Q421"/>
          <cell r="R421"/>
          <cell r="S421"/>
        </row>
        <row r="422">
          <cell r="B422"/>
          <cell r="C422"/>
          <cell r="D422"/>
          <cell r="E422"/>
          <cell r="F422"/>
          <cell r="G422"/>
          <cell r="H422"/>
          <cell r="I422"/>
          <cell r="J422"/>
          <cell r="K422"/>
          <cell r="L422"/>
          <cell r="M422"/>
          <cell r="N422"/>
          <cell r="O422"/>
          <cell r="P422"/>
          <cell r="Q422"/>
          <cell r="R422"/>
          <cell r="S422"/>
        </row>
        <row r="423">
          <cell r="B423"/>
          <cell r="C423"/>
          <cell r="D423"/>
          <cell r="E423"/>
          <cell r="F423"/>
          <cell r="G423"/>
          <cell r="H423"/>
          <cell r="I423"/>
          <cell r="J423"/>
          <cell r="K423"/>
          <cell r="L423"/>
          <cell r="M423"/>
          <cell r="N423"/>
          <cell r="O423"/>
          <cell r="P423"/>
          <cell r="Q423"/>
          <cell r="R423"/>
          <cell r="S423"/>
        </row>
        <row r="424">
          <cell r="B424"/>
          <cell r="C424"/>
          <cell r="D424"/>
          <cell r="E424"/>
          <cell r="F424"/>
          <cell r="G424"/>
          <cell r="H424"/>
          <cell r="I424"/>
          <cell r="J424"/>
          <cell r="K424"/>
          <cell r="L424"/>
          <cell r="M424"/>
          <cell r="N424"/>
          <cell r="O424"/>
          <cell r="P424"/>
          <cell r="Q424"/>
          <cell r="R424"/>
          <cell r="S424"/>
        </row>
        <row r="425">
          <cell r="B425"/>
          <cell r="C425"/>
          <cell r="D425"/>
          <cell r="E425"/>
          <cell r="F425"/>
          <cell r="G425"/>
          <cell r="H425"/>
          <cell r="I425"/>
          <cell r="J425"/>
          <cell r="K425"/>
          <cell r="L425"/>
          <cell r="M425"/>
          <cell r="N425"/>
          <cell r="O425"/>
          <cell r="P425"/>
          <cell r="Q425"/>
          <cell r="R425"/>
          <cell r="S425"/>
        </row>
        <row r="426">
          <cell r="B426"/>
          <cell r="C426"/>
          <cell r="D426"/>
          <cell r="E426"/>
          <cell r="F426"/>
          <cell r="G426"/>
          <cell r="H426"/>
          <cell r="I426"/>
          <cell r="J426"/>
          <cell r="K426"/>
          <cell r="L426"/>
          <cell r="M426"/>
          <cell r="N426"/>
          <cell r="O426"/>
          <cell r="P426"/>
          <cell r="Q426"/>
          <cell r="R426"/>
          <cell r="S426"/>
        </row>
        <row r="427">
          <cell r="B427"/>
          <cell r="C427"/>
          <cell r="D427"/>
          <cell r="E427"/>
          <cell r="F427"/>
          <cell r="G427"/>
          <cell r="H427"/>
          <cell r="I427"/>
          <cell r="J427"/>
          <cell r="K427"/>
          <cell r="L427"/>
          <cell r="M427"/>
          <cell r="N427"/>
          <cell r="O427"/>
          <cell r="P427"/>
          <cell r="Q427"/>
          <cell r="R427"/>
          <cell r="S427"/>
        </row>
        <row r="428">
          <cell r="B428"/>
          <cell r="C428"/>
          <cell r="D428"/>
          <cell r="E428"/>
          <cell r="F428"/>
          <cell r="G428"/>
          <cell r="H428"/>
          <cell r="I428"/>
          <cell r="J428"/>
          <cell r="K428"/>
          <cell r="L428"/>
          <cell r="M428"/>
          <cell r="N428"/>
          <cell r="O428"/>
          <cell r="P428"/>
          <cell r="Q428"/>
          <cell r="R428"/>
          <cell r="S428"/>
        </row>
        <row r="429">
          <cell r="B429"/>
          <cell r="C429"/>
          <cell r="D429"/>
          <cell r="E429"/>
          <cell r="F429"/>
          <cell r="G429"/>
          <cell r="H429"/>
          <cell r="I429"/>
          <cell r="J429"/>
          <cell r="K429"/>
          <cell r="L429"/>
          <cell r="M429"/>
          <cell r="N429"/>
          <cell r="O429"/>
          <cell r="P429"/>
          <cell r="Q429"/>
          <cell r="R429"/>
          <cell r="S429"/>
        </row>
        <row r="430">
          <cell r="B430"/>
          <cell r="C430"/>
          <cell r="D430"/>
          <cell r="E430"/>
          <cell r="F430"/>
          <cell r="G430"/>
          <cell r="H430"/>
          <cell r="I430"/>
          <cell r="J430"/>
          <cell r="K430"/>
          <cell r="L430"/>
          <cell r="M430"/>
          <cell r="N430"/>
          <cell r="O430"/>
          <cell r="P430"/>
          <cell r="Q430"/>
          <cell r="R430"/>
          <cell r="S430"/>
        </row>
        <row r="431">
          <cell r="B431"/>
          <cell r="C431"/>
          <cell r="D431"/>
          <cell r="E431"/>
          <cell r="F431"/>
          <cell r="G431"/>
          <cell r="H431"/>
          <cell r="I431"/>
          <cell r="J431"/>
          <cell r="K431"/>
          <cell r="L431"/>
          <cell r="M431"/>
          <cell r="N431"/>
          <cell r="O431"/>
          <cell r="P431"/>
          <cell r="Q431"/>
          <cell r="R431"/>
          <cell r="S431"/>
        </row>
        <row r="432">
          <cell r="B432"/>
          <cell r="C432"/>
          <cell r="D432"/>
          <cell r="E432"/>
          <cell r="F432"/>
          <cell r="G432"/>
          <cell r="H432"/>
          <cell r="I432"/>
          <cell r="J432"/>
          <cell r="K432"/>
          <cell r="L432"/>
          <cell r="M432"/>
          <cell r="N432"/>
          <cell r="O432"/>
          <cell r="P432"/>
          <cell r="Q432"/>
          <cell r="R432"/>
          <cell r="S432"/>
        </row>
        <row r="433">
          <cell r="B433"/>
          <cell r="C433"/>
          <cell r="D433"/>
          <cell r="E433"/>
          <cell r="F433"/>
          <cell r="G433"/>
          <cell r="H433"/>
          <cell r="I433"/>
          <cell r="J433"/>
          <cell r="K433"/>
          <cell r="L433"/>
          <cell r="M433"/>
          <cell r="N433"/>
          <cell r="O433"/>
          <cell r="P433"/>
          <cell r="Q433"/>
          <cell r="R433"/>
          <cell r="S433"/>
        </row>
        <row r="434">
          <cell r="B434"/>
          <cell r="C434"/>
          <cell r="D434"/>
          <cell r="E434"/>
          <cell r="F434"/>
          <cell r="G434"/>
          <cell r="H434"/>
          <cell r="I434"/>
          <cell r="J434"/>
          <cell r="K434"/>
          <cell r="L434"/>
          <cell r="M434"/>
          <cell r="N434"/>
          <cell r="O434"/>
          <cell r="P434"/>
          <cell r="Q434"/>
          <cell r="R434"/>
          <cell r="S434"/>
        </row>
        <row r="435">
          <cell r="B435"/>
          <cell r="C435"/>
          <cell r="D435"/>
          <cell r="E435"/>
          <cell r="F435"/>
          <cell r="G435"/>
          <cell r="H435"/>
          <cell r="I435"/>
          <cell r="J435"/>
          <cell r="K435"/>
          <cell r="L435"/>
          <cell r="M435"/>
          <cell r="N435"/>
          <cell r="O435"/>
          <cell r="P435"/>
          <cell r="Q435"/>
          <cell r="R435"/>
          <cell r="S435"/>
        </row>
        <row r="436">
          <cell r="B436"/>
          <cell r="C436"/>
          <cell r="D436"/>
          <cell r="E436"/>
          <cell r="F436"/>
          <cell r="G436"/>
          <cell r="H436"/>
          <cell r="I436"/>
          <cell r="J436"/>
          <cell r="K436"/>
          <cell r="L436"/>
          <cell r="M436"/>
          <cell r="N436"/>
          <cell r="O436"/>
          <cell r="P436"/>
          <cell r="Q436"/>
          <cell r="R436"/>
          <cell r="S436"/>
        </row>
        <row r="437">
          <cell r="B437"/>
          <cell r="C437"/>
          <cell r="D437"/>
          <cell r="E437"/>
          <cell r="F437"/>
          <cell r="G437"/>
          <cell r="H437"/>
          <cell r="I437"/>
          <cell r="J437"/>
          <cell r="K437"/>
          <cell r="L437"/>
          <cell r="M437"/>
          <cell r="N437"/>
          <cell r="O437"/>
          <cell r="P437"/>
          <cell r="Q437"/>
          <cell r="R437"/>
          <cell r="S437"/>
        </row>
        <row r="438">
          <cell r="B438"/>
          <cell r="C438"/>
          <cell r="D438"/>
          <cell r="E438"/>
          <cell r="F438"/>
          <cell r="G438"/>
          <cell r="H438"/>
          <cell r="I438"/>
          <cell r="J438"/>
          <cell r="K438"/>
          <cell r="L438"/>
          <cell r="M438"/>
          <cell r="N438"/>
          <cell r="O438"/>
          <cell r="P438"/>
          <cell r="Q438"/>
          <cell r="R438"/>
          <cell r="S438"/>
        </row>
        <row r="439">
          <cell r="B439"/>
          <cell r="C439"/>
          <cell r="D439"/>
          <cell r="E439"/>
          <cell r="F439"/>
          <cell r="G439"/>
          <cell r="H439"/>
          <cell r="I439"/>
          <cell r="J439"/>
          <cell r="K439"/>
          <cell r="L439"/>
          <cell r="M439"/>
          <cell r="N439"/>
          <cell r="O439"/>
          <cell r="P439"/>
          <cell r="Q439"/>
          <cell r="R439"/>
          <cell r="S439"/>
        </row>
        <row r="440">
          <cell r="B440"/>
          <cell r="C440"/>
          <cell r="D440"/>
          <cell r="E440"/>
          <cell r="F440"/>
          <cell r="G440"/>
          <cell r="H440"/>
          <cell r="I440"/>
          <cell r="J440"/>
          <cell r="K440"/>
          <cell r="L440"/>
          <cell r="M440"/>
          <cell r="N440"/>
          <cell r="O440"/>
          <cell r="P440"/>
          <cell r="Q440"/>
          <cell r="R440"/>
          <cell r="S440"/>
        </row>
        <row r="441">
          <cell r="B441"/>
          <cell r="C441"/>
          <cell r="D441"/>
          <cell r="E441"/>
          <cell r="F441"/>
          <cell r="G441"/>
          <cell r="H441"/>
          <cell r="I441"/>
          <cell r="J441"/>
          <cell r="K441"/>
          <cell r="L441"/>
          <cell r="M441"/>
          <cell r="N441"/>
          <cell r="O441"/>
          <cell r="P441"/>
          <cell r="Q441"/>
          <cell r="R441"/>
          <cell r="S441"/>
        </row>
        <row r="442">
          <cell r="B442"/>
          <cell r="C442"/>
          <cell r="D442"/>
          <cell r="E442"/>
          <cell r="F442"/>
          <cell r="G442"/>
          <cell r="H442"/>
          <cell r="I442"/>
          <cell r="J442"/>
          <cell r="K442"/>
          <cell r="L442"/>
          <cell r="M442"/>
          <cell r="N442"/>
          <cell r="O442"/>
          <cell r="P442"/>
          <cell r="Q442"/>
          <cell r="R442"/>
          <cell r="S442"/>
        </row>
        <row r="443">
          <cell r="B443"/>
          <cell r="C443"/>
          <cell r="D443"/>
          <cell r="E443"/>
          <cell r="F443"/>
          <cell r="G443"/>
          <cell r="H443"/>
          <cell r="I443"/>
          <cell r="J443"/>
          <cell r="K443"/>
          <cell r="L443"/>
          <cell r="M443"/>
          <cell r="N443"/>
          <cell r="O443"/>
          <cell r="P443"/>
          <cell r="Q443"/>
          <cell r="R443"/>
          <cell r="S443"/>
        </row>
        <row r="444">
          <cell r="B444"/>
          <cell r="C444"/>
          <cell r="D444"/>
          <cell r="E444"/>
          <cell r="F444"/>
          <cell r="G444"/>
          <cell r="H444"/>
          <cell r="I444"/>
          <cell r="J444"/>
          <cell r="K444"/>
          <cell r="L444"/>
          <cell r="M444"/>
          <cell r="N444"/>
          <cell r="O444"/>
          <cell r="P444"/>
          <cell r="Q444"/>
          <cell r="R444"/>
          <cell r="S444"/>
        </row>
        <row r="445">
          <cell r="B445"/>
          <cell r="C445"/>
          <cell r="D445"/>
          <cell r="E445"/>
          <cell r="F445"/>
          <cell r="G445"/>
          <cell r="H445"/>
          <cell r="I445"/>
          <cell r="J445"/>
          <cell r="K445"/>
          <cell r="L445"/>
          <cell r="M445"/>
          <cell r="N445"/>
          <cell r="O445"/>
          <cell r="P445"/>
          <cell r="Q445"/>
          <cell r="R445"/>
          <cell r="S445"/>
        </row>
        <row r="446">
          <cell r="B446"/>
          <cell r="C446"/>
          <cell r="D446"/>
          <cell r="E446"/>
          <cell r="F446"/>
          <cell r="G446"/>
          <cell r="H446"/>
          <cell r="I446"/>
          <cell r="J446"/>
          <cell r="K446"/>
          <cell r="L446"/>
          <cell r="M446"/>
          <cell r="N446"/>
          <cell r="O446"/>
          <cell r="P446"/>
          <cell r="Q446"/>
          <cell r="R446"/>
          <cell r="S446"/>
        </row>
        <row r="447">
          <cell r="B447"/>
          <cell r="C447"/>
          <cell r="D447"/>
          <cell r="E447"/>
          <cell r="F447"/>
          <cell r="G447"/>
          <cell r="H447"/>
          <cell r="I447"/>
          <cell r="J447"/>
          <cell r="K447"/>
          <cell r="L447"/>
          <cell r="M447"/>
          <cell r="N447"/>
          <cell r="O447"/>
          <cell r="P447"/>
          <cell r="Q447"/>
          <cell r="R447"/>
          <cell r="S447"/>
        </row>
        <row r="448">
          <cell r="B448"/>
          <cell r="C448"/>
          <cell r="D448"/>
          <cell r="E448"/>
          <cell r="F448"/>
          <cell r="G448"/>
          <cell r="H448"/>
          <cell r="I448"/>
          <cell r="J448"/>
          <cell r="K448"/>
          <cell r="L448"/>
          <cell r="M448"/>
          <cell r="N448"/>
          <cell r="O448"/>
          <cell r="P448"/>
          <cell r="Q448"/>
          <cell r="R448"/>
          <cell r="S448"/>
        </row>
        <row r="449">
          <cell r="B449"/>
          <cell r="C449"/>
          <cell r="D449"/>
          <cell r="E449"/>
          <cell r="F449"/>
          <cell r="G449"/>
          <cell r="H449"/>
          <cell r="I449"/>
          <cell r="J449"/>
          <cell r="K449"/>
          <cell r="L449"/>
          <cell r="M449"/>
          <cell r="N449"/>
          <cell r="O449"/>
          <cell r="P449"/>
          <cell r="Q449"/>
          <cell r="R449"/>
          <cell r="S449"/>
        </row>
        <row r="450">
          <cell r="B450"/>
          <cell r="C450"/>
          <cell r="D450"/>
          <cell r="E450"/>
          <cell r="F450"/>
          <cell r="G450"/>
          <cell r="H450"/>
          <cell r="I450"/>
          <cell r="J450"/>
          <cell r="K450"/>
          <cell r="L450"/>
          <cell r="M450"/>
          <cell r="N450"/>
          <cell r="O450"/>
          <cell r="P450"/>
          <cell r="Q450"/>
          <cell r="R450"/>
          <cell r="S450"/>
        </row>
        <row r="451">
          <cell r="B451"/>
          <cell r="C451"/>
          <cell r="D451"/>
          <cell r="E451"/>
          <cell r="F451"/>
          <cell r="G451"/>
          <cell r="H451"/>
          <cell r="I451"/>
          <cell r="J451"/>
          <cell r="K451"/>
          <cell r="L451"/>
          <cell r="M451"/>
          <cell r="N451"/>
          <cell r="O451"/>
          <cell r="P451"/>
          <cell r="Q451"/>
          <cell r="R451"/>
          <cell r="S451"/>
        </row>
        <row r="452">
          <cell r="B452"/>
          <cell r="C452"/>
          <cell r="D452"/>
          <cell r="E452"/>
          <cell r="F452"/>
          <cell r="G452"/>
          <cell r="H452"/>
          <cell r="I452"/>
          <cell r="J452"/>
          <cell r="K452"/>
          <cell r="L452"/>
          <cell r="M452"/>
          <cell r="N452"/>
          <cell r="O452"/>
          <cell r="P452"/>
          <cell r="Q452"/>
          <cell r="R452"/>
          <cell r="S452"/>
        </row>
        <row r="453">
          <cell r="B453"/>
          <cell r="C453"/>
          <cell r="D453"/>
          <cell r="E453"/>
          <cell r="F453"/>
          <cell r="G453"/>
          <cell r="H453"/>
          <cell r="I453"/>
          <cell r="J453"/>
          <cell r="K453"/>
          <cell r="L453"/>
          <cell r="M453"/>
          <cell r="N453"/>
          <cell r="O453"/>
          <cell r="P453"/>
          <cell r="Q453"/>
          <cell r="R453"/>
          <cell r="S453"/>
        </row>
        <row r="454">
          <cell r="B454"/>
          <cell r="C454"/>
          <cell r="D454"/>
          <cell r="E454"/>
          <cell r="F454"/>
          <cell r="G454"/>
          <cell r="H454"/>
          <cell r="I454"/>
          <cell r="J454"/>
          <cell r="K454"/>
          <cell r="L454"/>
          <cell r="M454"/>
          <cell r="N454"/>
          <cell r="O454"/>
          <cell r="P454"/>
          <cell r="Q454"/>
          <cell r="R454"/>
          <cell r="S454"/>
        </row>
        <row r="455">
          <cell r="B455"/>
          <cell r="C455"/>
          <cell r="D455"/>
          <cell r="E455"/>
          <cell r="F455"/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/>
        </row>
        <row r="456">
          <cell r="B456"/>
          <cell r="C456"/>
          <cell r="D456"/>
          <cell r="E456"/>
          <cell r="F456"/>
          <cell r="G456"/>
          <cell r="H456"/>
          <cell r="I456"/>
          <cell r="J456"/>
          <cell r="K456"/>
          <cell r="L456"/>
          <cell r="M456"/>
          <cell r="N456"/>
          <cell r="O456"/>
          <cell r="P456"/>
          <cell r="Q456"/>
          <cell r="R456"/>
          <cell r="S456"/>
        </row>
        <row r="457">
          <cell r="B457"/>
          <cell r="C457"/>
          <cell r="D457"/>
          <cell r="E457"/>
          <cell r="F457"/>
          <cell r="G457"/>
          <cell r="H457"/>
          <cell r="I457"/>
          <cell r="J457"/>
          <cell r="K457"/>
          <cell r="L457"/>
          <cell r="M457"/>
          <cell r="N457"/>
          <cell r="O457"/>
          <cell r="P457"/>
          <cell r="Q457"/>
          <cell r="R457"/>
          <cell r="S457"/>
        </row>
        <row r="458">
          <cell r="B458"/>
          <cell r="C458"/>
          <cell r="D458"/>
          <cell r="E458"/>
          <cell r="F458"/>
          <cell r="G458"/>
          <cell r="H458"/>
          <cell r="I458"/>
          <cell r="J458"/>
          <cell r="K458"/>
          <cell r="L458"/>
          <cell r="M458"/>
          <cell r="N458"/>
          <cell r="O458"/>
          <cell r="P458"/>
          <cell r="Q458"/>
          <cell r="R458"/>
          <cell r="S458"/>
        </row>
        <row r="459">
          <cell r="B459"/>
          <cell r="C459"/>
          <cell r="D459"/>
          <cell r="E459"/>
          <cell r="F459"/>
          <cell r="G459"/>
          <cell r="H459"/>
          <cell r="I459"/>
          <cell r="J459"/>
          <cell r="K459"/>
          <cell r="L459"/>
          <cell r="M459"/>
          <cell r="N459"/>
          <cell r="O459"/>
          <cell r="P459"/>
          <cell r="Q459"/>
          <cell r="R459"/>
          <cell r="S459"/>
        </row>
        <row r="460">
          <cell r="B460"/>
          <cell r="C460"/>
          <cell r="D460"/>
          <cell r="E460"/>
          <cell r="F460"/>
          <cell r="G460"/>
          <cell r="H460"/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/>
        </row>
        <row r="461">
          <cell r="B461"/>
          <cell r="C461"/>
          <cell r="D461"/>
          <cell r="E461"/>
          <cell r="F461"/>
          <cell r="G461"/>
          <cell r="H461"/>
          <cell r="I461"/>
          <cell r="J461"/>
          <cell r="K461"/>
          <cell r="L461"/>
          <cell r="M461"/>
          <cell r="N461"/>
          <cell r="O461"/>
          <cell r="P461"/>
          <cell r="Q461"/>
          <cell r="R461"/>
          <cell r="S461"/>
        </row>
        <row r="462">
          <cell r="B462"/>
          <cell r="C462"/>
          <cell r="D462"/>
          <cell r="E462"/>
          <cell r="F462"/>
          <cell r="G462"/>
          <cell r="H462"/>
          <cell r="I462"/>
          <cell r="J462"/>
          <cell r="K462"/>
          <cell r="L462"/>
          <cell r="M462"/>
          <cell r="N462"/>
          <cell r="O462"/>
          <cell r="P462"/>
          <cell r="Q462"/>
          <cell r="R462"/>
          <cell r="S462"/>
        </row>
        <row r="463">
          <cell r="B463"/>
          <cell r="C463"/>
          <cell r="D463"/>
          <cell r="E463"/>
          <cell r="F463"/>
          <cell r="G463"/>
          <cell r="H463"/>
          <cell r="I463"/>
          <cell r="J463"/>
          <cell r="K463"/>
          <cell r="L463"/>
          <cell r="M463"/>
          <cell r="N463"/>
          <cell r="O463"/>
          <cell r="P463"/>
          <cell r="Q463"/>
          <cell r="R463"/>
          <cell r="S463"/>
        </row>
        <row r="464">
          <cell r="B464"/>
          <cell r="C464"/>
          <cell r="D464"/>
          <cell r="E464"/>
          <cell r="F464"/>
          <cell r="G464"/>
          <cell r="H464"/>
          <cell r="I464"/>
          <cell r="J464"/>
          <cell r="K464"/>
          <cell r="L464"/>
          <cell r="M464"/>
          <cell r="N464"/>
          <cell r="O464"/>
          <cell r="P464"/>
          <cell r="Q464"/>
          <cell r="R464"/>
          <cell r="S464"/>
        </row>
        <row r="465">
          <cell r="B465"/>
          <cell r="C465"/>
          <cell r="D465"/>
          <cell r="E465"/>
          <cell r="F465"/>
          <cell r="G465"/>
          <cell r="H465"/>
          <cell r="I465"/>
          <cell r="J465"/>
          <cell r="K465"/>
          <cell r="L465"/>
          <cell r="M465"/>
          <cell r="N465"/>
          <cell r="O465"/>
          <cell r="P465"/>
          <cell r="Q465"/>
          <cell r="R465"/>
          <cell r="S465"/>
        </row>
        <row r="466">
          <cell r="B466"/>
          <cell r="C466"/>
          <cell r="D466"/>
          <cell r="E466"/>
          <cell r="F466"/>
          <cell r="G466"/>
          <cell r="H466"/>
          <cell r="I466"/>
          <cell r="J466"/>
          <cell r="K466"/>
          <cell r="L466"/>
          <cell r="M466"/>
          <cell r="N466"/>
          <cell r="O466"/>
          <cell r="P466"/>
          <cell r="Q466"/>
          <cell r="R466"/>
          <cell r="S466"/>
        </row>
        <row r="467">
          <cell r="B467"/>
          <cell r="C467"/>
          <cell r="D467"/>
          <cell r="E467"/>
          <cell r="F467"/>
          <cell r="G467"/>
          <cell r="H467"/>
          <cell r="I467"/>
          <cell r="J467"/>
          <cell r="K467"/>
          <cell r="L467"/>
          <cell r="M467"/>
          <cell r="N467"/>
          <cell r="O467"/>
          <cell r="P467"/>
          <cell r="Q467"/>
          <cell r="R467"/>
          <cell r="S467"/>
        </row>
        <row r="468">
          <cell r="B468"/>
          <cell r="C468"/>
          <cell r="D468"/>
          <cell r="E468"/>
          <cell r="F468"/>
          <cell r="G468"/>
          <cell r="H468"/>
          <cell r="I468"/>
          <cell r="J468"/>
          <cell r="K468"/>
          <cell r="L468"/>
          <cell r="M468"/>
          <cell r="N468"/>
          <cell r="O468"/>
          <cell r="P468"/>
          <cell r="Q468"/>
          <cell r="R468"/>
          <cell r="S468"/>
        </row>
        <row r="469">
          <cell r="B469"/>
          <cell r="C469"/>
          <cell r="D469"/>
          <cell r="E469"/>
          <cell r="F469"/>
          <cell r="G469"/>
          <cell r="H469"/>
          <cell r="I469"/>
          <cell r="J469"/>
          <cell r="K469"/>
          <cell r="L469"/>
          <cell r="M469"/>
          <cell r="N469"/>
          <cell r="O469"/>
          <cell r="P469"/>
          <cell r="Q469"/>
          <cell r="R469"/>
          <cell r="S469"/>
        </row>
        <row r="470">
          <cell r="B470"/>
          <cell r="C470"/>
          <cell r="D470"/>
          <cell r="E470"/>
          <cell r="F470"/>
          <cell r="G470"/>
          <cell r="H470"/>
          <cell r="I470"/>
          <cell r="J470"/>
          <cell r="K470"/>
          <cell r="L470"/>
          <cell r="M470"/>
          <cell r="N470"/>
          <cell r="O470"/>
          <cell r="P470"/>
          <cell r="Q470"/>
          <cell r="R470"/>
          <cell r="S470"/>
        </row>
        <row r="471">
          <cell r="B471"/>
          <cell r="C471"/>
          <cell r="D471"/>
          <cell r="E471"/>
          <cell r="F471"/>
          <cell r="G471"/>
          <cell r="H471"/>
          <cell r="I471"/>
          <cell r="J471"/>
          <cell r="K471"/>
          <cell r="L471"/>
          <cell r="M471"/>
          <cell r="N471"/>
          <cell r="O471"/>
          <cell r="P471"/>
          <cell r="Q471"/>
          <cell r="R471"/>
          <cell r="S471"/>
        </row>
        <row r="472">
          <cell r="B472"/>
          <cell r="C472"/>
          <cell r="D472"/>
          <cell r="E472"/>
          <cell r="F472"/>
          <cell r="G472"/>
          <cell r="H472"/>
          <cell r="I472"/>
          <cell r="J472"/>
          <cell r="K472"/>
          <cell r="L472"/>
          <cell r="M472"/>
          <cell r="N472"/>
          <cell r="O472"/>
          <cell r="P472"/>
          <cell r="Q472"/>
          <cell r="R472"/>
          <cell r="S472"/>
        </row>
        <row r="473">
          <cell r="B473"/>
          <cell r="C473"/>
          <cell r="D473"/>
          <cell r="E473"/>
          <cell r="F473"/>
          <cell r="G473"/>
          <cell r="H473"/>
          <cell r="I473"/>
          <cell r="J473"/>
          <cell r="K473"/>
          <cell r="L473"/>
          <cell r="M473"/>
          <cell r="N473"/>
          <cell r="O473"/>
          <cell r="P473"/>
          <cell r="Q473"/>
          <cell r="R473"/>
          <cell r="S473"/>
        </row>
        <row r="474">
          <cell r="B474"/>
          <cell r="C474"/>
          <cell r="D474"/>
          <cell r="E474"/>
          <cell r="F474"/>
          <cell r="G474"/>
          <cell r="H474"/>
          <cell r="I474"/>
          <cell r="J474"/>
          <cell r="K474"/>
          <cell r="L474"/>
          <cell r="M474"/>
          <cell r="N474"/>
          <cell r="O474"/>
          <cell r="P474"/>
          <cell r="Q474"/>
          <cell r="R474"/>
          <cell r="S474"/>
        </row>
        <row r="475">
          <cell r="B475"/>
          <cell r="C475"/>
          <cell r="D475"/>
          <cell r="E475"/>
          <cell r="F475"/>
          <cell r="G475"/>
          <cell r="H475"/>
          <cell r="I475"/>
          <cell r="J475"/>
          <cell r="K475"/>
          <cell r="L475"/>
          <cell r="M475"/>
          <cell r="N475"/>
          <cell r="O475"/>
          <cell r="P475"/>
          <cell r="Q475"/>
          <cell r="R475"/>
          <cell r="S475"/>
        </row>
        <row r="476">
          <cell r="B476"/>
          <cell r="C476"/>
          <cell r="D476"/>
          <cell r="E476"/>
          <cell r="F476"/>
          <cell r="G476"/>
          <cell r="H476"/>
          <cell r="I476"/>
          <cell r="J476"/>
          <cell r="K476"/>
          <cell r="L476"/>
          <cell r="M476"/>
          <cell r="N476"/>
          <cell r="O476"/>
          <cell r="P476"/>
          <cell r="Q476"/>
          <cell r="R476"/>
          <cell r="S476"/>
        </row>
        <row r="477">
          <cell r="B477"/>
          <cell r="C477"/>
          <cell r="D477"/>
          <cell r="E477"/>
          <cell r="F477"/>
          <cell r="G477"/>
          <cell r="H477"/>
          <cell r="I477"/>
          <cell r="J477"/>
          <cell r="K477"/>
          <cell r="L477"/>
          <cell r="M477"/>
          <cell r="N477"/>
          <cell r="O477"/>
          <cell r="P477"/>
          <cell r="Q477"/>
          <cell r="R477"/>
          <cell r="S477"/>
        </row>
        <row r="478">
          <cell r="B478"/>
          <cell r="C478"/>
          <cell r="D478"/>
          <cell r="E478"/>
          <cell r="F478"/>
          <cell r="G478"/>
          <cell r="H478"/>
          <cell r="I478"/>
          <cell r="J478"/>
          <cell r="K478"/>
          <cell r="L478"/>
          <cell r="M478"/>
          <cell r="N478"/>
          <cell r="O478"/>
          <cell r="P478"/>
          <cell r="Q478"/>
          <cell r="R478"/>
          <cell r="S478"/>
        </row>
        <row r="479">
          <cell r="B479"/>
          <cell r="C479"/>
          <cell r="D479"/>
          <cell r="E479"/>
          <cell r="F479"/>
          <cell r="G479"/>
          <cell r="H479"/>
          <cell r="I479"/>
          <cell r="J479"/>
          <cell r="K479"/>
          <cell r="L479"/>
          <cell r="M479"/>
          <cell r="N479"/>
          <cell r="O479"/>
          <cell r="P479"/>
          <cell r="Q479"/>
          <cell r="R479"/>
          <cell r="S479"/>
        </row>
        <row r="480">
          <cell r="B480"/>
          <cell r="C480"/>
          <cell r="D480"/>
          <cell r="E480"/>
          <cell r="F480"/>
          <cell r="G480"/>
          <cell r="H480"/>
          <cell r="I480"/>
          <cell r="J480"/>
          <cell r="K480"/>
          <cell r="L480"/>
          <cell r="M480"/>
          <cell r="N480"/>
          <cell r="O480"/>
          <cell r="P480"/>
          <cell r="Q480"/>
          <cell r="R480"/>
          <cell r="S480"/>
        </row>
        <row r="481">
          <cell r="B481"/>
          <cell r="C481"/>
          <cell r="D481"/>
          <cell r="E481"/>
          <cell r="F481"/>
          <cell r="G481"/>
          <cell r="H481"/>
          <cell r="I481"/>
          <cell r="J481"/>
          <cell r="K481"/>
          <cell r="L481"/>
          <cell r="M481"/>
          <cell r="N481"/>
          <cell r="O481"/>
          <cell r="P481"/>
          <cell r="Q481"/>
          <cell r="R481"/>
          <cell r="S481"/>
        </row>
        <row r="482">
          <cell r="B482"/>
          <cell r="C482"/>
          <cell r="D482"/>
          <cell r="E482"/>
          <cell r="F482"/>
          <cell r="G482"/>
          <cell r="H482"/>
          <cell r="I482"/>
          <cell r="J482"/>
          <cell r="K482"/>
          <cell r="L482"/>
          <cell r="M482"/>
          <cell r="N482"/>
          <cell r="O482"/>
          <cell r="P482"/>
          <cell r="Q482"/>
          <cell r="R482"/>
          <cell r="S482"/>
        </row>
        <row r="483">
          <cell r="B483"/>
          <cell r="C483"/>
          <cell r="D483"/>
          <cell r="E483"/>
          <cell r="F483"/>
          <cell r="G483"/>
          <cell r="H483"/>
          <cell r="I483"/>
          <cell r="J483"/>
          <cell r="K483"/>
          <cell r="L483"/>
          <cell r="M483"/>
          <cell r="N483"/>
          <cell r="O483"/>
          <cell r="P483"/>
          <cell r="Q483"/>
          <cell r="R483"/>
          <cell r="S483"/>
        </row>
        <row r="484">
          <cell r="B484"/>
          <cell r="C484"/>
          <cell r="D484"/>
          <cell r="E484"/>
          <cell r="F484"/>
          <cell r="G484"/>
          <cell r="H484"/>
          <cell r="I484"/>
          <cell r="J484"/>
          <cell r="K484"/>
          <cell r="L484"/>
          <cell r="M484"/>
          <cell r="N484"/>
          <cell r="O484"/>
          <cell r="P484"/>
          <cell r="Q484"/>
          <cell r="R484"/>
          <cell r="S484"/>
        </row>
        <row r="485">
          <cell r="B485"/>
          <cell r="C485"/>
          <cell r="D485"/>
          <cell r="E485"/>
          <cell r="F485"/>
          <cell r="G485"/>
          <cell r="H485"/>
          <cell r="I485"/>
          <cell r="J485"/>
          <cell r="K485"/>
          <cell r="L485"/>
          <cell r="M485"/>
          <cell r="N485"/>
          <cell r="O485"/>
          <cell r="P485"/>
          <cell r="Q485"/>
          <cell r="R485"/>
          <cell r="S485"/>
        </row>
        <row r="486">
          <cell r="B486"/>
          <cell r="C486"/>
          <cell r="D486"/>
          <cell r="E486"/>
          <cell r="F486"/>
          <cell r="G486"/>
          <cell r="H486"/>
          <cell r="I486"/>
          <cell r="J486"/>
          <cell r="K486"/>
          <cell r="L486"/>
          <cell r="M486"/>
          <cell r="N486"/>
          <cell r="O486"/>
          <cell r="P486"/>
          <cell r="Q486"/>
          <cell r="R486"/>
          <cell r="S486"/>
        </row>
        <row r="487">
          <cell r="B487"/>
          <cell r="C487"/>
          <cell r="D487"/>
          <cell r="E487"/>
          <cell r="F487"/>
          <cell r="G487"/>
          <cell r="H487"/>
          <cell r="I487"/>
          <cell r="J487"/>
          <cell r="K487"/>
          <cell r="L487"/>
          <cell r="M487"/>
          <cell r="N487"/>
          <cell r="O487"/>
          <cell r="P487"/>
          <cell r="Q487"/>
          <cell r="R487"/>
          <cell r="S487"/>
        </row>
        <row r="488">
          <cell r="B488"/>
          <cell r="C488"/>
          <cell r="D488"/>
          <cell r="E488"/>
          <cell r="F488"/>
          <cell r="G488"/>
          <cell r="H488"/>
          <cell r="I488"/>
          <cell r="J488"/>
          <cell r="K488"/>
          <cell r="L488"/>
          <cell r="M488"/>
          <cell r="N488"/>
          <cell r="O488"/>
          <cell r="P488"/>
          <cell r="Q488"/>
          <cell r="R488"/>
          <cell r="S488"/>
        </row>
        <row r="489">
          <cell r="B489"/>
          <cell r="C489"/>
          <cell r="D489"/>
          <cell r="E489"/>
          <cell r="F489"/>
          <cell r="G489"/>
          <cell r="H489"/>
          <cell r="I489"/>
          <cell r="J489"/>
          <cell r="K489"/>
          <cell r="L489"/>
          <cell r="M489"/>
          <cell r="N489"/>
          <cell r="O489"/>
          <cell r="P489"/>
          <cell r="Q489"/>
          <cell r="R489"/>
          <cell r="S489"/>
        </row>
        <row r="490">
          <cell r="B490"/>
          <cell r="C490"/>
          <cell r="D490"/>
          <cell r="E490"/>
          <cell r="F490"/>
          <cell r="G490"/>
          <cell r="H490"/>
          <cell r="I490"/>
          <cell r="J490"/>
          <cell r="K490"/>
          <cell r="L490"/>
          <cell r="M490"/>
          <cell r="N490"/>
          <cell r="O490"/>
          <cell r="P490"/>
          <cell r="Q490"/>
          <cell r="R490"/>
          <cell r="S490"/>
        </row>
        <row r="491">
          <cell r="B491"/>
          <cell r="C491"/>
          <cell r="D491"/>
          <cell r="E491"/>
          <cell r="F491"/>
          <cell r="G491"/>
          <cell r="H491"/>
          <cell r="I491"/>
          <cell r="J491"/>
          <cell r="K491"/>
          <cell r="L491"/>
          <cell r="M491"/>
          <cell r="N491"/>
          <cell r="O491"/>
          <cell r="P491"/>
          <cell r="Q491"/>
          <cell r="R491"/>
          <cell r="S491"/>
        </row>
        <row r="492">
          <cell r="B492"/>
          <cell r="C492"/>
          <cell r="D492"/>
          <cell r="E492"/>
          <cell r="F492"/>
          <cell r="G492"/>
          <cell r="H492"/>
          <cell r="I492"/>
          <cell r="J492"/>
          <cell r="K492"/>
          <cell r="L492"/>
          <cell r="M492"/>
          <cell r="N492"/>
          <cell r="O492"/>
          <cell r="P492"/>
          <cell r="Q492"/>
          <cell r="R492"/>
          <cell r="S492"/>
        </row>
        <row r="493">
          <cell r="B493"/>
          <cell r="C493"/>
          <cell r="D493"/>
          <cell r="E493"/>
          <cell r="F493"/>
          <cell r="G493"/>
          <cell r="H493"/>
          <cell r="I493"/>
          <cell r="J493"/>
          <cell r="K493"/>
          <cell r="L493"/>
          <cell r="M493"/>
          <cell r="N493"/>
          <cell r="O493"/>
          <cell r="P493"/>
          <cell r="Q493"/>
          <cell r="R493"/>
          <cell r="S493"/>
        </row>
        <row r="494">
          <cell r="B494"/>
          <cell r="C494"/>
          <cell r="D494"/>
          <cell r="E494"/>
          <cell r="F494"/>
          <cell r="G494"/>
          <cell r="H494"/>
          <cell r="I494"/>
          <cell r="J494"/>
          <cell r="K494"/>
          <cell r="L494"/>
          <cell r="M494"/>
          <cell r="N494"/>
          <cell r="O494"/>
          <cell r="P494"/>
          <cell r="Q494"/>
          <cell r="R494"/>
          <cell r="S494"/>
        </row>
        <row r="495">
          <cell r="B495"/>
          <cell r="C495"/>
          <cell r="D495"/>
          <cell r="E495"/>
          <cell r="F495"/>
          <cell r="G495"/>
          <cell r="H495"/>
          <cell r="I495"/>
          <cell r="J495"/>
          <cell r="K495"/>
          <cell r="L495"/>
          <cell r="M495"/>
          <cell r="N495"/>
          <cell r="O495"/>
          <cell r="P495"/>
          <cell r="Q495"/>
          <cell r="R495"/>
          <cell r="S495"/>
        </row>
        <row r="496">
          <cell r="B496"/>
          <cell r="C496"/>
          <cell r="D496"/>
          <cell r="E496"/>
          <cell r="F496"/>
          <cell r="G496"/>
          <cell r="H496"/>
          <cell r="I496"/>
          <cell r="J496"/>
          <cell r="K496"/>
          <cell r="L496"/>
          <cell r="M496"/>
          <cell r="N496"/>
          <cell r="O496"/>
          <cell r="P496"/>
          <cell r="Q496"/>
          <cell r="R496"/>
          <cell r="S496"/>
        </row>
        <row r="497">
          <cell r="B497"/>
          <cell r="C497"/>
          <cell r="D497"/>
          <cell r="E497"/>
          <cell r="F497"/>
          <cell r="G497"/>
          <cell r="H497"/>
          <cell r="I497"/>
          <cell r="J497"/>
          <cell r="K497"/>
          <cell r="L497"/>
          <cell r="M497"/>
          <cell r="N497"/>
          <cell r="O497"/>
          <cell r="P497"/>
          <cell r="Q497"/>
          <cell r="R497"/>
          <cell r="S497"/>
        </row>
        <row r="498">
          <cell r="B498"/>
          <cell r="C498"/>
          <cell r="D498"/>
          <cell r="E498"/>
          <cell r="F498"/>
          <cell r="G498"/>
          <cell r="H498"/>
          <cell r="I498"/>
          <cell r="J498"/>
          <cell r="K498"/>
          <cell r="L498"/>
          <cell r="M498"/>
          <cell r="N498"/>
          <cell r="O498"/>
          <cell r="P498"/>
          <cell r="Q498"/>
          <cell r="R498"/>
          <cell r="S498"/>
        </row>
        <row r="499">
          <cell r="B499"/>
          <cell r="C499"/>
          <cell r="D499"/>
          <cell r="E499"/>
          <cell r="F499"/>
          <cell r="G499"/>
          <cell r="H499"/>
          <cell r="I499"/>
          <cell r="J499"/>
          <cell r="K499"/>
          <cell r="L499"/>
          <cell r="M499"/>
          <cell r="N499"/>
          <cell r="O499"/>
          <cell r="P499"/>
          <cell r="Q499"/>
          <cell r="R499"/>
          <cell r="S499"/>
        </row>
        <row r="500">
          <cell r="B500"/>
          <cell r="C500"/>
          <cell r="D500"/>
          <cell r="E500"/>
          <cell r="F500"/>
          <cell r="G500"/>
          <cell r="H500"/>
          <cell r="I500"/>
          <cell r="J500"/>
          <cell r="K500"/>
          <cell r="L500"/>
          <cell r="M500"/>
          <cell r="N500"/>
          <cell r="O500"/>
          <cell r="P500"/>
          <cell r="Q500"/>
          <cell r="R500"/>
          <cell r="S500"/>
        </row>
        <row r="501">
          <cell r="B501"/>
          <cell r="C501"/>
          <cell r="D501"/>
          <cell r="E501"/>
          <cell r="F501"/>
          <cell r="G501"/>
          <cell r="H501"/>
          <cell r="I501"/>
          <cell r="J501"/>
          <cell r="K501"/>
          <cell r="L501"/>
          <cell r="M501"/>
          <cell r="N501"/>
          <cell r="O501"/>
          <cell r="P501"/>
          <cell r="Q501"/>
          <cell r="R501"/>
          <cell r="S501"/>
        </row>
        <row r="502">
          <cell r="B502"/>
          <cell r="C502"/>
          <cell r="D502"/>
          <cell r="E502"/>
          <cell r="F502"/>
          <cell r="G502"/>
          <cell r="H502"/>
          <cell r="I502"/>
          <cell r="J502"/>
          <cell r="K502"/>
          <cell r="L502"/>
          <cell r="M502"/>
          <cell r="N502"/>
          <cell r="O502"/>
          <cell r="P502"/>
          <cell r="Q502"/>
          <cell r="R502"/>
          <cell r="S502"/>
        </row>
        <row r="503">
          <cell r="B503"/>
          <cell r="C503"/>
          <cell r="D503"/>
          <cell r="E503"/>
          <cell r="F503"/>
          <cell r="G503"/>
          <cell r="H503"/>
          <cell r="I503"/>
          <cell r="J503"/>
          <cell r="K503"/>
          <cell r="L503"/>
          <cell r="M503"/>
          <cell r="N503"/>
          <cell r="O503"/>
          <cell r="P503"/>
          <cell r="Q503"/>
          <cell r="R503"/>
          <cell r="S503"/>
        </row>
        <row r="504">
          <cell r="B504"/>
          <cell r="C504"/>
          <cell r="D504"/>
          <cell r="E504"/>
          <cell r="F504"/>
          <cell r="G504"/>
          <cell r="H504"/>
          <cell r="I504"/>
          <cell r="J504"/>
          <cell r="K504"/>
          <cell r="L504"/>
          <cell r="M504"/>
          <cell r="N504"/>
          <cell r="O504"/>
          <cell r="P504"/>
          <cell r="Q504"/>
          <cell r="R504"/>
          <cell r="S504"/>
        </row>
        <row r="505">
          <cell r="B505"/>
          <cell r="C505"/>
          <cell r="D505"/>
          <cell r="E505"/>
          <cell r="F505"/>
          <cell r="G505"/>
          <cell r="H505"/>
          <cell r="I505"/>
          <cell r="J505"/>
          <cell r="K505"/>
          <cell r="L505"/>
          <cell r="M505"/>
          <cell r="N505"/>
          <cell r="O505"/>
          <cell r="P505"/>
          <cell r="Q505"/>
          <cell r="R505"/>
          <cell r="S505"/>
        </row>
        <row r="506">
          <cell r="B506"/>
          <cell r="C506"/>
          <cell r="D506"/>
          <cell r="E506"/>
          <cell r="F506"/>
          <cell r="G506"/>
          <cell r="H506"/>
          <cell r="I506"/>
          <cell r="J506"/>
          <cell r="K506"/>
          <cell r="L506"/>
          <cell r="M506"/>
          <cell r="N506"/>
          <cell r="O506"/>
          <cell r="P506"/>
          <cell r="Q506"/>
          <cell r="R506"/>
          <cell r="S506"/>
        </row>
        <row r="507">
          <cell r="B507"/>
          <cell r="C507"/>
          <cell r="D507"/>
          <cell r="E507"/>
          <cell r="F507"/>
          <cell r="G507"/>
          <cell r="H507"/>
          <cell r="I507"/>
          <cell r="J507"/>
          <cell r="K507"/>
          <cell r="L507"/>
          <cell r="M507"/>
          <cell r="N507"/>
          <cell r="O507"/>
          <cell r="P507"/>
          <cell r="Q507"/>
          <cell r="R507"/>
          <cell r="S507"/>
        </row>
        <row r="508">
          <cell r="B508"/>
          <cell r="C508"/>
          <cell r="D508"/>
          <cell r="E508"/>
          <cell r="F508"/>
          <cell r="G508"/>
          <cell r="H508"/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/>
        </row>
        <row r="509">
          <cell r="B509"/>
          <cell r="C509"/>
          <cell r="D509"/>
          <cell r="E509"/>
          <cell r="F509"/>
          <cell r="G509"/>
          <cell r="H509"/>
          <cell r="I509"/>
          <cell r="J509"/>
          <cell r="K509"/>
          <cell r="L509"/>
          <cell r="M509"/>
          <cell r="N509"/>
          <cell r="O509"/>
          <cell r="P509"/>
          <cell r="Q509"/>
          <cell r="R509"/>
          <cell r="S509"/>
        </row>
        <row r="510">
          <cell r="B510"/>
          <cell r="C510"/>
          <cell r="D510"/>
          <cell r="E510"/>
          <cell r="F510"/>
          <cell r="G510"/>
          <cell r="H510"/>
          <cell r="I510"/>
          <cell r="J510"/>
          <cell r="K510"/>
          <cell r="L510"/>
          <cell r="M510"/>
          <cell r="N510"/>
          <cell r="O510"/>
          <cell r="P510"/>
          <cell r="Q510"/>
          <cell r="R510"/>
          <cell r="S510"/>
        </row>
        <row r="511">
          <cell r="B511"/>
          <cell r="C511"/>
          <cell r="D511"/>
          <cell r="E511"/>
          <cell r="F511"/>
          <cell r="G511"/>
          <cell r="H511"/>
          <cell r="I511"/>
          <cell r="J511"/>
          <cell r="K511"/>
          <cell r="L511"/>
          <cell r="M511"/>
          <cell r="N511"/>
          <cell r="O511"/>
          <cell r="P511"/>
          <cell r="Q511"/>
          <cell r="R511"/>
          <cell r="S511"/>
        </row>
        <row r="512">
          <cell r="B512"/>
          <cell r="C512"/>
          <cell r="D512"/>
          <cell r="E512"/>
          <cell r="F512"/>
          <cell r="G512"/>
          <cell r="H512"/>
          <cell r="I512"/>
          <cell r="J512"/>
          <cell r="K512"/>
          <cell r="L512"/>
          <cell r="M512"/>
          <cell r="N512"/>
          <cell r="O512"/>
          <cell r="P512"/>
          <cell r="Q512"/>
          <cell r="R512"/>
          <cell r="S512"/>
        </row>
        <row r="513">
          <cell r="B513"/>
          <cell r="C513"/>
          <cell r="D513"/>
          <cell r="E513"/>
          <cell r="F513"/>
          <cell r="G513"/>
          <cell r="H513"/>
          <cell r="I513"/>
          <cell r="J513"/>
          <cell r="K513"/>
          <cell r="L513"/>
          <cell r="M513"/>
          <cell r="N513"/>
          <cell r="O513"/>
          <cell r="P513"/>
          <cell r="Q513"/>
          <cell r="R513"/>
          <cell r="S513"/>
        </row>
        <row r="514">
          <cell r="B514"/>
          <cell r="C514"/>
          <cell r="D514"/>
          <cell r="E514"/>
          <cell r="F514"/>
          <cell r="G514"/>
          <cell r="H514"/>
          <cell r="I514"/>
          <cell r="J514"/>
          <cell r="K514"/>
          <cell r="L514"/>
          <cell r="M514"/>
          <cell r="N514"/>
          <cell r="O514"/>
          <cell r="P514"/>
          <cell r="Q514"/>
          <cell r="R514"/>
          <cell r="S514"/>
        </row>
        <row r="515">
          <cell r="B515"/>
          <cell r="C515"/>
          <cell r="D515"/>
          <cell r="E515"/>
          <cell r="F515"/>
          <cell r="G515"/>
          <cell r="H515"/>
          <cell r="I515"/>
          <cell r="J515"/>
          <cell r="K515"/>
          <cell r="L515"/>
          <cell r="M515"/>
          <cell r="N515"/>
          <cell r="O515"/>
          <cell r="P515"/>
          <cell r="Q515"/>
          <cell r="R515"/>
          <cell r="S515"/>
        </row>
        <row r="516">
          <cell r="B516"/>
          <cell r="C516"/>
          <cell r="D516"/>
          <cell r="E516"/>
          <cell r="F516"/>
          <cell r="G516"/>
          <cell r="H516"/>
          <cell r="I516"/>
          <cell r="J516"/>
          <cell r="K516"/>
          <cell r="L516"/>
          <cell r="M516"/>
          <cell r="N516"/>
          <cell r="O516"/>
          <cell r="P516"/>
          <cell r="Q516"/>
          <cell r="R516"/>
          <cell r="S516"/>
        </row>
        <row r="517">
          <cell r="B517"/>
          <cell r="C517"/>
          <cell r="D517"/>
          <cell r="E517"/>
          <cell r="F517"/>
          <cell r="G517"/>
          <cell r="H517"/>
          <cell r="I517"/>
          <cell r="J517"/>
          <cell r="K517"/>
          <cell r="L517"/>
          <cell r="M517"/>
          <cell r="N517"/>
          <cell r="O517"/>
          <cell r="P517"/>
          <cell r="Q517"/>
          <cell r="R517"/>
          <cell r="S517"/>
        </row>
        <row r="518">
          <cell r="B518"/>
          <cell r="C518"/>
          <cell r="D518"/>
          <cell r="E518"/>
          <cell r="F518"/>
          <cell r="G518"/>
          <cell r="H518"/>
          <cell r="I518"/>
          <cell r="J518"/>
          <cell r="K518"/>
          <cell r="L518"/>
          <cell r="M518"/>
          <cell r="N518"/>
          <cell r="O518"/>
          <cell r="P518"/>
          <cell r="Q518"/>
          <cell r="R518"/>
          <cell r="S518"/>
        </row>
        <row r="519">
          <cell r="B519"/>
          <cell r="C519"/>
          <cell r="D519"/>
          <cell r="E519"/>
          <cell r="F519"/>
          <cell r="G519"/>
          <cell r="H519"/>
          <cell r="I519"/>
          <cell r="J519"/>
          <cell r="K519"/>
          <cell r="L519"/>
          <cell r="M519"/>
          <cell r="N519"/>
          <cell r="O519"/>
          <cell r="P519"/>
          <cell r="Q519"/>
          <cell r="R519"/>
          <cell r="S519"/>
        </row>
        <row r="520">
          <cell r="B520"/>
          <cell r="C520"/>
          <cell r="D520"/>
          <cell r="E520"/>
          <cell r="F520"/>
          <cell r="G520"/>
          <cell r="H520"/>
          <cell r="I520"/>
          <cell r="J520"/>
          <cell r="K520"/>
          <cell r="L520"/>
          <cell r="M520"/>
          <cell r="N520"/>
          <cell r="O520"/>
          <cell r="P520"/>
          <cell r="Q520"/>
          <cell r="R520"/>
          <cell r="S520"/>
        </row>
        <row r="521">
          <cell r="B521"/>
          <cell r="C521"/>
          <cell r="D521"/>
          <cell r="E521"/>
          <cell r="F521"/>
          <cell r="G521"/>
          <cell r="H521"/>
          <cell r="I521"/>
          <cell r="J521"/>
          <cell r="K521"/>
          <cell r="L521"/>
          <cell r="M521"/>
          <cell r="N521"/>
          <cell r="O521"/>
          <cell r="P521"/>
          <cell r="Q521"/>
          <cell r="R521"/>
          <cell r="S521"/>
        </row>
        <row r="522">
          <cell r="B522"/>
          <cell r="C522"/>
          <cell r="D522"/>
          <cell r="E522"/>
          <cell r="F522"/>
          <cell r="G522"/>
          <cell r="H522"/>
          <cell r="I522"/>
          <cell r="J522"/>
          <cell r="K522"/>
          <cell r="L522"/>
          <cell r="M522"/>
          <cell r="N522"/>
          <cell r="O522"/>
          <cell r="P522"/>
          <cell r="Q522"/>
          <cell r="R522"/>
          <cell r="S522"/>
        </row>
        <row r="523">
          <cell r="B523"/>
          <cell r="C523"/>
          <cell r="D523"/>
          <cell r="E523"/>
          <cell r="F523"/>
          <cell r="G523"/>
          <cell r="H523"/>
          <cell r="I523"/>
          <cell r="J523"/>
          <cell r="K523"/>
          <cell r="L523"/>
          <cell r="M523"/>
          <cell r="N523"/>
          <cell r="O523"/>
          <cell r="P523"/>
          <cell r="Q523"/>
          <cell r="R523"/>
          <cell r="S523"/>
        </row>
        <row r="524">
          <cell r="B524"/>
          <cell r="C524"/>
          <cell r="D524"/>
          <cell r="E524"/>
          <cell r="F524"/>
          <cell r="G524"/>
          <cell r="H524"/>
          <cell r="I524"/>
          <cell r="J524"/>
          <cell r="K524"/>
          <cell r="L524"/>
          <cell r="M524"/>
          <cell r="N524"/>
          <cell r="O524"/>
          <cell r="P524"/>
          <cell r="Q524"/>
          <cell r="R524"/>
          <cell r="S524"/>
        </row>
        <row r="525">
          <cell r="B525"/>
          <cell r="C525"/>
          <cell r="D525"/>
          <cell r="E525"/>
          <cell r="F525"/>
          <cell r="G525"/>
          <cell r="H525"/>
          <cell r="I525"/>
          <cell r="J525"/>
          <cell r="K525"/>
          <cell r="L525"/>
          <cell r="M525"/>
          <cell r="N525"/>
          <cell r="O525"/>
          <cell r="P525"/>
          <cell r="Q525"/>
          <cell r="R525"/>
          <cell r="S525"/>
        </row>
        <row r="526">
          <cell r="B526"/>
          <cell r="C526"/>
          <cell r="D526"/>
          <cell r="E526"/>
          <cell r="F526"/>
          <cell r="G526"/>
          <cell r="H526"/>
          <cell r="I526"/>
          <cell r="J526"/>
          <cell r="K526"/>
          <cell r="L526"/>
          <cell r="M526"/>
          <cell r="N526"/>
          <cell r="O526"/>
          <cell r="P526"/>
          <cell r="Q526"/>
          <cell r="R526"/>
          <cell r="S526"/>
        </row>
        <row r="527">
          <cell r="B527"/>
          <cell r="C527"/>
          <cell r="D527"/>
          <cell r="E527"/>
          <cell r="F527"/>
          <cell r="G527"/>
          <cell r="H527"/>
          <cell r="I527"/>
          <cell r="J527"/>
          <cell r="K527"/>
          <cell r="L527"/>
          <cell r="M527"/>
          <cell r="N527"/>
          <cell r="O527"/>
          <cell r="P527"/>
          <cell r="Q527"/>
          <cell r="R527"/>
          <cell r="S527"/>
        </row>
        <row r="528">
          <cell r="B528"/>
          <cell r="C528"/>
          <cell r="D528"/>
          <cell r="E528"/>
          <cell r="F528"/>
          <cell r="G528"/>
          <cell r="H528"/>
          <cell r="I528"/>
          <cell r="J528"/>
          <cell r="K528"/>
          <cell r="L528"/>
          <cell r="M528"/>
          <cell r="N528"/>
          <cell r="O528"/>
          <cell r="P528"/>
          <cell r="Q528"/>
          <cell r="R528"/>
          <cell r="S528"/>
        </row>
        <row r="529">
          <cell r="B529"/>
          <cell r="C529"/>
          <cell r="D529"/>
          <cell r="E529"/>
          <cell r="F529"/>
          <cell r="G529"/>
          <cell r="H529"/>
          <cell r="I529"/>
          <cell r="J529"/>
          <cell r="K529"/>
          <cell r="L529"/>
          <cell r="M529"/>
          <cell r="N529"/>
          <cell r="O529"/>
          <cell r="P529"/>
          <cell r="Q529"/>
          <cell r="R529"/>
          <cell r="S529"/>
        </row>
        <row r="530">
          <cell r="B530"/>
          <cell r="C530"/>
          <cell r="D530"/>
          <cell r="E530"/>
          <cell r="F530"/>
          <cell r="G530"/>
          <cell r="H530"/>
          <cell r="I530"/>
          <cell r="J530"/>
          <cell r="K530"/>
          <cell r="L530"/>
          <cell r="M530"/>
          <cell r="N530"/>
          <cell r="O530"/>
          <cell r="P530"/>
          <cell r="Q530"/>
          <cell r="R530"/>
          <cell r="S530"/>
        </row>
        <row r="531">
          <cell r="B531"/>
          <cell r="C531"/>
          <cell r="D531"/>
          <cell r="E531"/>
          <cell r="F531"/>
          <cell r="G531"/>
          <cell r="H531"/>
          <cell r="I531"/>
          <cell r="J531"/>
          <cell r="K531"/>
          <cell r="L531"/>
          <cell r="M531"/>
          <cell r="N531"/>
          <cell r="O531"/>
          <cell r="P531"/>
          <cell r="Q531"/>
          <cell r="R531"/>
          <cell r="S531"/>
        </row>
        <row r="532">
          <cell r="B532"/>
          <cell r="C532"/>
          <cell r="D532"/>
          <cell r="E532"/>
          <cell r="F532"/>
          <cell r="G532"/>
          <cell r="H532"/>
          <cell r="I532"/>
          <cell r="J532"/>
          <cell r="K532"/>
          <cell r="L532"/>
          <cell r="M532"/>
          <cell r="N532"/>
          <cell r="O532"/>
          <cell r="P532"/>
          <cell r="Q532"/>
          <cell r="R532"/>
          <cell r="S532"/>
        </row>
        <row r="533">
          <cell r="B533"/>
          <cell r="C533"/>
          <cell r="D533"/>
          <cell r="E533"/>
          <cell r="F533"/>
          <cell r="G533"/>
          <cell r="H533"/>
          <cell r="I533"/>
          <cell r="J533"/>
          <cell r="K533"/>
          <cell r="L533"/>
          <cell r="M533"/>
          <cell r="N533"/>
          <cell r="O533"/>
          <cell r="P533"/>
          <cell r="Q533"/>
          <cell r="R533"/>
          <cell r="S533"/>
        </row>
        <row r="534">
          <cell r="B534"/>
          <cell r="C534"/>
          <cell r="D534"/>
          <cell r="E534"/>
          <cell r="F534"/>
          <cell r="G534"/>
          <cell r="H534"/>
          <cell r="I534"/>
          <cell r="J534"/>
          <cell r="K534"/>
          <cell r="L534"/>
          <cell r="M534"/>
          <cell r="N534"/>
          <cell r="O534"/>
          <cell r="P534"/>
          <cell r="Q534"/>
          <cell r="R534"/>
          <cell r="S534"/>
        </row>
        <row r="535">
          <cell r="B535"/>
          <cell r="C535"/>
          <cell r="D535"/>
          <cell r="E535"/>
          <cell r="F535"/>
          <cell r="G535"/>
          <cell r="H535"/>
          <cell r="I535"/>
          <cell r="J535"/>
          <cell r="K535"/>
          <cell r="L535"/>
          <cell r="M535"/>
          <cell r="N535"/>
          <cell r="O535"/>
          <cell r="P535"/>
          <cell r="Q535"/>
          <cell r="R535"/>
          <cell r="S535"/>
        </row>
        <row r="536">
          <cell r="B536"/>
          <cell r="C536"/>
          <cell r="D536"/>
          <cell r="E536"/>
          <cell r="F536"/>
          <cell r="G536"/>
          <cell r="H536"/>
          <cell r="I536"/>
          <cell r="J536"/>
          <cell r="K536"/>
          <cell r="L536"/>
          <cell r="M536"/>
          <cell r="N536"/>
          <cell r="O536"/>
          <cell r="P536"/>
          <cell r="Q536"/>
          <cell r="R536"/>
          <cell r="S536"/>
        </row>
        <row r="537">
          <cell r="B537"/>
          <cell r="C537"/>
          <cell r="D537"/>
          <cell r="E537"/>
          <cell r="F537"/>
          <cell r="G537"/>
          <cell r="H537"/>
          <cell r="I537"/>
          <cell r="J537"/>
          <cell r="K537"/>
          <cell r="L537"/>
          <cell r="M537"/>
          <cell r="N537"/>
          <cell r="O537"/>
          <cell r="P537"/>
          <cell r="Q537"/>
          <cell r="R537"/>
          <cell r="S537"/>
        </row>
        <row r="538">
          <cell r="B538"/>
          <cell r="C538"/>
          <cell r="D538"/>
          <cell r="E538"/>
          <cell r="F538"/>
          <cell r="G538"/>
          <cell r="H538"/>
          <cell r="I538"/>
          <cell r="J538"/>
          <cell r="K538"/>
          <cell r="L538"/>
          <cell r="M538"/>
          <cell r="N538"/>
          <cell r="O538"/>
          <cell r="P538"/>
          <cell r="Q538"/>
          <cell r="R538"/>
          <cell r="S538"/>
        </row>
        <row r="539">
          <cell r="B539"/>
          <cell r="C539"/>
          <cell r="D539"/>
          <cell r="E539"/>
          <cell r="F539"/>
          <cell r="G539"/>
          <cell r="H539"/>
          <cell r="I539"/>
          <cell r="J539"/>
          <cell r="K539"/>
          <cell r="L539"/>
          <cell r="M539"/>
          <cell r="N539"/>
          <cell r="O539"/>
          <cell r="P539"/>
          <cell r="Q539"/>
          <cell r="R539"/>
          <cell r="S539"/>
        </row>
        <row r="540">
          <cell r="B540"/>
          <cell r="C540"/>
          <cell r="D540"/>
          <cell r="E540"/>
          <cell r="F540"/>
          <cell r="G540"/>
          <cell r="H540"/>
          <cell r="I540"/>
          <cell r="J540"/>
          <cell r="K540"/>
          <cell r="L540"/>
          <cell r="M540"/>
          <cell r="N540"/>
          <cell r="O540"/>
          <cell r="P540"/>
          <cell r="Q540"/>
          <cell r="R540"/>
          <cell r="S540"/>
        </row>
        <row r="541">
          <cell r="B541"/>
          <cell r="C541"/>
          <cell r="D541"/>
          <cell r="E541"/>
          <cell r="F541"/>
          <cell r="G541"/>
          <cell r="H541"/>
          <cell r="I541"/>
          <cell r="J541"/>
          <cell r="K541"/>
          <cell r="L541"/>
          <cell r="M541"/>
          <cell r="N541"/>
          <cell r="O541"/>
          <cell r="P541"/>
          <cell r="Q541"/>
          <cell r="R541"/>
          <cell r="S541"/>
        </row>
        <row r="542">
          <cell r="B542"/>
          <cell r="C542"/>
          <cell r="D542"/>
          <cell r="E542"/>
          <cell r="F542"/>
          <cell r="G542"/>
          <cell r="H542"/>
          <cell r="I542"/>
          <cell r="J542"/>
          <cell r="K542"/>
          <cell r="L542"/>
          <cell r="M542"/>
          <cell r="N542"/>
          <cell r="O542"/>
          <cell r="P542"/>
          <cell r="Q542"/>
          <cell r="R542"/>
          <cell r="S542"/>
        </row>
        <row r="543">
          <cell r="B543"/>
          <cell r="C543"/>
          <cell r="D543"/>
          <cell r="E543"/>
          <cell r="F543"/>
          <cell r="G543"/>
          <cell r="H543"/>
          <cell r="I543"/>
          <cell r="J543"/>
          <cell r="K543"/>
          <cell r="L543"/>
          <cell r="M543"/>
          <cell r="N543"/>
          <cell r="O543"/>
          <cell r="P543"/>
          <cell r="Q543"/>
          <cell r="R543"/>
          <cell r="S543"/>
        </row>
        <row r="544">
          <cell r="B544"/>
          <cell r="C544"/>
          <cell r="D544"/>
          <cell r="E544"/>
          <cell r="F544"/>
          <cell r="G544"/>
          <cell r="H544"/>
          <cell r="I544"/>
          <cell r="J544"/>
          <cell r="K544"/>
          <cell r="L544"/>
          <cell r="M544"/>
          <cell r="N544"/>
          <cell r="O544"/>
          <cell r="P544"/>
          <cell r="Q544"/>
          <cell r="R544"/>
          <cell r="S544"/>
        </row>
        <row r="545">
          <cell r="B545"/>
          <cell r="C545"/>
          <cell r="D545"/>
          <cell r="E545"/>
          <cell r="F545"/>
          <cell r="G545"/>
          <cell r="H545"/>
          <cell r="I545"/>
          <cell r="J545"/>
          <cell r="K545"/>
          <cell r="L545"/>
          <cell r="M545"/>
          <cell r="N545"/>
          <cell r="O545"/>
          <cell r="P545"/>
          <cell r="Q545"/>
          <cell r="R545"/>
          <cell r="S545"/>
        </row>
        <row r="546">
          <cell r="B546"/>
          <cell r="C546"/>
          <cell r="D546"/>
          <cell r="E546"/>
          <cell r="F546"/>
          <cell r="G546"/>
          <cell r="H546"/>
          <cell r="I546"/>
          <cell r="J546"/>
          <cell r="K546"/>
          <cell r="L546"/>
          <cell r="M546"/>
          <cell r="N546"/>
          <cell r="O546"/>
          <cell r="P546"/>
          <cell r="Q546"/>
          <cell r="R546"/>
          <cell r="S546"/>
        </row>
        <row r="547">
          <cell r="B547"/>
          <cell r="C547"/>
          <cell r="D547"/>
          <cell r="E547"/>
          <cell r="F547"/>
          <cell r="G547"/>
          <cell r="H547"/>
          <cell r="I547"/>
          <cell r="J547"/>
          <cell r="K547"/>
          <cell r="L547"/>
          <cell r="M547"/>
          <cell r="N547"/>
          <cell r="O547"/>
          <cell r="P547"/>
          <cell r="Q547"/>
          <cell r="R547"/>
          <cell r="S547"/>
        </row>
        <row r="548">
          <cell r="B548"/>
          <cell r="C548"/>
          <cell r="D548"/>
          <cell r="E548"/>
          <cell r="F548"/>
          <cell r="G548"/>
          <cell r="H548"/>
          <cell r="I548"/>
          <cell r="J548"/>
          <cell r="K548"/>
          <cell r="L548"/>
          <cell r="M548"/>
          <cell r="N548"/>
          <cell r="O548"/>
          <cell r="P548"/>
          <cell r="Q548"/>
          <cell r="R548"/>
          <cell r="S548"/>
        </row>
        <row r="549">
          <cell r="B549"/>
          <cell r="C549"/>
          <cell r="D549"/>
          <cell r="E549"/>
          <cell r="F549"/>
          <cell r="G549"/>
          <cell r="H549"/>
          <cell r="I549"/>
          <cell r="J549"/>
          <cell r="K549"/>
          <cell r="L549"/>
          <cell r="M549"/>
          <cell r="N549"/>
          <cell r="O549"/>
          <cell r="P549"/>
          <cell r="Q549"/>
          <cell r="R549"/>
          <cell r="S549"/>
        </row>
        <row r="550">
          <cell r="B550"/>
          <cell r="C550"/>
          <cell r="D550"/>
          <cell r="E550"/>
          <cell r="F550"/>
          <cell r="G550"/>
          <cell r="H550"/>
          <cell r="I550"/>
          <cell r="J550"/>
          <cell r="K550"/>
          <cell r="L550"/>
          <cell r="M550"/>
          <cell r="N550"/>
          <cell r="O550"/>
          <cell r="P550"/>
          <cell r="Q550"/>
          <cell r="R550"/>
          <cell r="S550"/>
        </row>
        <row r="551">
          <cell r="B551"/>
          <cell r="C551"/>
          <cell r="D551"/>
          <cell r="E551"/>
          <cell r="F551"/>
          <cell r="G551"/>
          <cell r="H551"/>
          <cell r="I551"/>
          <cell r="J551"/>
          <cell r="K551"/>
          <cell r="L551"/>
          <cell r="M551"/>
          <cell r="N551"/>
          <cell r="O551"/>
          <cell r="P551"/>
          <cell r="Q551"/>
          <cell r="R551"/>
          <cell r="S551"/>
        </row>
        <row r="552">
          <cell r="B552"/>
          <cell r="C552"/>
          <cell r="D552"/>
          <cell r="E552"/>
          <cell r="F552"/>
          <cell r="G552"/>
          <cell r="H552"/>
          <cell r="I552"/>
          <cell r="J552"/>
          <cell r="K552"/>
          <cell r="L552"/>
          <cell r="M552"/>
          <cell r="N552"/>
          <cell r="O552"/>
          <cell r="P552"/>
          <cell r="Q552"/>
          <cell r="R552"/>
          <cell r="S552"/>
        </row>
        <row r="553">
          <cell r="B553"/>
          <cell r="C553"/>
          <cell r="D553"/>
          <cell r="E553"/>
          <cell r="F553"/>
          <cell r="G553"/>
          <cell r="H553"/>
          <cell r="I553"/>
          <cell r="J553"/>
          <cell r="K553"/>
          <cell r="L553"/>
          <cell r="M553"/>
          <cell r="N553"/>
          <cell r="O553"/>
          <cell r="P553"/>
          <cell r="Q553"/>
          <cell r="R553"/>
          <cell r="S553"/>
        </row>
        <row r="554">
          <cell r="B554"/>
          <cell r="C554"/>
          <cell r="D554"/>
          <cell r="E554"/>
          <cell r="F554"/>
          <cell r="G554"/>
          <cell r="H554"/>
          <cell r="I554"/>
          <cell r="J554"/>
          <cell r="K554"/>
          <cell r="L554"/>
          <cell r="M554"/>
          <cell r="N554"/>
          <cell r="O554"/>
          <cell r="P554"/>
          <cell r="Q554"/>
          <cell r="R554"/>
          <cell r="S554"/>
        </row>
        <row r="555">
          <cell r="B555"/>
          <cell r="C555"/>
          <cell r="D555"/>
          <cell r="E555"/>
          <cell r="F555"/>
          <cell r="G555"/>
          <cell r="H555"/>
          <cell r="I555"/>
          <cell r="J555"/>
          <cell r="K555"/>
          <cell r="L555"/>
          <cell r="M555"/>
          <cell r="N555"/>
          <cell r="O555"/>
          <cell r="P555"/>
          <cell r="Q555"/>
          <cell r="R555"/>
          <cell r="S555"/>
        </row>
        <row r="556">
          <cell r="B556"/>
          <cell r="C556"/>
          <cell r="D556"/>
          <cell r="E556"/>
          <cell r="F556"/>
          <cell r="G556"/>
          <cell r="H556"/>
          <cell r="I556"/>
          <cell r="J556"/>
          <cell r="K556"/>
          <cell r="L556"/>
          <cell r="M556"/>
          <cell r="N556"/>
          <cell r="O556"/>
          <cell r="P556"/>
          <cell r="Q556"/>
          <cell r="R556"/>
          <cell r="S556"/>
        </row>
        <row r="557">
          <cell r="B557"/>
          <cell r="C557"/>
          <cell r="D557"/>
          <cell r="E557"/>
          <cell r="F557"/>
          <cell r="G557"/>
          <cell r="H557"/>
          <cell r="I557"/>
          <cell r="J557"/>
          <cell r="K557"/>
          <cell r="L557"/>
          <cell r="M557"/>
          <cell r="N557"/>
          <cell r="O557"/>
          <cell r="P557"/>
          <cell r="Q557"/>
          <cell r="R557"/>
          <cell r="S557"/>
        </row>
        <row r="558">
          <cell r="B558"/>
          <cell r="C558"/>
          <cell r="D558"/>
          <cell r="E558"/>
          <cell r="F558"/>
          <cell r="G558"/>
          <cell r="H558"/>
          <cell r="I558"/>
          <cell r="J558"/>
          <cell r="K558"/>
          <cell r="L558"/>
          <cell r="M558"/>
          <cell r="N558"/>
          <cell r="O558"/>
          <cell r="P558"/>
          <cell r="Q558"/>
          <cell r="R558"/>
          <cell r="S558"/>
        </row>
        <row r="559">
          <cell r="B559"/>
          <cell r="C559"/>
          <cell r="D559"/>
          <cell r="E559"/>
          <cell r="F559"/>
          <cell r="G559"/>
          <cell r="H559"/>
          <cell r="I559"/>
          <cell r="J559"/>
          <cell r="K559"/>
          <cell r="L559"/>
          <cell r="M559"/>
          <cell r="N559"/>
          <cell r="O559"/>
          <cell r="P559"/>
          <cell r="Q559"/>
          <cell r="R559"/>
          <cell r="S559"/>
        </row>
        <row r="560">
          <cell r="B560"/>
          <cell r="C560"/>
          <cell r="D560"/>
          <cell r="E560"/>
          <cell r="F560"/>
          <cell r="G560"/>
          <cell r="H560"/>
          <cell r="I560"/>
          <cell r="J560"/>
          <cell r="K560"/>
          <cell r="L560"/>
          <cell r="M560"/>
          <cell r="N560"/>
          <cell r="O560"/>
          <cell r="P560"/>
          <cell r="Q560"/>
          <cell r="R560"/>
          <cell r="S560"/>
        </row>
        <row r="561">
          <cell r="B561"/>
          <cell r="C561"/>
          <cell r="D561"/>
          <cell r="E561"/>
          <cell r="F561"/>
          <cell r="G561"/>
          <cell r="H561"/>
          <cell r="I561"/>
          <cell r="J561"/>
          <cell r="K561"/>
          <cell r="L561"/>
          <cell r="M561"/>
          <cell r="N561"/>
          <cell r="O561"/>
          <cell r="P561"/>
          <cell r="Q561"/>
          <cell r="R561"/>
          <cell r="S561"/>
        </row>
        <row r="562">
          <cell r="B562"/>
          <cell r="C562"/>
          <cell r="D562"/>
          <cell r="E562"/>
          <cell r="F562"/>
          <cell r="G562"/>
          <cell r="H562"/>
          <cell r="I562"/>
          <cell r="J562"/>
          <cell r="K562"/>
          <cell r="L562"/>
          <cell r="M562"/>
          <cell r="N562"/>
          <cell r="O562"/>
          <cell r="P562"/>
          <cell r="Q562"/>
          <cell r="R562"/>
          <cell r="S562"/>
        </row>
        <row r="563">
          <cell r="B563"/>
          <cell r="C563"/>
          <cell r="D563"/>
          <cell r="E563"/>
          <cell r="F563"/>
          <cell r="G563"/>
          <cell r="H563"/>
          <cell r="I563"/>
          <cell r="J563"/>
          <cell r="K563"/>
          <cell r="L563"/>
          <cell r="M563"/>
          <cell r="N563"/>
          <cell r="O563"/>
          <cell r="P563"/>
          <cell r="Q563"/>
          <cell r="R563"/>
          <cell r="S563"/>
        </row>
        <row r="564">
          <cell r="B564"/>
          <cell r="C564"/>
          <cell r="D564"/>
          <cell r="E564"/>
          <cell r="F564"/>
          <cell r="G564"/>
          <cell r="H564"/>
          <cell r="I564"/>
          <cell r="J564"/>
          <cell r="K564"/>
          <cell r="L564"/>
          <cell r="M564"/>
          <cell r="N564"/>
          <cell r="O564"/>
          <cell r="P564"/>
          <cell r="Q564"/>
          <cell r="R564"/>
          <cell r="S564"/>
        </row>
        <row r="565">
          <cell r="B565"/>
          <cell r="C565"/>
          <cell r="D565"/>
          <cell r="E565"/>
          <cell r="F565"/>
          <cell r="G565"/>
          <cell r="H565"/>
          <cell r="I565"/>
          <cell r="J565"/>
          <cell r="K565"/>
          <cell r="L565"/>
          <cell r="M565"/>
          <cell r="N565"/>
          <cell r="O565"/>
          <cell r="P565"/>
          <cell r="Q565"/>
          <cell r="R565"/>
          <cell r="S565"/>
        </row>
        <row r="566">
          <cell r="B566"/>
          <cell r="C566"/>
          <cell r="D566"/>
          <cell r="E566"/>
          <cell r="F566"/>
          <cell r="G566"/>
          <cell r="H566"/>
          <cell r="I566"/>
          <cell r="J566"/>
          <cell r="K566"/>
          <cell r="L566"/>
          <cell r="M566"/>
          <cell r="N566"/>
          <cell r="O566"/>
          <cell r="P566"/>
          <cell r="Q566"/>
          <cell r="R566"/>
          <cell r="S566"/>
        </row>
        <row r="567">
          <cell r="B567"/>
          <cell r="C567"/>
          <cell r="D567"/>
          <cell r="E567"/>
          <cell r="F567"/>
          <cell r="G567"/>
          <cell r="H567"/>
          <cell r="I567"/>
          <cell r="J567"/>
          <cell r="K567"/>
          <cell r="L567"/>
          <cell r="M567"/>
          <cell r="N567"/>
          <cell r="O567"/>
          <cell r="P567"/>
          <cell r="Q567"/>
          <cell r="R567"/>
          <cell r="S567"/>
        </row>
        <row r="568">
          <cell r="B568"/>
          <cell r="C568"/>
          <cell r="D568"/>
          <cell r="E568"/>
          <cell r="F568"/>
          <cell r="G568"/>
          <cell r="H568"/>
          <cell r="I568"/>
          <cell r="J568"/>
          <cell r="K568"/>
          <cell r="L568"/>
          <cell r="M568"/>
          <cell r="N568"/>
          <cell r="O568"/>
          <cell r="P568"/>
          <cell r="Q568"/>
          <cell r="R568"/>
          <cell r="S568"/>
        </row>
        <row r="569">
          <cell r="B569"/>
          <cell r="C569"/>
          <cell r="D569"/>
          <cell r="E569"/>
          <cell r="F569"/>
          <cell r="G569"/>
          <cell r="H569"/>
          <cell r="I569"/>
          <cell r="J569"/>
          <cell r="K569"/>
          <cell r="L569"/>
          <cell r="M569"/>
          <cell r="N569"/>
          <cell r="O569"/>
          <cell r="P569"/>
          <cell r="Q569"/>
          <cell r="R569"/>
          <cell r="S569"/>
        </row>
        <row r="570">
          <cell r="B570"/>
          <cell r="C570"/>
          <cell r="D570"/>
          <cell r="E570"/>
          <cell r="F570"/>
          <cell r="G570"/>
          <cell r="H570"/>
          <cell r="I570"/>
          <cell r="J570"/>
          <cell r="K570"/>
          <cell r="L570"/>
          <cell r="M570"/>
          <cell r="N570"/>
          <cell r="O570"/>
          <cell r="P570"/>
          <cell r="Q570"/>
          <cell r="R570"/>
          <cell r="S570"/>
        </row>
        <row r="571">
          <cell r="B571"/>
          <cell r="C571"/>
          <cell r="D571"/>
          <cell r="E571"/>
          <cell r="F571"/>
          <cell r="G571"/>
          <cell r="H571"/>
          <cell r="I571"/>
          <cell r="J571"/>
          <cell r="K571"/>
          <cell r="L571"/>
          <cell r="M571"/>
          <cell r="N571"/>
          <cell r="O571"/>
          <cell r="P571"/>
          <cell r="Q571"/>
          <cell r="R571"/>
          <cell r="S571"/>
        </row>
        <row r="572">
          <cell r="B572"/>
          <cell r="C572"/>
          <cell r="D572"/>
          <cell r="E572"/>
          <cell r="F572"/>
          <cell r="G572"/>
          <cell r="H572"/>
          <cell r="I572"/>
          <cell r="J572"/>
          <cell r="K572"/>
          <cell r="L572"/>
          <cell r="M572"/>
          <cell r="N572"/>
          <cell r="O572"/>
          <cell r="P572"/>
          <cell r="Q572"/>
          <cell r="R572"/>
          <cell r="S572"/>
        </row>
        <row r="573">
          <cell r="B573"/>
          <cell r="C573"/>
          <cell r="D573"/>
          <cell r="E573"/>
          <cell r="F573"/>
          <cell r="G573"/>
          <cell r="H573"/>
          <cell r="I573"/>
          <cell r="J573"/>
          <cell r="K573"/>
          <cell r="L573"/>
          <cell r="M573"/>
          <cell r="N573"/>
          <cell r="O573"/>
          <cell r="P573"/>
          <cell r="Q573"/>
          <cell r="R573"/>
          <cell r="S573"/>
        </row>
        <row r="574">
          <cell r="B574"/>
          <cell r="C574"/>
          <cell r="D574"/>
          <cell r="E574"/>
          <cell r="F574"/>
          <cell r="G574"/>
          <cell r="H574"/>
          <cell r="I574"/>
          <cell r="J574"/>
          <cell r="K574"/>
          <cell r="L574"/>
          <cell r="M574"/>
          <cell r="N574"/>
          <cell r="O574"/>
          <cell r="P574"/>
          <cell r="Q574"/>
          <cell r="R574"/>
          <cell r="S574"/>
        </row>
        <row r="575">
          <cell r="B575"/>
          <cell r="C575"/>
          <cell r="D575"/>
          <cell r="E575"/>
          <cell r="F575"/>
          <cell r="G575"/>
          <cell r="H575"/>
          <cell r="I575"/>
          <cell r="J575"/>
          <cell r="K575"/>
          <cell r="L575"/>
          <cell r="M575"/>
          <cell r="N575"/>
          <cell r="O575"/>
          <cell r="P575"/>
          <cell r="Q575"/>
          <cell r="R575"/>
          <cell r="S575"/>
        </row>
        <row r="576">
          <cell r="B576"/>
          <cell r="C576"/>
          <cell r="D576"/>
          <cell r="E576"/>
          <cell r="F576"/>
          <cell r="G576"/>
          <cell r="H576"/>
          <cell r="I576"/>
          <cell r="J576"/>
          <cell r="K576"/>
          <cell r="L576"/>
          <cell r="M576"/>
          <cell r="N576"/>
          <cell r="O576"/>
          <cell r="P576"/>
          <cell r="Q576"/>
          <cell r="R576"/>
          <cell r="S576"/>
        </row>
        <row r="577">
          <cell r="B577"/>
          <cell r="C577"/>
          <cell r="D577"/>
          <cell r="E577"/>
          <cell r="F577"/>
          <cell r="G577"/>
          <cell r="H577"/>
          <cell r="I577"/>
          <cell r="J577"/>
          <cell r="K577"/>
          <cell r="L577"/>
          <cell r="M577"/>
          <cell r="N577"/>
          <cell r="O577"/>
          <cell r="P577"/>
          <cell r="Q577"/>
          <cell r="R577"/>
          <cell r="S577"/>
        </row>
        <row r="578">
          <cell r="B578"/>
          <cell r="C578"/>
          <cell r="D578"/>
          <cell r="E578"/>
          <cell r="F578"/>
          <cell r="G578"/>
          <cell r="H578"/>
          <cell r="I578"/>
          <cell r="J578"/>
          <cell r="K578"/>
          <cell r="L578"/>
          <cell r="M578"/>
          <cell r="N578"/>
          <cell r="O578"/>
          <cell r="P578"/>
          <cell r="Q578"/>
          <cell r="R578"/>
          <cell r="S578"/>
        </row>
        <row r="579">
          <cell r="B579"/>
          <cell r="C579"/>
          <cell r="D579"/>
          <cell r="E579"/>
          <cell r="F579"/>
          <cell r="G579"/>
          <cell r="H579"/>
          <cell r="I579"/>
          <cell r="J579"/>
          <cell r="K579"/>
          <cell r="L579"/>
          <cell r="M579"/>
          <cell r="N579"/>
          <cell r="O579"/>
          <cell r="P579"/>
          <cell r="Q579"/>
          <cell r="R579"/>
          <cell r="S579"/>
        </row>
        <row r="580">
          <cell r="B580"/>
          <cell r="C580"/>
          <cell r="D580"/>
          <cell r="E580"/>
          <cell r="F580"/>
          <cell r="G580"/>
          <cell r="H580"/>
          <cell r="I580"/>
          <cell r="J580"/>
          <cell r="K580"/>
          <cell r="L580"/>
          <cell r="M580"/>
          <cell r="N580"/>
          <cell r="O580"/>
          <cell r="P580"/>
          <cell r="Q580"/>
          <cell r="R580"/>
          <cell r="S580"/>
        </row>
        <row r="581">
          <cell r="B581"/>
          <cell r="C581"/>
          <cell r="D581"/>
          <cell r="E581"/>
          <cell r="F581"/>
          <cell r="G581"/>
          <cell r="H581"/>
          <cell r="I581"/>
          <cell r="J581"/>
          <cell r="K581"/>
          <cell r="L581"/>
          <cell r="M581"/>
          <cell r="N581"/>
          <cell r="O581"/>
          <cell r="P581"/>
          <cell r="Q581"/>
          <cell r="R581"/>
          <cell r="S581"/>
        </row>
        <row r="582">
          <cell r="B582"/>
          <cell r="C582"/>
          <cell r="D582"/>
          <cell r="E582"/>
          <cell r="F582"/>
          <cell r="G582"/>
          <cell r="H582"/>
          <cell r="I582"/>
          <cell r="J582"/>
          <cell r="K582"/>
          <cell r="L582"/>
          <cell r="M582"/>
          <cell r="N582"/>
          <cell r="O582"/>
          <cell r="P582"/>
          <cell r="Q582"/>
          <cell r="R582"/>
          <cell r="S582"/>
        </row>
        <row r="583">
          <cell r="B583"/>
          <cell r="C583"/>
          <cell r="D583"/>
          <cell r="E583"/>
          <cell r="F583"/>
          <cell r="G583"/>
          <cell r="H583"/>
          <cell r="I583"/>
          <cell r="J583"/>
          <cell r="K583"/>
          <cell r="L583"/>
          <cell r="M583"/>
          <cell r="N583"/>
          <cell r="O583"/>
          <cell r="P583"/>
          <cell r="Q583"/>
          <cell r="R583"/>
          <cell r="S583"/>
        </row>
        <row r="584">
          <cell r="B584"/>
          <cell r="C584"/>
          <cell r="D584"/>
          <cell r="E584"/>
          <cell r="F584"/>
          <cell r="G584"/>
          <cell r="H584"/>
          <cell r="I584"/>
          <cell r="J584"/>
          <cell r="K584"/>
          <cell r="L584"/>
          <cell r="M584"/>
          <cell r="N584"/>
          <cell r="O584"/>
          <cell r="P584"/>
          <cell r="Q584"/>
          <cell r="R584"/>
          <cell r="S584"/>
        </row>
        <row r="585">
          <cell r="B585"/>
          <cell r="C585"/>
          <cell r="D585"/>
          <cell r="E585"/>
          <cell r="F585"/>
          <cell r="G585"/>
          <cell r="H585"/>
          <cell r="I585"/>
          <cell r="J585"/>
          <cell r="K585"/>
          <cell r="L585"/>
          <cell r="M585"/>
          <cell r="N585"/>
          <cell r="O585"/>
          <cell r="P585"/>
          <cell r="Q585"/>
          <cell r="R585"/>
          <cell r="S585"/>
        </row>
        <row r="586">
          <cell r="B586"/>
          <cell r="C586"/>
          <cell r="D586"/>
          <cell r="E586"/>
          <cell r="F586"/>
          <cell r="G586"/>
          <cell r="H586"/>
          <cell r="I586"/>
          <cell r="J586"/>
          <cell r="K586"/>
          <cell r="L586"/>
          <cell r="M586"/>
          <cell r="N586"/>
          <cell r="O586"/>
          <cell r="P586"/>
          <cell r="Q586"/>
          <cell r="R586"/>
          <cell r="S586"/>
        </row>
        <row r="587">
          <cell r="B587"/>
          <cell r="C587"/>
          <cell r="D587"/>
          <cell r="E587"/>
          <cell r="F587"/>
          <cell r="G587"/>
          <cell r="H587"/>
          <cell r="I587"/>
          <cell r="J587"/>
          <cell r="K587"/>
          <cell r="L587"/>
          <cell r="M587"/>
          <cell r="N587"/>
          <cell r="O587"/>
          <cell r="P587"/>
          <cell r="Q587"/>
          <cell r="R587"/>
          <cell r="S587"/>
        </row>
        <row r="588">
          <cell r="B588"/>
          <cell r="C588"/>
          <cell r="D588"/>
          <cell r="E588"/>
          <cell r="F588"/>
          <cell r="G588"/>
          <cell r="H588"/>
          <cell r="I588"/>
          <cell r="J588"/>
          <cell r="K588"/>
          <cell r="L588"/>
          <cell r="M588"/>
          <cell r="N588"/>
          <cell r="O588"/>
          <cell r="P588"/>
          <cell r="Q588"/>
          <cell r="R588"/>
          <cell r="S588"/>
        </row>
        <row r="589">
          <cell r="B589"/>
          <cell r="C589"/>
          <cell r="D589"/>
          <cell r="E589"/>
          <cell r="F589"/>
          <cell r="G589"/>
          <cell r="H589"/>
          <cell r="I589"/>
          <cell r="J589"/>
          <cell r="K589"/>
          <cell r="L589"/>
          <cell r="M589"/>
          <cell r="N589"/>
          <cell r="O589"/>
          <cell r="P589"/>
          <cell r="Q589"/>
          <cell r="R589"/>
          <cell r="S589"/>
        </row>
        <row r="590">
          <cell r="B590"/>
          <cell r="C590"/>
          <cell r="D590"/>
          <cell r="E590"/>
          <cell r="F590"/>
          <cell r="G590"/>
          <cell r="H590"/>
          <cell r="I590"/>
          <cell r="J590"/>
          <cell r="K590"/>
          <cell r="L590"/>
          <cell r="M590"/>
          <cell r="N590"/>
          <cell r="O590"/>
          <cell r="P590"/>
          <cell r="Q590"/>
          <cell r="R590"/>
          <cell r="S590"/>
        </row>
        <row r="591">
          <cell r="B591"/>
          <cell r="C591"/>
          <cell r="D591"/>
          <cell r="E591"/>
          <cell r="F591"/>
          <cell r="G591"/>
          <cell r="H591"/>
          <cell r="I591"/>
          <cell r="J591"/>
          <cell r="K591"/>
          <cell r="L591"/>
          <cell r="M591"/>
          <cell r="N591"/>
          <cell r="O591"/>
          <cell r="P591"/>
          <cell r="Q591"/>
          <cell r="R591"/>
          <cell r="S591"/>
        </row>
        <row r="592">
          <cell r="B592"/>
          <cell r="C592"/>
          <cell r="D592"/>
          <cell r="E592"/>
          <cell r="F592"/>
          <cell r="G592"/>
          <cell r="H592"/>
          <cell r="I592"/>
          <cell r="J592"/>
          <cell r="K592"/>
          <cell r="L592"/>
          <cell r="M592"/>
          <cell r="N592"/>
          <cell r="O592"/>
          <cell r="P592"/>
          <cell r="Q592"/>
          <cell r="R592"/>
          <cell r="S592"/>
        </row>
        <row r="593">
          <cell r="B593"/>
          <cell r="C593"/>
          <cell r="D593"/>
          <cell r="E593"/>
          <cell r="F593"/>
          <cell r="G593"/>
          <cell r="H593"/>
          <cell r="I593"/>
          <cell r="J593"/>
          <cell r="K593"/>
          <cell r="L593"/>
          <cell r="M593"/>
          <cell r="N593"/>
          <cell r="O593"/>
          <cell r="P593"/>
          <cell r="Q593"/>
          <cell r="R593"/>
          <cell r="S593"/>
        </row>
        <row r="594">
          <cell r="B594"/>
          <cell r="C594"/>
          <cell r="D594"/>
          <cell r="E594"/>
          <cell r="F594"/>
          <cell r="G594"/>
          <cell r="H594"/>
          <cell r="I594"/>
          <cell r="J594"/>
          <cell r="K594"/>
          <cell r="L594"/>
          <cell r="M594"/>
          <cell r="N594"/>
          <cell r="O594"/>
          <cell r="P594"/>
          <cell r="Q594"/>
          <cell r="R594"/>
          <cell r="S594"/>
        </row>
        <row r="595">
          <cell r="B595"/>
          <cell r="C595"/>
          <cell r="D595"/>
          <cell r="E595"/>
          <cell r="F595"/>
          <cell r="G595"/>
          <cell r="H595"/>
          <cell r="I595"/>
          <cell r="J595"/>
          <cell r="K595"/>
          <cell r="L595"/>
          <cell r="M595"/>
          <cell r="N595"/>
          <cell r="O595"/>
          <cell r="P595"/>
          <cell r="Q595"/>
          <cell r="R595"/>
          <cell r="S595"/>
        </row>
        <row r="596">
          <cell r="B596"/>
          <cell r="C596"/>
          <cell r="D596"/>
          <cell r="E596"/>
          <cell r="F596"/>
          <cell r="G596"/>
          <cell r="H596"/>
          <cell r="I596"/>
          <cell r="J596"/>
          <cell r="K596"/>
          <cell r="L596"/>
          <cell r="M596"/>
          <cell r="N596"/>
          <cell r="O596"/>
          <cell r="P596"/>
          <cell r="Q596"/>
          <cell r="R596"/>
          <cell r="S596"/>
        </row>
        <row r="597">
          <cell r="B597"/>
          <cell r="C597"/>
          <cell r="D597"/>
          <cell r="E597"/>
          <cell r="F597"/>
          <cell r="G597"/>
          <cell r="H597"/>
          <cell r="I597"/>
          <cell r="J597"/>
          <cell r="K597"/>
          <cell r="L597"/>
          <cell r="M597"/>
          <cell r="N597"/>
          <cell r="O597"/>
          <cell r="P597"/>
          <cell r="Q597"/>
          <cell r="R597"/>
          <cell r="S597"/>
        </row>
        <row r="598">
          <cell r="B598"/>
          <cell r="C598"/>
          <cell r="D598"/>
          <cell r="E598"/>
          <cell r="F598"/>
          <cell r="G598"/>
          <cell r="H598"/>
          <cell r="I598"/>
          <cell r="J598"/>
          <cell r="K598"/>
          <cell r="L598"/>
          <cell r="M598"/>
          <cell r="N598"/>
          <cell r="O598"/>
          <cell r="P598"/>
          <cell r="Q598"/>
          <cell r="R598"/>
          <cell r="S598"/>
        </row>
        <row r="599">
          <cell r="B599"/>
          <cell r="C599"/>
          <cell r="D599"/>
          <cell r="E599"/>
          <cell r="F599"/>
          <cell r="G599"/>
          <cell r="H599"/>
          <cell r="I599"/>
          <cell r="J599"/>
          <cell r="K599"/>
          <cell r="L599"/>
          <cell r="M599"/>
          <cell r="N599"/>
          <cell r="O599"/>
          <cell r="P599"/>
          <cell r="Q599"/>
          <cell r="R599"/>
          <cell r="S599"/>
        </row>
        <row r="600">
          <cell r="B600"/>
          <cell r="C600"/>
          <cell r="D600"/>
          <cell r="E600"/>
          <cell r="F600"/>
          <cell r="G600"/>
          <cell r="H600"/>
          <cell r="I600"/>
          <cell r="J600"/>
          <cell r="K600"/>
          <cell r="L600"/>
          <cell r="M600"/>
          <cell r="N600"/>
          <cell r="O600"/>
          <cell r="P600"/>
          <cell r="Q600"/>
          <cell r="R600"/>
          <cell r="S600"/>
        </row>
        <row r="601">
          <cell r="B601"/>
          <cell r="C601"/>
          <cell r="D601"/>
          <cell r="E601"/>
          <cell r="F601"/>
          <cell r="G601"/>
          <cell r="H601"/>
          <cell r="I601"/>
          <cell r="J601"/>
          <cell r="K601"/>
          <cell r="L601"/>
          <cell r="M601"/>
          <cell r="N601"/>
          <cell r="O601"/>
          <cell r="P601"/>
          <cell r="Q601"/>
          <cell r="R601"/>
          <cell r="S601"/>
        </row>
        <row r="602">
          <cell r="B602"/>
          <cell r="C602"/>
          <cell r="D602"/>
          <cell r="E602"/>
          <cell r="F602"/>
          <cell r="G602"/>
          <cell r="H602"/>
          <cell r="I602"/>
          <cell r="J602"/>
          <cell r="K602"/>
          <cell r="L602"/>
          <cell r="M602"/>
          <cell r="N602"/>
          <cell r="O602"/>
          <cell r="P602"/>
          <cell r="Q602"/>
          <cell r="R602"/>
          <cell r="S602"/>
        </row>
        <row r="603">
          <cell r="B603"/>
          <cell r="C603"/>
          <cell r="D603"/>
          <cell r="E603"/>
          <cell r="F603"/>
          <cell r="G603"/>
          <cell r="H603"/>
          <cell r="I603"/>
          <cell r="J603"/>
          <cell r="K603"/>
          <cell r="L603"/>
          <cell r="M603"/>
          <cell r="N603"/>
          <cell r="O603"/>
          <cell r="P603"/>
          <cell r="Q603"/>
          <cell r="R603"/>
          <cell r="S603"/>
        </row>
        <row r="604">
          <cell r="B604"/>
          <cell r="C604"/>
          <cell r="D604"/>
          <cell r="E604"/>
          <cell r="F604"/>
          <cell r="G604"/>
          <cell r="H604"/>
          <cell r="I604"/>
          <cell r="J604"/>
          <cell r="K604"/>
          <cell r="L604"/>
          <cell r="M604"/>
          <cell r="N604"/>
          <cell r="O604"/>
          <cell r="P604"/>
          <cell r="Q604"/>
          <cell r="R604"/>
          <cell r="S604"/>
        </row>
        <row r="605">
          <cell r="B605"/>
          <cell r="C605"/>
          <cell r="D605"/>
          <cell r="E605"/>
          <cell r="F605"/>
          <cell r="G605"/>
          <cell r="H605"/>
          <cell r="I605"/>
          <cell r="J605"/>
          <cell r="K605"/>
          <cell r="L605"/>
          <cell r="M605"/>
          <cell r="N605"/>
          <cell r="O605"/>
          <cell r="P605"/>
          <cell r="Q605"/>
          <cell r="R605"/>
          <cell r="S605"/>
        </row>
        <row r="606">
          <cell r="B606"/>
          <cell r="C606"/>
          <cell r="D606"/>
          <cell r="E606"/>
          <cell r="F606"/>
          <cell r="G606"/>
          <cell r="H606"/>
          <cell r="I606"/>
          <cell r="J606"/>
          <cell r="K606"/>
          <cell r="L606"/>
          <cell r="M606"/>
          <cell r="N606"/>
          <cell r="O606"/>
          <cell r="P606"/>
          <cell r="Q606"/>
          <cell r="R606"/>
          <cell r="S606"/>
        </row>
        <row r="607">
          <cell r="B607"/>
          <cell r="C607"/>
          <cell r="D607"/>
          <cell r="E607"/>
          <cell r="F607"/>
          <cell r="G607"/>
          <cell r="H607"/>
          <cell r="I607"/>
          <cell r="J607"/>
          <cell r="K607"/>
          <cell r="L607"/>
          <cell r="M607"/>
          <cell r="N607"/>
          <cell r="O607"/>
          <cell r="P607"/>
          <cell r="Q607"/>
          <cell r="R607"/>
          <cell r="S607"/>
        </row>
        <row r="608">
          <cell r="B608"/>
          <cell r="C608"/>
          <cell r="D608"/>
          <cell r="E608"/>
          <cell r="F608"/>
          <cell r="G608"/>
          <cell r="H608"/>
          <cell r="I608"/>
          <cell r="J608"/>
          <cell r="K608"/>
          <cell r="L608"/>
          <cell r="M608"/>
          <cell r="N608"/>
          <cell r="O608"/>
          <cell r="P608"/>
          <cell r="Q608"/>
          <cell r="R608"/>
          <cell r="S608"/>
        </row>
        <row r="609">
          <cell r="B609"/>
          <cell r="C609"/>
          <cell r="D609"/>
          <cell r="E609"/>
          <cell r="F609"/>
          <cell r="G609"/>
          <cell r="H609"/>
          <cell r="I609"/>
          <cell r="J609"/>
          <cell r="K609"/>
          <cell r="L609"/>
          <cell r="M609"/>
          <cell r="N609"/>
          <cell r="O609"/>
          <cell r="P609"/>
          <cell r="Q609"/>
          <cell r="R609"/>
          <cell r="S609"/>
        </row>
        <row r="610">
          <cell r="B610"/>
          <cell r="C610"/>
          <cell r="D610"/>
          <cell r="E610"/>
          <cell r="F610"/>
          <cell r="G610"/>
          <cell r="H610"/>
          <cell r="I610"/>
          <cell r="J610"/>
          <cell r="K610"/>
          <cell r="L610"/>
          <cell r="M610"/>
          <cell r="N610"/>
          <cell r="O610"/>
          <cell r="P610"/>
          <cell r="Q610"/>
          <cell r="R610"/>
          <cell r="S610"/>
        </row>
        <row r="611">
          <cell r="B611"/>
          <cell r="C611"/>
          <cell r="D611"/>
          <cell r="E611"/>
          <cell r="F611"/>
          <cell r="G611"/>
          <cell r="H611"/>
          <cell r="I611"/>
          <cell r="J611"/>
          <cell r="K611"/>
          <cell r="L611"/>
          <cell r="M611"/>
          <cell r="N611"/>
          <cell r="O611"/>
          <cell r="P611"/>
          <cell r="Q611"/>
          <cell r="R611"/>
          <cell r="S611"/>
        </row>
        <row r="612">
          <cell r="B612"/>
          <cell r="C612"/>
          <cell r="D612"/>
          <cell r="E612"/>
          <cell r="F612"/>
          <cell r="G612"/>
          <cell r="H612"/>
          <cell r="I612"/>
          <cell r="J612"/>
          <cell r="K612"/>
          <cell r="L612"/>
          <cell r="M612"/>
          <cell r="N612"/>
          <cell r="O612"/>
          <cell r="P612"/>
          <cell r="Q612"/>
          <cell r="R612"/>
          <cell r="S612"/>
        </row>
        <row r="613">
          <cell r="B613"/>
          <cell r="C613"/>
          <cell r="D613"/>
          <cell r="E613"/>
          <cell r="F613"/>
          <cell r="G613"/>
          <cell r="H613"/>
          <cell r="I613"/>
          <cell r="J613"/>
          <cell r="K613"/>
          <cell r="L613"/>
          <cell r="M613"/>
          <cell r="N613"/>
          <cell r="O613"/>
          <cell r="P613"/>
          <cell r="Q613"/>
          <cell r="R613"/>
          <cell r="S613"/>
        </row>
        <row r="614">
          <cell r="B614"/>
          <cell r="C614"/>
          <cell r="D614"/>
          <cell r="E614"/>
          <cell r="F614"/>
          <cell r="G614"/>
          <cell r="H614"/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/>
        </row>
        <row r="615">
          <cell r="B615"/>
          <cell r="C615"/>
          <cell r="D615"/>
          <cell r="E615"/>
          <cell r="F615"/>
          <cell r="G615"/>
          <cell r="H615"/>
          <cell r="I615"/>
          <cell r="J615"/>
          <cell r="K615"/>
          <cell r="L615"/>
          <cell r="M615"/>
          <cell r="N615"/>
          <cell r="O615"/>
          <cell r="P615"/>
          <cell r="Q615"/>
          <cell r="R615"/>
          <cell r="S615"/>
        </row>
        <row r="616">
          <cell r="B616"/>
          <cell r="C616"/>
          <cell r="D616"/>
          <cell r="E616"/>
          <cell r="F616"/>
          <cell r="G616"/>
          <cell r="H616"/>
          <cell r="I616"/>
          <cell r="J616"/>
          <cell r="K616"/>
          <cell r="L616"/>
          <cell r="M616"/>
          <cell r="N616"/>
          <cell r="O616"/>
          <cell r="P616"/>
          <cell r="Q616"/>
          <cell r="R616"/>
          <cell r="S616"/>
        </row>
        <row r="617">
          <cell r="B617"/>
          <cell r="C617"/>
          <cell r="D617"/>
          <cell r="E617"/>
          <cell r="F617"/>
          <cell r="G617"/>
          <cell r="H617"/>
          <cell r="I617"/>
          <cell r="J617"/>
          <cell r="K617"/>
          <cell r="L617"/>
          <cell r="M617"/>
          <cell r="N617"/>
          <cell r="O617"/>
          <cell r="P617"/>
          <cell r="Q617"/>
          <cell r="R617"/>
          <cell r="S617"/>
        </row>
        <row r="618">
          <cell r="B618"/>
          <cell r="C618"/>
          <cell r="D618"/>
          <cell r="E618"/>
          <cell r="F618"/>
          <cell r="G618"/>
          <cell r="H618"/>
          <cell r="I618"/>
          <cell r="J618"/>
          <cell r="K618"/>
          <cell r="L618"/>
          <cell r="M618"/>
          <cell r="N618"/>
          <cell r="O618"/>
          <cell r="P618"/>
          <cell r="Q618"/>
          <cell r="R618"/>
          <cell r="S618"/>
        </row>
        <row r="619">
          <cell r="B619"/>
          <cell r="C619"/>
          <cell r="D619"/>
          <cell r="E619"/>
          <cell r="F619"/>
          <cell r="G619"/>
          <cell r="H619"/>
          <cell r="I619"/>
          <cell r="J619"/>
          <cell r="K619"/>
          <cell r="L619"/>
          <cell r="M619"/>
          <cell r="N619"/>
          <cell r="O619"/>
          <cell r="P619"/>
          <cell r="Q619"/>
          <cell r="R619"/>
          <cell r="S619"/>
        </row>
        <row r="620">
          <cell r="B620"/>
          <cell r="C620"/>
          <cell r="D620"/>
          <cell r="E620"/>
          <cell r="F620"/>
          <cell r="G620"/>
          <cell r="H620"/>
          <cell r="I620"/>
          <cell r="J620"/>
          <cell r="K620"/>
          <cell r="L620"/>
          <cell r="M620"/>
          <cell r="N620"/>
          <cell r="O620"/>
          <cell r="P620"/>
          <cell r="Q620"/>
          <cell r="R620"/>
          <cell r="S620"/>
        </row>
        <row r="621">
          <cell r="B621"/>
          <cell r="C621"/>
          <cell r="D621"/>
          <cell r="E621"/>
          <cell r="F621"/>
          <cell r="G621"/>
          <cell r="H621"/>
          <cell r="I621"/>
          <cell r="J621"/>
          <cell r="K621"/>
          <cell r="L621"/>
          <cell r="M621"/>
          <cell r="N621"/>
          <cell r="O621"/>
          <cell r="P621"/>
          <cell r="Q621"/>
          <cell r="R621"/>
          <cell r="S621"/>
        </row>
        <row r="622">
          <cell r="B622"/>
          <cell r="C622"/>
          <cell r="D622"/>
          <cell r="E622"/>
          <cell r="F622"/>
          <cell r="G622"/>
          <cell r="H622"/>
          <cell r="I622"/>
          <cell r="J622"/>
          <cell r="K622"/>
          <cell r="L622"/>
          <cell r="M622"/>
          <cell r="N622"/>
          <cell r="O622"/>
          <cell r="P622"/>
          <cell r="Q622"/>
          <cell r="R622"/>
          <cell r="S622"/>
        </row>
        <row r="623">
          <cell r="B623"/>
          <cell r="C623"/>
          <cell r="D623"/>
          <cell r="E623"/>
          <cell r="F623"/>
          <cell r="G623"/>
          <cell r="H623"/>
          <cell r="I623"/>
          <cell r="J623"/>
          <cell r="K623"/>
          <cell r="L623"/>
          <cell r="M623"/>
          <cell r="N623"/>
          <cell r="O623"/>
          <cell r="P623"/>
          <cell r="Q623"/>
          <cell r="R623"/>
          <cell r="S623"/>
        </row>
        <row r="624">
          <cell r="B624"/>
          <cell r="C624"/>
          <cell r="D624"/>
          <cell r="E624"/>
          <cell r="F624"/>
          <cell r="G624"/>
          <cell r="H624"/>
          <cell r="I624"/>
          <cell r="J624"/>
          <cell r="K624"/>
          <cell r="L624"/>
          <cell r="M624"/>
          <cell r="N624"/>
          <cell r="O624"/>
          <cell r="P624"/>
          <cell r="Q624"/>
          <cell r="R624"/>
          <cell r="S624"/>
        </row>
        <row r="625">
          <cell r="B625"/>
          <cell r="C625"/>
          <cell r="D625"/>
          <cell r="E625"/>
          <cell r="F625"/>
          <cell r="G625"/>
          <cell r="H625"/>
          <cell r="I625"/>
          <cell r="J625"/>
          <cell r="K625"/>
          <cell r="L625"/>
          <cell r="M625"/>
          <cell r="N625"/>
          <cell r="O625"/>
          <cell r="P625"/>
          <cell r="Q625"/>
          <cell r="R625"/>
          <cell r="S625"/>
        </row>
        <row r="626">
          <cell r="B626"/>
          <cell r="C626"/>
          <cell r="D626"/>
          <cell r="E626"/>
          <cell r="F626"/>
          <cell r="G626"/>
          <cell r="H626"/>
          <cell r="I626"/>
          <cell r="J626"/>
          <cell r="K626"/>
          <cell r="L626"/>
          <cell r="M626"/>
          <cell r="N626"/>
          <cell r="O626"/>
          <cell r="P626"/>
          <cell r="Q626"/>
          <cell r="R626"/>
          <cell r="S626"/>
        </row>
        <row r="627">
          <cell r="B627"/>
          <cell r="C627"/>
          <cell r="D627"/>
          <cell r="E627"/>
          <cell r="F627"/>
          <cell r="G627"/>
          <cell r="H627"/>
          <cell r="I627"/>
          <cell r="J627"/>
          <cell r="K627"/>
          <cell r="L627"/>
          <cell r="M627"/>
          <cell r="N627"/>
          <cell r="O627"/>
          <cell r="P627"/>
          <cell r="Q627"/>
          <cell r="R627"/>
          <cell r="S627"/>
        </row>
        <row r="628">
          <cell r="B628"/>
          <cell r="C628"/>
          <cell r="D628"/>
          <cell r="E628"/>
          <cell r="F628"/>
          <cell r="G628"/>
          <cell r="H628"/>
          <cell r="I628"/>
          <cell r="J628"/>
          <cell r="K628"/>
          <cell r="L628"/>
          <cell r="M628"/>
          <cell r="N628"/>
          <cell r="O628"/>
          <cell r="P628"/>
          <cell r="Q628"/>
          <cell r="R628"/>
          <cell r="S628"/>
        </row>
        <row r="629">
          <cell r="B629"/>
          <cell r="C629"/>
          <cell r="D629"/>
          <cell r="E629"/>
          <cell r="F629"/>
          <cell r="G629"/>
          <cell r="H629"/>
          <cell r="I629"/>
          <cell r="J629"/>
          <cell r="K629"/>
          <cell r="L629"/>
          <cell r="M629"/>
          <cell r="N629"/>
          <cell r="O629"/>
          <cell r="P629"/>
          <cell r="Q629"/>
          <cell r="R629"/>
          <cell r="S629"/>
        </row>
        <row r="630">
          <cell r="B630"/>
          <cell r="C630"/>
          <cell r="D630"/>
          <cell r="E630"/>
          <cell r="F630"/>
          <cell r="G630"/>
          <cell r="H630"/>
          <cell r="I630"/>
          <cell r="J630"/>
          <cell r="K630"/>
          <cell r="L630"/>
          <cell r="M630"/>
          <cell r="N630"/>
          <cell r="O630"/>
          <cell r="P630"/>
          <cell r="Q630"/>
          <cell r="R630"/>
          <cell r="S630"/>
        </row>
        <row r="631">
          <cell r="B631"/>
          <cell r="C631"/>
          <cell r="D631"/>
          <cell r="E631"/>
          <cell r="F631"/>
          <cell r="G631"/>
          <cell r="H631"/>
          <cell r="I631"/>
          <cell r="J631"/>
          <cell r="K631"/>
          <cell r="L631"/>
          <cell r="M631"/>
          <cell r="N631"/>
          <cell r="O631"/>
          <cell r="P631"/>
          <cell r="Q631"/>
          <cell r="R631"/>
          <cell r="S631"/>
        </row>
        <row r="632">
          <cell r="B632"/>
          <cell r="C632"/>
          <cell r="D632"/>
          <cell r="E632"/>
          <cell r="F632"/>
          <cell r="G632"/>
          <cell r="H632"/>
          <cell r="I632"/>
          <cell r="J632"/>
          <cell r="K632"/>
          <cell r="L632"/>
          <cell r="M632"/>
          <cell r="N632"/>
          <cell r="O632"/>
          <cell r="P632"/>
          <cell r="Q632"/>
          <cell r="R632"/>
          <cell r="S632"/>
        </row>
        <row r="633">
          <cell r="B633"/>
          <cell r="C633"/>
          <cell r="D633"/>
          <cell r="E633"/>
          <cell r="F633"/>
          <cell r="G633"/>
          <cell r="H633"/>
          <cell r="I633"/>
          <cell r="J633"/>
          <cell r="K633"/>
          <cell r="L633"/>
          <cell r="M633"/>
          <cell r="N633"/>
          <cell r="O633"/>
          <cell r="P633"/>
          <cell r="Q633"/>
          <cell r="R633"/>
          <cell r="S633"/>
        </row>
        <row r="634">
          <cell r="B634"/>
          <cell r="C634"/>
          <cell r="D634"/>
          <cell r="E634"/>
          <cell r="F634"/>
          <cell r="G634"/>
          <cell r="H634"/>
          <cell r="I634"/>
          <cell r="J634"/>
          <cell r="K634"/>
          <cell r="L634"/>
          <cell r="M634"/>
          <cell r="N634"/>
          <cell r="O634"/>
          <cell r="P634"/>
          <cell r="Q634"/>
          <cell r="R634"/>
          <cell r="S634"/>
        </row>
        <row r="635">
          <cell r="B635"/>
          <cell r="C635"/>
          <cell r="D635"/>
          <cell r="E635"/>
          <cell r="F635"/>
          <cell r="G635"/>
          <cell r="H635"/>
          <cell r="I635"/>
          <cell r="J635"/>
          <cell r="K635"/>
          <cell r="L635"/>
          <cell r="M635"/>
          <cell r="N635"/>
          <cell r="O635"/>
          <cell r="P635"/>
          <cell r="Q635"/>
          <cell r="R635"/>
          <cell r="S635"/>
        </row>
        <row r="636">
          <cell r="B636"/>
          <cell r="C636"/>
          <cell r="D636"/>
          <cell r="E636"/>
          <cell r="F636"/>
          <cell r="G636"/>
          <cell r="H636"/>
          <cell r="I636"/>
          <cell r="J636"/>
          <cell r="K636"/>
          <cell r="L636"/>
          <cell r="M636"/>
          <cell r="N636"/>
          <cell r="O636"/>
          <cell r="P636"/>
          <cell r="Q636"/>
          <cell r="R636"/>
          <cell r="S636"/>
        </row>
        <row r="637">
          <cell r="B637"/>
          <cell r="C637"/>
          <cell r="D637"/>
          <cell r="E637"/>
          <cell r="F637"/>
          <cell r="G637"/>
          <cell r="H637"/>
          <cell r="I637"/>
          <cell r="J637"/>
          <cell r="K637"/>
          <cell r="L637"/>
          <cell r="M637"/>
          <cell r="N637"/>
          <cell r="O637"/>
          <cell r="P637"/>
          <cell r="Q637"/>
          <cell r="R637"/>
          <cell r="S637"/>
        </row>
        <row r="638">
          <cell r="B638"/>
          <cell r="C638"/>
          <cell r="D638"/>
          <cell r="E638"/>
          <cell r="F638"/>
          <cell r="G638"/>
          <cell r="H638"/>
          <cell r="I638"/>
          <cell r="J638"/>
          <cell r="K638"/>
          <cell r="L638"/>
          <cell r="M638"/>
          <cell r="N638"/>
          <cell r="O638"/>
          <cell r="P638"/>
          <cell r="Q638"/>
          <cell r="R638"/>
          <cell r="S638"/>
        </row>
        <row r="639">
          <cell r="B639"/>
          <cell r="C639"/>
          <cell r="D639"/>
          <cell r="E639"/>
          <cell r="F639"/>
          <cell r="G639"/>
          <cell r="H639"/>
          <cell r="I639"/>
          <cell r="J639"/>
          <cell r="K639"/>
          <cell r="L639"/>
          <cell r="M639"/>
          <cell r="N639"/>
          <cell r="O639"/>
          <cell r="P639"/>
          <cell r="Q639"/>
          <cell r="R639"/>
          <cell r="S639"/>
        </row>
        <row r="640">
          <cell r="B640"/>
          <cell r="C640"/>
          <cell r="D640"/>
          <cell r="E640"/>
          <cell r="F640"/>
          <cell r="G640"/>
          <cell r="H640"/>
          <cell r="I640"/>
          <cell r="J640"/>
          <cell r="K640"/>
          <cell r="L640"/>
          <cell r="M640"/>
          <cell r="N640"/>
          <cell r="O640"/>
          <cell r="P640"/>
          <cell r="Q640"/>
          <cell r="R640"/>
          <cell r="S640"/>
        </row>
        <row r="641">
          <cell r="B641"/>
          <cell r="C641"/>
          <cell r="D641"/>
          <cell r="E641"/>
          <cell r="F641"/>
          <cell r="G641"/>
          <cell r="H641"/>
          <cell r="I641"/>
          <cell r="J641"/>
          <cell r="K641"/>
          <cell r="L641"/>
          <cell r="M641"/>
          <cell r="N641"/>
          <cell r="O641"/>
          <cell r="P641"/>
          <cell r="Q641"/>
          <cell r="R641"/>
          <cell r="S641"/>
        </row>
        <row r="642">
          <cell r="B642"/>
          <cell r="C642"/>
          <cell r="D642"/>
          <cell r="E642"/>
          <cell r="F642"/>
          <cell r="G642"/>
          <cell r="H642"/>
          <cell r="I642"/>
          <cell r="J642"/>
          <cell r="K642"/>
          <cell r="L642"/>
          <cell r="M642"/>
          <cell r="N642"/>
          <cell r="O642"/>
          <cell r="P642"/>
          <cell r="Q642"/>
          <cell r="R642"/>
          <cell r="S642"/>
        </row>
        <row r="643">
          <cell r="B643"/>
          <cell r="C643"/>
          <cell r="D643"/>
          <cell r="E643"/>
          <cell r="F643"/>
          <cell r="G643"/>
          <cell r="H643"/>
          <cell r="I643"/>
          <cell r="J643"/>
          <cell r="K643"/>
          <cell r="L643"/>
          <cell r="M643"/>
          <cell r="N643"/>
          <cell r="O643"/>
          <cell r="P643"/>
          <cell r="Q643"/>
          <cell r="R643"/>
          <cell r="S643"/>
        </row>
        <row r="644">
          <cell r="B644"/>
          <cell r="C644"/>
          <cell r="D644"/>
          <cell r="E644"/>
          <cell r="F644"/>
          <cell r="G644"/>
          <cell r="H644"/>
          <cell r="I644"/>
          <cell r="J644"/>
          <cell r="K644"/>
          <cell r="L644"/>
          <cell r="M644"/>
          <cell r="N644"/>
          <cell r="O644"/>
          <cell r="P644"/>
          <cell r="Q644"/>
          <cell r="R644"/>
          <cell r="S644"/>
        </row>
        <row r="645">
          <cell r="B645"/>
          <cell r="C645"/>
          <cell r="D645"/>
          <cell r="E645"/>
          <cell r="F645"/>
          <cell r="G645"/>
          <cell r="H645"/>
          <cell r="I645"/>
          <cell r="J645"/>
          <cell r="K645"/>
          <cell r="L645"/>
          <cell r="M645"/>
          <cell r="N645"/>
          <cell r="O645"/>
          <cell r="P645"/>
          <cell r="Q645"/>
          <cell r="R645"/>
          <cell r="S645"/>
        </row>
        <row r="646">
          <cell r="B646"/>
          <cell r="C646"/>
          <cell r="D646"/>
          <cell r="E646"/>
          <cell r="F646"/>
          <cell r="G646"/>
          <cell r="H646"/>
          <cell r="I646"/>
          <cell r="J646"/>
          <cell r="K646"/>
          <cell r="L646"/>
          <cell r="M646"/>
          <cell r="N646"/>
          <cell r="O646"/>
          <cell r="P646"/>
          <cell r="Q646"/>
          <cell r="R646"/>
          <cell r="S646"/>
        </row>
        <row r="647">
          <cell r="B647"/>
          <cell r="C647"/>
          <cell r="D647"/>
          <cell r="E647"/>
          <cell r="F647"/>
          <cell r="G647"/>
          <cell r="H647"/>
          <cell r="I647"/>
          <cell r="J647"/>
          <cell r="K647"/>
          <cell r="L647"/>
          <cell r="M647"/>
          <cell r="N647"/>
          <cell r="O647"/>
          <cell r="P647"/>
          <cell r="Q647"/>
          <cell r="R647"/>
          <cell r="S647"/>
        </row>
        <row r="648">
          <cell r="B648"/>
          <cell r="C648"/>
          <cell r="D648"/>
          <cell r="E648"/>
          <cell r="F648"/>
          <cell r="G648"/>
          <cell r="H648"/>
          <cell r="I648"/>
          <cell r="J648"/>
          <cell r="K648"/>
          <cell r="L648"/>
          <cell r="M648"/>
          <cell r="N648"/>
          <cell r="O648"/>
          <cell r="P648"/>
          <cell r="Q648"/>
          <cell r="R648"/>
          <cell r="S648"/>
        </row>
        <row r="649">
          <cell r="B649"/>
          <cell r="C649"/>
          <cell r="D649"/>
          <cell r="E649"/>
          <cell r="F649"/>
          <cell r="G649"/>
          <cell r="H649"/>
          <cell r="I649"/>
          <cell r="J649"/>
          <cell r="K649"/>
          <cell r="L649"/>
          <cell r="M649"/>
          <cell r="N649"/>
          <cell r="O649"/>
          <cell r="P649"/>
          <cell r="Q649"/>
          <cell r="R649"/>
          <cell r="S649"/>
        </row>
        <row r="650">
          <cell r="B650"/>
          <cell r="C650"/>
          <cell r="D650"/>
          <cell r="E650"/>
          <cell r="F650"/>
          <cell r="G650"/>
          <cell r="H650"/>
          <cell r="I650"/>
          <cell r="J650"/>
          <cell r="K650"/>
          <cell r="L650"/>
          <cell r="M650"/>
          <cell r="N650"/>
          <cell r="O650"/>
          <cell r="P650"/>
          <cell r="Q650"/>
          <cell r="R650"/>
          <cell r="S650"/>
        </row>
        <row r="651">
          <cell r="B651"/>
          <cell r="C651"/>
          <cell r="D651"/>
          <cell r="E651"/>
          <cell r="F651"/>
          <cell r="G651"/>
          <cell r="H651"/>
          <cell r="I651"/>
          <cell r="J651"/>
          <cell r="K651"/>
          <cell r="L651"/>
          <cell r="M651"/>
          <cell r="N651"/>
          <cell r="O651"/>
          <cell r="P651"/>
          <cell r="Q651"/>
          <cell r="R651"/>
          <cell r="S651"/>
        </row>
        <row r="652">
          <cell r="B652"/>
          <cell r="C652"/>
          <cell r="D652"/>
          <cell r="E652"/>
          <cell r="F652"/>
          <cell r="G652"/>
          <cell r="H652"/>
          <cell r="I652"/>
          <cell r="J652"/>
          <cell r="K652"/>
          <cell r="L652"/>
          <cell r="M652"/>
          <cell r="N652"/>
          <cell r="O652"/>
          <cell r="P652"/>
          <cell r="Q652"/>
          <cell r="R652"/>
          <cell r="S652"/>
        </row>
        <row r="653">
          <cell r="B653"/>
          <cell r="C653"/>
          <cell r="D653"/>
          <cell r="E653"/>
          <cell r="F653"/>
          <cell r="G653"/>
          <cell r="H653"/>
          <cell r="I653"/>
          <cell r="J653"/>
          <cell r="K653"/>
          <cell r="L653"/>
          <cell r="M653"/>
          <cell r="N653"/>
          <cell r="O653"/>
          <cell r="P653"/>
          <cell r="Q653"/>
          <cell r="R653"/>
          <cell r="S653"/>
        </row>
        <row r="654">
          <cell r="B654"/>
          <cell r="C654"/>
          <cell r="D654"/>
          <cell r="E654"/>
          <cell r="F654"/>
          <cell r="G654"/>
          <cell r="H654"/>
          <cell r="I654"/>
          <cell r="J654"/>
          <cell r="K654"/>
          <cell r="L654"/>
          <cell r="M654"/>
          <cell r="N654"/>
          <cell r="O654"/>
          <cell r="P654"/>
          <cell r="Q654"/>
          <cell r="R654"/>
          <cell r="S654"/>
        </row>
        <row r="655">
          <cell r="B655"/>
          <cell r="C655"/>
          <cell r="D655"/>
          <cell r="E655"/>
          <cell r="F655"/>
          <cell r="G655"/>
          <cell r="H655"/>
          <cell r="I655"/>
          <cell r="J655"/>
          <cell r="K655"/>
          <cell r="L655"/>
          <cell r="M655"/>
          <cell r="N655"/>
          <cell r="O655"/>
          <cell r="P655"/>
          <cell r="Q655"/>
          <cell r="R655"/>
          <cell r="S655"/>
        </row>
        <row r="656">
          <cell r="B656"/>
          <cell r="C656"/>
          <cell r="D656"/>
          <cell r="E656"/>
          <cell r="F656"/>
          <cell r="G656"/>
          <cell r="H656"/>
          <cell r="I656"/>
          <cell r="J656"/>
          <cell r="K656"/>
          <cell r="L656"/>
          <cell r="M656"/>
          <cell r="N656"/>
          <cell r="O656"/>
          <cell r="P656"/>
          <cell r="Q656"/>
          <cell r="R656"/>
          <cell r="S656"/>
        </row>
        <row r="657">
          <cell r="B657"/>
          <cell r="C657"/>
          <cell r="D657"/>
          <cell r="E657"/>
          <cell r="F657"/>
          <cell r="G657"/>
          <cell r="H657"/>
          <cell r="I657"/>
          <cell r="J657"/>
          <cell r="K657"/>
          <cell r="L657"/>
          <cell r="M657"/>
          <cell r="N657"/>
          <cell r="O657"/>
          <cell r="P657"/>
          <cell r="Q657"/>
          <cell r="R657"/>
          <cell r="S657"/>
        </row>
        <row r="658">
          <cell r="B658"/>
          <cell r="C658"/>
          <cell r="D658"/>
          <cell r="E658"/>
          <cell r="F658"/>
          <cell r="G658"/>
          <cell r="H658"/>
          <cell r="I658"/>
          <cell r="J658"/>
          <cell r="K658"/>
          <cell r="L658"/>
          <cell r="M658"/>
          <cell r="N658"/>
          <cell r="O658"/>
          <cell r="P658"/>
          <cell r="Q658"/>
          <cell r="R658"/>
          <cell r="S658"/>
        </row>
        <row r="659">
          <cell r="B659"/>
          <cell r="C659"/>
          <cell r="D659"/>
          <cell r="E659"/>
          <cell r="F659"/>
          <cell r="G659"/>
          <cell r="H659"/>
          <cell r="I659"/>
          <cell r="J659"/>
          <cell r="K659"/>
          <cell r="L659"/>
          <cell r="M659"/>
          <cell r="N659"/>
          <cell r="O659"/>
          <cell r="P659"/>
          <cell r="Q659"/>
          <cell r="R659"/>
          <cell r="S659"/>
        </row>
        <row r="660">
          <cell r="B660"/>
          <cell r="C660"/>
          <cell r="D660"/>
          <cell r="E660"/>
          <cell r="F660"/>
          <cell r="G660"/>
          <cell r="H660"/>
          <cell r="I660"/>
          <cell r="J660"/>
          <cell r="K660"/>
          <cell r="L660"/>
          <cell r="M660"/>
          <cell r="N660"/>
          <cell r="O660"/>
          <cell r="P660"/>
          <cell r="Q660"/>
          <cell r="R660"/>
          <cell r="S660"/>
        </row>
        <row r="661">
          <cell r="B661"/>
          <cell r="C661"/>
          <cell r="D661"/>
          <cell r="E661"/>
          <cell r="F661"/>
          <cell r="G661"/>
          <cell r="H661"/>
          <cell r="I661"/>
          <cell r="J661"/>
          <cell r="K661"/>
          <cell r="L661"/>
          <cell r="M661"/>
          <cell r="N661"/>
          <cell r="O661"/>
          <cell r="P661"/>
          <cell r="Q661"/>
          <cell r="R661"/>
          <cell r="S661"/>
        </row>
        <row r="662">
          <cell r="B662"/>
          <cell r="C662"/>
          <cell r="D662"/>
          <cell r="E662"/>
          <cell r="F662"/>
          <cell r="G662"/>
          <cell r="H662"/>
          <cell r="I662"/>
          <cell r="J662"/>
          <cell r="K662"/>
          <cell r="L662"/>
          <cell r="M662"/>
          <cell r="N662"/>
          <cell r="O662"/>
          <cell r="P662"/>
          <cell r="Q662"/>
          <cell r="R662"/>
          <cell r="S662"/>
        </row>
        <row r="663">
          <cell r="B663"/>
          <cell r="C663"/>
          <cell r="D663"/>
          <cell r="E663"/>
          <cell r="F663"/>
          <cell r="G663"/>
          <cell r="H663"/>
          <cell r="I663"/>
          <cell r="J663"/>
          <cell r="K663"/>
          <cell r="L663"/>
          <cell r="M663"/>
          <cell r="N663"/>
          <cell r="O663"/>
          <cell r="P663"/>
          <cell r="Q663"/>
          <cell r="R663"/>
          <cell r="S663"/>
        </row>
        <row r="664">
          <cell r="B664"/>
          <cell r="C664"/>
          <cell r="D664"/>
          <cell r="E664"/>
          <cell r="F664"/>
          <cell r="G664"/>
          <cell r="H664"/>
          <cell r="I664"/>
          <cell r="J664"/>
          <cell r="K664"/>
          <cell r="L664"/>
          <cell r="M664"/>
          <cell r="N664"/>
          <cell r="O664"/>
          <cell r="P664"/>
          <cell r="Q664"/>
          <cell r="R664"/>
          <cell r="S664"/>
        </row>
        <row r="665">
          <cell r="B665"/>
          <cell r="C665"/>
          <cell r="D665"/>
          <cell r="E665"/>
          <cell r="F665"/>
          <cell r="G665"/>
          <cell r="H665"/>
          <cell r="I665"/>
          <cell r="J665"/>
          <cell r="K665"/>
          <cell r="L665"/>
          <cell r="M665"/>
          <cell r="N665"/>
          <cell r="O665"/>
          <cell r="P665"/>
          <cell r="Q665"/>
          <cell r="R665"/>
          <cell r="S665"/>
        </row>
        <row r="666">
          <cell r="A666" t="str">
            <v>0</v>
          </cell>
          <cell r="B666">
            <v>0</v>
          </cell>
          <cell r="C666"/>
          <cell r="D666"/>
          <cell r="E666"/>
          <cell r="F666" t="str">
            <v/>
          </cell>
          <cell r="G666"/>
          <cell r="H666"/>
          <cell r="I666"/>
          <cell r="J666"/>
          <cell r="K666"/>
          <cell r="L666"/>
          <cell r="M666"/>
          <cell r="N666"/>
          <cell r="O666"/>
          <cell r="P666"/>
          <cell r="Q666"/>
          <cell r="R666"/>
          <cell r="S666"/>
        </row>
        <row r="667">
          <cell r="A667" t="str">
            <v>0</v>
          </cell>
          <cell r="B667">
            <v>0</v>
          </cell>
          <cell r="C667"/>
          <cell r="D667"/>
          <cell r="E667"/>
          <cell r="F667" t="str">
            <v/>
          </cell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/>
        </row>
        <row r="668">
          <cell r="A668" t="str">
            <v>0</v>
          </cell>
          <cell r="B668">
            <v>0</v>
          </cell>
          <cell r="C668"/>
          <cell r="D668"/>
          <cell r="E668"/>
          <cell r="F668" t="str">
            <v/>
          </cell>
          <cell r="G668"/>
          <cell r="H668"/>
          <cell r="I668"/>
          <cell r="J668"/>
          <cell r="K668"/>
          <cell r="L668"/>
          <cell r="M668"/>
          <cell r="N668"/>
          <cell r="O668"/>
          <cell r="P668"/>
          <cell r="Q668"/>
          <cell r="R668"/>
          <cell r="S668"/>
        </row>
        <row r="669">
          <cell r="A669" t="str">
            <v>0</v>
          </cell>
          <cell r="B669">
            <v>0</v>
          </cell>
          <cell r="C669"/>
          <cell r="D669"/>
          <cell r="E669"/>
          <cell r="F669" t="str">
            <v/>
          </cell>
          <cell r="G669"/>
          <cell r="H669"/>
          <cell r="I669"/>
          <cell r="J669"/>
          <cell r="K669"/>
          <cell r="L669"/>
          <cell r="M669"/>
          <cell r="N669"/>
          <cell r="O669"/>
          <cell r="P669"/>
          <cell r="Q669"/>
          <cell r="R669"/>
          <cell r="S669"/>
        </row>
        <row r="670">
          <cell r="A670" t="str">
            <v>0</v>
          </cell>
          <cell r="B670">
            <v>0</v>
          </cell>
          <cell r="C670"/>
          <cell r="D670"/>
          <cell r="E670"/>
          <cell r="F670" t="str">
            <v/>
          </cell>
          <cell r="G670"/>
          <cell r="H670"/>
          <cell r="I670"/>
          <cell r="J670"/>
          <cell r="K670"/>
          <cell r="L670"/>
          <cell r="M670"/>
          <cell r="N670"/>
          <cell r="O670"/>
          <cell r="P670"/>
          <cell r="Q670"/>
          <cell r="R670"/>
          <cell r="S670"/>
        </row>
        <row r="671">
          <cell r="A671" t="str">
            <v>0</v>
          </cell>
          <cell r="B671">
            <v>0</v>
          </cell>
          <cell r="C671"/>
          <cell r="D671"/>
          <cell r="E671"/>
          <cell r="F671" t="str">
            <v/>
          </cell>
          <cell r="G671"/>
          <cell r="H671"/>
          <cell r="I671"/>
          <cell r="J671"/>
          <cell r="K671"/>
          <cell r="L671"/>
          <cell r="M671"/>
          <cell r="N671"/>
          <cell r="O671"/>
          <cell r="P671"/>
          <cell r="Q671"/>
          <cell r="R671"/>
          <cell r="S671"/>
        </row>
        <row r="672">
          <cell r="A672" t="str">
            <v>0</v>
          </cell>
          <cell r="B672">
            <v>0</v>
          </cell>
          <cell r="C672"/>
          <cell r="D672"/>
          <cell r="E672"/>
          <cell r="F672" t="str">
            <v/>
          </cell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/>
        </row>
        <row r="673">
          <cell r="A673" t="str">
            <v>0</v>
          </cell>
          <cell r="B673">
            <v>0</v>
          </cell>
          <cell r="C673"/>
          <cell r="D673"/>
          <cell r="E673"/>
          <cell r="F673" t="str">
            <v/>
          </cell>
          <cell r="G673"/>
          <cell r="H673"/>
          <cell r="I673"/>
          <cell r="J673"/>
          <cell r="K673"/>
          <cell r="L673"/>
          <cell r="M673"/>
          <cell r="N673"/>
          <cell r="O673"/>
          <cell r="P673"/>
          <cell r="Q673"/>
          <cell r="R673"/>
          <cell r="S673"/>
        </row>
        <row r="674">
          <cell r="A674" t="str">
            <v>0</v>
          </cell>
          <cell r="B674">
            <v>0</v>
          </cell>
          <cell r="C674"/>
          <cell r="D674"/>
          <cell r="E674"/>
          <cell r="F674" t="str">
            <v/>
          </cell>
          <cell r="G674"/>
          <cell r="H674"/>
          <cell r="I674"/>
          <cell r="J674"/>
          <cell r="K674"/>
          <cell r="L674"/>
          <cell r="M674"/>
          <cell r="N674"/>
          <cell r="O674"/>
          <cell r="P674"/>
          <cell r="Q674"/>
          <cell r="R674"/>
          <cell r="S674"/>
        </row>
        <row r="675">
          <cell r="A675" t="str">
            <v>0</v>
          </cell>
          <cell r="B675">
            <v>0</v>
          </cell>
          <cell r="C675"/>
          <cell r="D675"/>
          <cell r="E675"/>
          <cell r="F675" t="str">
            <v/>
          </cell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  <cell r="Q675"/>
          <cell r="R675"/>
          <cell r="S675"/>
        </row>
        <row r="676">
          <cell r="A676" t="str">
            <v>0</v>
          </cell>
          <cell r="B676">
            <v>0</v>
          </cell>
          <cell r="C676"/>
          <cell r="D676"/>
          <cell r="E676"/>
          <cell r="F676" t="str">
            <v/>
          </cell>
          <cell r="G676"/>
          <cell r="H676"/>
          <cell r="I676"/>
          <cell r="J676"/>
          <cell r="K676"/>
          <cell r="L676"/>
          <cell r="M676"/>
          <cell r="N676"/>
          <cell r="O676"/>
          <cell r="P676"/>
          <cell r="Q676"/>
          <cell r="R676"/>
          <cell r="S676"/>
        </row>
        <row r="677">
          <cell r="A677" t="str">
            <v>0</v>
          </cell>
          <cell r="B677">
            <v>0</v>
          </cell>
          <cell r="C677"/>
          <cell r="D677"/>
          <cell r="E677"/>
          <cell r="F677" t="str">
            <v/>
          </cell>
          <cell r="G677"/>
          <cell r="H677"/>
          <cell r="I677"/>
          <cell r="J677"/>
          <cell r="K677"/>
          <cell r="L677"/>
          <cell r="M677"/>
          <cell r="N677"/>
          <cell r="O677"/>
          <cell r="P677"/>
          <cell r="Q677"/>
          <cell r="R677"/>
          <cell r="S677"/>
        </row>
        <row r="678">
          <cell r="A678" t="str">
            <v>0</v>
          </cell>
          <cell r="B678">
            <v>0</v>
          </cell>
          <cell r="C678"/>
          <cell r="D678"/>
          <cell r="E678"/>
          <cell r="F678" t="str">
            <v/>
          </cell>
          <cell r="G678"/>
          <cell r="H678"/>
          <cell r="I678"/>
          <cell r="J678"/>
          <cell r="K678"/>
          <cell r="L678"/>
          <cell r="M678"/>
          <cell r="N678"/>
          <cell r="O678"/>
          <cell r="P678"/>
          <cell r="Q678"/>
          <cell r="R678"/>
          <cell r="S678"/>
        </row>
        <row r="679">
          <cell r="A679" t="str">
            <v>0</v>
          </cell>
          <cell r="B679">
            <v>0</v>
          </cell>
          <cell r="C679"/>
          <cell r="D679"/>
          <cell r="E679"/>
          <cell r="F679" t="str">
            <v/>
          </cell>
          <cell r="G679"/>
          <cell r="H679"/>
          <cell r="I679"/>
          <cell r="J679"/>
          <cell r="K679"/>
          <cell r="L679"/>
          <cell r="M679"/>
          <cell r="N679"/>
          <cell r="O679"/>
          <cell r="P679"/>
          <cell r="Q679"/>
          <cell r="R679"/>
          <cell r="S679"/>
        </row>
        <row r="680">
          <cell r="A680" t="str">
            <v>0</v>
          </cell>
          <cell r="B680">
            <v>0</v>
          </cell>
          <cell r="C680"/>
          <cell r="D680"/>
          <cell r="E680"/>
          <cell r="F680" t="str">
            <v/>
          </cell>
          <cell r="G680"/>
          <cell r="H680"/>
          <cell r="I680"/>
          <cell r="J680"/>
          <cell r="K680"/>
          <cell r="L680"/>
          <cell r="M680"/>
          <cell r="N680"/>
          <cell r="O680"/>
          <cell r="P680"/>
          <cell r="Q680"/>
          <cell r="R680"/>
          <cell r="S680"/>
        </row>
        <row r="681">
          <cell r="A681" t="str">
            <v>0</v>
          </cell>
          <cell r="B681">
            <v>0</v>
          </cell>
          <cell r="C681"/>
          <cell r="D681"/>
          <cell r="E681"/>
          <cell r="F681" t="str">
            <v/>
          </cell>
          <cell r="G681"/>
          <cell r="H681"/>
          <cell r="I681"/>
          <cell r="J681"/>
          <cell r="K681"/>
          <cell r="L681"/>
          <cell r="M681"/>
          <cell r="N681"/>
          <cell r="O681"/>
          <cell r="P681"/>
          <cell r="Q681"/>
          <cell r="R681"/>
          <cell r="S681"/>
        </row>
        <row r="682">
          <cell r="A682" t="str">
            <v>0</v>
          </cell>
          <cell r="B682">
            <v>0</v>
          </cell>
          <cell r="C682"/>
          <cell r="D682"/>
          <cell r="E682"/>
          <cell r="F682" t="str">
            <v/>
          </cell>
          <cell r="G682"/>
          <cell r="H682"/>
          <cell r="I682"/>
          <cell r="J682"/>
          <cell r="K682"/>
          <cell r="L682"/>
          <cell r="M682"/>
          <cell r="N682"/>
          <cell r="O682"/>
          <cell r="P682"/>
          <cell r="Q682"/>
          <cell r="R682"/>
          <cell r="S682"/>
        </row>
        <row r="683">
          <cell r="A683" t="str">
            <v>0</v>
          </cell>
          <cell r="B683">
            <v>0</v>
          </cell>
          <cell r="C683"/>
          <cell r="D683"/>
          <cell r="E683"/>
          <cell r="F683" t="str">
            <v/>
          </cell>
          <cell r="G683"/>
          <cell r="H683"/>
          <cell r="I683"/>
          <cell r="J683"/>
          <cell r="K683"/>
          <cell r="L683"/>
          <cell r="M683"/>
          <cell r="N683"/>
          <cell r="O683"/>
          <cell r="P683"/>
          <cell r="Q683"/>
          <cell r="R683"/>
          <cell r="S683"/>
        </row>
        <row r="684">
          <cell r="A684" t="str">
            <v>0</v>
          </cell>
          <cell r="B684">
            <v>0</v>
          </cell>
          <cell r="C684"/>
          <cell r="D684"/>
          <cell r="E684"/>
          <cell r="F684" t="str">
            <v/>
          </cell>
          <cell r="G684"/>
          <cell r="H684"/>
          <cell r="I684"/>
          <cell r="J684"/>
          <cell r="K684"/>
          <cell r="L684"/>
          <cell r="M684"/>
          <cell r="N684"/>
          <cell r="O684"/>
          <cell r="P684"/>
          <cell r="Q684"/>
          <cell r="R684"/>
          <cell r="S684"/>
        </row>
        <row r="685">
          <cell r="A685" t="str">
            <v>0</v>
          </cell>
          <cell r="B685">
            <v>0</v>
          </cell>
          <cell r="C685"/>
          <cell r="D685"/>
          <cell r="E685"/>
          <cell r="F685" t="str">
            <v/>
          </cell>
          <cell r="G685"/>
          <cell r="H685"/>
          <cell r="I685"/>
          <cell r="J685"/>
          <cell r="K685"/>
          <cell r="L685"/>
          <cell r="M685"/>
          <cell r="N685"/>
          <cell r="O685"/>
          <cell r="P685"/>
          <cell r="Q685"/>
          <cell r="R685"/>
          <cell r="S685"/>
        </row>
        <row r="686">
          <cell r="A686" t="str">
            <v>0</v>
          </cell>
          <cell r="B686">
            <v>0</v>
          </cell>
          <cell r="C686"/>
          <cell r="D686"/>
          <cell r="E686"/>
          <cell r="F686" t="str">
            <v/>
          </cell>
          <cell r="G686"/>
          <cell r="H686"/>
          <cell r="I686"/>
          <cell r="J686"/>
          <cell r="K686"/>
          <cell r="L686"/>
          <cell r="M686"/>
          <cell r="N686"/>
          <cell r="O686"/>
          <cell r="P686"/>
          <cell r="Q686"/>
          <cell r="R686"/>
          <cell r="S686"/>
        </row>
        <row r="687">
          <cell r="A687" t="str">
            <v>0</v>
          </cell>
          <cell r="B687">
            <v>0</v>
          </cell>
          <cell r="C687"/>
          <cell r="D687"/>
          <cell r="E687"/>
          <cell r="F687" t="str">
            <v/>
          </cell>
          <cell r="G687"/>
          <cell r="H687"/>
          <cell r="I687"/>
          <cell r="J687"/>
          <cell r="K687"/>
          <cell r="L687"/>
          <cell r="M687"/>
          <cell r="N687"/>
          <cell r="O687"/>
          <cell r="P687"/>
          <cell r="Q687"/>
          <cell r="R687"/>
          <cell r="S687"/>
        </row>
        <row r="688">
          <cell r="A688" t="str">
            <v>0</v>
          </cell>
          <cell r="B688">
            <v>0</v>
          </cell>
          <cell r="C688"/>
          <cell r="D688"/>
          <cell r="E688"/>
          <cell r="F688" t="str">
            <v/>
          </cell>
          <cell r="G688"/>
          <cell r="H688"/>
          <cell r="I688"/>
          <cell r="J688"/>
          <cell r="K688"/>
          <cell r="L688"/>
          <cell r="M688"/>
          <cell r="N688"/>
          <cell r="O688"/>
          <cell r="P688"/>
          <cell r="Q688"/>
          <cell r="R688"/>
          <cell r="S688"/>
        </row>
        <row r="689">
          <cell r="A689" t="str">
            <v>0</v>
          </cell>
          <cell r="B689">
            <v>0</v>
          </cell>
          <cell r="C689"/>
          <cell r="D689"/>
          <cell r="E689"/>
          <cell r="F689" t="str">
            <v/>
          </cell>
          <cell r="G689"/>
          <cell r="H689"/>
          <cell r="I689"/>
          <cell r="J689"/>
          <cell r="K689"/>
          <cell r="L689"/>
          <cell r="M689"/>
          <cell r="N689"/>
          <cell r="O689"/>
          <cell r="P689"/>
          <cell r="Q689"/>
          <cell r="R689"/>
          <cell r="S689"/>
        </row>
        <row r="690">
          <cell r="A690" t="str">
            <v>0</v>
          </cell>
          <cell r="B690">
            <v>0</v>
          </cell>
          <cell r="C690"/>
          <cell r="D690"/>
          <cell r="E690"/>
          <cell r="F690" t="str">
            <v/>
          </cell>
          <cell r="G690"/>
          <cell r="H690"/>
          <cell r="I690"/>
          <cell r="J690"/>
          <cell r="K690"/>
          <cell r="L690"/>
          <cell r="M690"/>
          <cell r="N690"/>
          <cell r="O690"/>
          <cell r="P690"/>
          <cell r="Q690"/>
          <cell r="R690"/>
          <cell r="S690"/>
        </row>
        <row r="691">
          <cell r="A691" t="str">
            <v>0</v>
          </cell>
          <cell r="B691">
            <v>0</v>
          </cell>
          <cell r="C691"/>
          <cell r="D691"/>
          <cell r="E691"/>
          <cell r="F691" t="str">
            <v/>
          </cell>
          <cell r="G691"/>
          <cell r="H691"/>
          <cell r="I691"/>
          <cell r="J691"/>
          <cell r="K691"/>
          <cell r="L691"/>
          <cell r="M691"/>
          <cell r="N691"/>
          <cell r="O691"/>
          <cell r="P691"/>
          <cell r="Q691"/>
          <cell r="R691"/>
          <cell r="S691"/>
        </row>
        <row r="692">
          <cell r="A692" t="str">
            <v>0</v>
          </cell>
          <cell r="B692">
            <v>0</v>
          </cell>
          <cell r="C692"/>
          <cell r="D692"/>
          <cell r="E692"/>
          <cell r="F692" t="str">
            <v/>
          </cell>
          <cell r="G692"/>
          <cell r="H692"/>
          <cell r="I692"/>
          <cell r="J692"/>
          <cell r="K692"/>
          <cell r="L692"/>
          <cell r="M692"/>
          <cell r="N692"/>
          <cell r="O692"/>
          <cell r="P692"/>
          <cell r="Q692"/>
          <cell r="R692"/>
          <cell r="S692"/>
        </row>
        <row r="693">
          <cell r="A693" t="str">
            <v>0</v>
          </cell>
          <cell r="B693">
            <v>0</v>
          </cell>
          <cell r="C693"/>
          <cell r="D693"/>
          <cell r="E693"/>
          <cell r="F693" t="str">
            <v/>
          </cell>
          <cell r="G693"/>
          <cell r="H693"/>
          <cell r="I693"/>
          <cell r="J693"/>
          <cell r="K693"/>
          <cell r="L693"/>
          <cell r="M693"/>
          <cell r="N693"/>
          <cell r="O693"/>
          <cell r="P693"/>
          <cell r="Q693"/>
          <cell r="R693"/>
          <cell r="S693"/>
        </row>
        <row r="694">
          <cell r="A694" t="str">
            <v>0</v>
          </cell>
          <cell r="B694">
            <v>0</v>
          </cell>
          <cell r="C694"/>
          <cell r="D694"/>
          <cell r="E694"/>
          <cell r="F694" t="str">
            <v/>
          </cell>
          <cell r="G694"/>
          <cell r="H694"/>
          <cell r="I694"/>
          <cell r="J694"/>
          <cell r="K694"/>
          <cell r="L694"/>
          <cell r="M694"/>
          <cell r="N694"/>
          <cell r="O694"/>
          <cell r="P694"/>
          <cell r="Q694"/>
          <cell r="R694"/>
          <cell r="S694"/>
        </row>
        <row r="695">
          <cell r="A695" t="str">
            <v>0</v>
          </cell>
          <cell r="B695">
            <v>0</v>
          </cell>
          <cell r="C695"/>
          <cell r="D695"/>
          <cell r="E695"/>
          <cell r="F695" t="str">
            <v/>
          </cell>
          <cell r="G695"/>
          <cell r="H695"/>
          <cell r="I695"/>
          <cell r="J695"/>
          <cell r="K695"/>
          <cell r="L695"/>
          <cell r="M695"/>
          <cell r="N695"/>
          <cell r="O695"/>
          <cell r="P695"/>
          <cell r="Q695"/>
          <cell r="R695"/>
          <cell r="S695"/>
        </row>
        <row r="696">
          <cell r="A696" t="str">
            <v>0</v>
          </cell>
          <cell r="B696">
            <v>0</v>
          </cell>
          <cell r="C696"/>
          <cell r="D696"/>
          <cell r="E696"/>
          <cell r="F696" t="str">
            <v/>
          </cell>
          <cell r="G696"/>
          <cell r="H696"/>
          <cell r="I696"/>
          <cell r="J696"/>
          <cell r="K696"/>
          <cell r="L696"/>
          <cell r="M696"/>
          <cell r="N696"/>
          <cell r="O696"/>
          <cell r="P696"/>
          <cell r="Q696"/>
          <cell r="R696"/>
          <cell r="S696"/>
        </row>
        <row r="697">
          <cell r="A697" t="str">
            <v>0</v>
          </cell>
          <cell r="B697">
            <v>0</v>
          </cell>
          <cell r="C697"/>
          <cell r="D697"/>
          <cell r="E697"/>
          <cell r="F697" t="str">
            <v/>
          </cell>
          <cell r="G697"/>
          <cell r="H697"/>
          <cell r="I697"/>
          <cell r="J697"/>
          <cell r="K697"/>
          <cell r="L697"/>
          <cell r="M697"/>
          <cell r="N697"/>
          <cell r="O697"/>
          <cell r="P697"/>
          <cell r="Q697"/>
          <cell r="R697"/>
          <cell r="S697"/>
        </row>
        <row r="698">
          <cell r="A698" t="str">
            <v>0</v>
          </cell>
          <cell r="B698">
            <v>0</v>
          </cell>
          <cell r="C698"/>
          <cell r="D698"/>
          <cell r="E698"/>
          <cell r="F698" t="str">
            <v/>
          </cell>
          <cell r="G698"/>
          <cell r="H698"/>
          <cell r="I698"/>
          <cell r="J698"/>
          <cell r="K698"/>
          <cell r="L698"/>
          <cell r="M698"/>
          <cell r="N698"/>
          <cell r="O698"/>
          <cell r="P698"/>
          <cell r="Q698"/>
          <cell r="R698"/>
          <cell r="S698"/>
        </row>
        <row r="699">
          <cell r="A699" t="str">
            <v>0</v>
          </cell>
          <cell r="B699">
            <v>0</v>
          </cell>
          <cell r="C699"/>
          <cell r="D699"/>
          <cell r="E699"/>
          <cell r="F699" t="str">
            <v/>
          </cell>
          <cell r="G699"/>
          <cell r="H699"/>
          <cell r="I699"/>
          <cell r="J699"/>
          <cell r="K699"/>
          <cell r="L699"/>
          <cell r="M699"/>
          <cell r="N699"/>
          <cell r="O699"/>
          <cell r="P699"/>
          <cell r="Q699"/>
          <cell r="R699"/>
          <cell r="S699"/>
        </row>
        <row r="700">
          <cell r="A700" t="str">
            <v>0</v>
          </cell>
          <cell r="B700">
            <v>0</v>
          </cell>
          <cell r="C700"/>
          <cell r="D700"/>
          <cell r="E700"/>
          <cell r="F700" t="str">
            <v/>
          </cell>
          <cell r="G700"/>
          <cell r="H700"/>
          <cell r="I700"/>
          <cell r="J700"/>
          <cell r="K700"/>
          <cell r="L700"/>
          <cell r="M700"/>
          <cell r="N700"/>
          <cell r="O700"/>
          <cell r="P700"/>
          <cell r="Q700"/>
          <cell r="R700"/>
          <cell r="S700"/>
        </row>
        <row r="701">
          <cell r="A701" t="str">
            <v>0</v>
          </cell>
          <cell r="B701">
            <v>0</v>
          </cell>
          <cell r="C701"/>
          <cell r="D701"/>
          <cell r="E701"/>
          <cell r="F701" t="str">
            <v/>
          </cell>
          <cell r="G701"/>
          <cell r="H701"/>
          <cell r="I701"/>
          <cell r="J701"/>
          <cell r="K701"/>
          <cell r="L701"/>
          <cell r="M701"/>
          <cell r="N701"/>
          <cell r="O701"/>
          <cell r="P701"/>
          <cell r="Q701"/>
          <cell r="R701"/>
          <cell r="S701"/>
        </row>
        <row r="702">
          <cell r="A702" t="str">
            <v>0</v>
          </cell>
          <cell r="B702">
            <v>0</v>
          </cell>
          <cell r="C702"/>
          <cell r="D702"/>
          <cell r="E702"/>
          <cell r="F702" t="str">
            <v/>
          </cell>
          <cell r="G702"/>
          <cell r="H702"/>
          <cell r="I702"/>
          <cell r="J702"/>
          <cell r="K702"/>
          <cell r="L702"/>
          <cell r="M702"/>
          <cell r="N702"/>
          <cell r="O702"/>
          <cell r="P702"/>
          <cell r="Q702"/>
          <cell r="R702"/>
          <cell r="S702"/>
        </row>
        <row r="703">
          <cell r="A703" t="str">
            <v>0</v>
          </cell>
          <cell r="B703">
            <v>0</v>
          </cell>
          <cell r="C703"/>
          <cell r="D703"/>
          <cell r="E703"/>
          <cell r="F703" t="str">
            <v/>
          </cell>
          <cell r="G703"/>
          <cell r="H703"/>
          <cell r="I703"/>
          <cell r="J703"/>
          <cell r="K703"/>
          <cell r="L703"/>
          <cell r="M703"/>
          <cell r="N703"/>
          <cell r="O703"/>
          <cell r="P703"/>
          <cell r="Q703"/>
          <cell r="R703"/>
          <cell r="S703"/>
        </row>
        <row r="704">
          <cell r="A704" t="str">
            <v>0</v>
          </cell>
          <cell r="B704">
            <v>0</v>
          </cell>
          <cell r="C704"/>
          <cell r="D704"/>
          <cell r="E704"/>
          <cell r="F704" t="str">
            <v/>
          </cell>
          <cell r="G704"/>
          <cell r="H704"/>
          <cell r="I704"/>
          <cell r="J704"/>
          <cell r="K704"/>
          <cell r="L704"/>
          <cell r="M704"/>
          <cell r="N704"/>
          <cell r="O704"/>
          <cell r="P704"/>
          <cell r="Q704"/>
          <cell r="R704"/>
          <cell r="S704"/>
        </row>
        <row r="705">
          <cell r="A705" t="str">
            <v>0</v>
          </cell>
          <cell r="B705">
            <v>0</v>
          </cell>
          <cell r="C705"/>
          <cell r="D705"/>
          <cell r="E705"/>
          <cell r="F705" t="str">
            <v/>
          </cell>
          <cell r="G705"/>
          <cell r="H705"/>
          <cell r="I705"/>
          <cell r="J705"/>
          <cell r="K705"/>
          <cell r="L705"/>
          <cell r="M705"/>
          <cell r="N705"/>
          <cell r="O705"/>
          <cell r="P705"/>
          <cell r="Q705"/>
          <cell r="R705"/>
          <cell r="S705"/>
        </row>
        <row r="706">
          <cell r="A706" t="str">
            <v>0</v>
          </cell>
          <cell r="B706">
            <v>0</v>
          </cell>
          <cell r="C706"/>
          <cell r="D706"/>
          <cell r="E706"/>
          <cell r="F706" t="str">
            <v/>
          </cell>
          <cell r="G706"/>
          <cell r="H706"/>
          <cell r="I706"/>
          <cell r="J706"/>
          <cell r="K706"/>
          <cell r="L706"/>
          <cell r="M706"/>
          <cell r="N706"/>
          <cell r="O706"/>
          <cell r="P706"/>
          <cell r="Q706"/>
          <cell r="R706"/>
          <cell r="S706"/>
        </row>
        <row r="707">
          <cell r="A707" t="str">
            <v>0</v>
          </cell>
          <cell r="B707">
            <v>0</v>
          </cell>
          <cell r="C707"/>
          <cell r="D707"/>
          <cell r="E707"/>
          <cell r="F707" t="str">
            <v/>
          </cell>
          <cell r="G707"/>
          <cell r="H707"/>
          <cell r="I707"/>
          <cell r="J707"/>
          <cell r="K707"/>
          <cell r="L707"/>
          <cell r="M707"/>
          <cell r="N707"/>
          <cell r="O707"/>
          <cell r="P707"/>
          <cell r="Q707"/>
          <cell r="R707"/>
          <cell r="S707"/>
        </row>
        <row r="708">
          <cell r="A708" t="str">
            <v>0</v>
          </cell>
          <cell r="B708">
            <v>0</v>
          </cell>
          <cell r="C708"/>
          <cell r="D708"/>
          <cell r="E708"/>
          <cell r="F708" t="str">
            <v/>
          </cell>
          <cell r="G708"/>
          <cell r="H708"/>
          <cell r="I708"/>
          <cell r="J708"/>
          <cell r="K708"/>
          <cell r="L708"/>
          <cell r="M708"/>
          <cell r="N708"/>
          <cell r="O708"/>
          <cell r="P708"/>
          <cell r="Q708"/>
          <cell r="R708"/>
          <cell r="S708"/>
        </row>
        <row r="709">
          <cell r="A709" t="str">
            <v>0</v>
          </cell>
          <cell r="B709">
            <v>0</v>
          </cell>
          <cell r="C709"/>
          <cell r="D709"/>
          <cell r="E709"/>
          <cell r="F709" t="str">
            <v/>
          </cell>
          <cell r="G709"/>
          <cell r="H709"/>
          <cell r="I709"/>
          <cell r="J709"/>
          <cell r="K709"/>
          <cell r="L709"/>
          <cell r="M709"/>
          <cell r="N709"/>
          <cell r="O709"/>
          <cell r="P709"/>
          <cell r="Q709"/>
          <cell r="R709"/>
          <cell r="S709"/>
        </row>
        <row r="710">
          <cell r="A710" t="str">
            <v>0</v>
          </cell>
          <cell r="B710">
            <v>0</v>
          </cell>
          <cell r="C710"/>
          <cell r="D710"/>
          <cell r="E710"/>
          <cell r="F710" t="str">
            <v/>
          </cell>
          <cell r="G710"/>
          <cell r="H710"/>
          <cell r="I710"/>
          <cell r="J710"/>
          <cell r="K710"/>
          <cell r="L710"/>
          <cell r="M710"/>
          <cell r="N710"/>
          <cell r="O710"/>
          <cell r="P710"/>
          <cell r="Q710"/>
          <cell r="R710"/>
          <cell r="S710"/>
        </row>
        <row r="711">
          <cell r="A711" t="str">
            <v>0</v>
          </cell>
          <cell r="B711">
            <v>0</v>
          </cell>
          <cell r="C711"/>
          <cell r="D711"/>
          <cell r="E711"/>
          <cell r="F711" t="str">
            <v/>
          </cell>
          <cell r="G711"/>
          <cell r="H711"/>
          <cell r="I711"/>
          <cell r="J711"/>
          <cell r="K711"/>
          <cell r="L711"/>
          <cell r="M711"/>
          <cell r="N711"/>
          <cell r="O711"/>
          <cell r="P711"/>
          <cell r="Q711"/>
          <cell r="R711"/>
          <cell r="S711"/>
        </row>
        <row r="712">
          <cell r="A712" t="str">
            <v>0</v>
          </cell>
          <cell r="B712">
            <v>0</v>
          </cell>
          <cell r="C712"/>
          <cell r="D712"/>
          <cell r="E712"/>
          <cell r="F712" t="str">
            <v/>
          </cell>
          <cell r="G712"/>
          <cell r="H712"/>
          <cell r="I712"/>
          <cell r="J712"/>
          <cell r="K712"/>
          <cell r="L712"/>
          <cell r="M712"/>
          <cell r="N712"/>
          <cell r="O712"/>
          <cell r="P712"/>
          <cell r="Q712"/>
          <cell r="R712"/>
          <cell r="S712"/>
        </row>
        <row r="713">
          <cell r="A713" t="str">
            <v>0</v>
          </cell>
          <cell r="B713">
            <v>0</v>
          </cell>
          <cell r="C713"/>
          <cell r="D713"/>
          <cell r="E713"/>
          <cell r="F713" t="str">
            <v/>
          </cell>
          <cell r="G713"/>
          <cell r="H713"/>
          <cell r="I713"/>
          <cell r="J713"/>
          <cell r="K713"/>
          <cell r="L713"/>
          <cell r="M713"/>
          <cell r="N713"/>
          <cell r="O713"/>
          <cell r="P713"/>
          <cell r="Q713"/>
          <cell r="R713"/>
          <cell r="S713"/>
        </row>
        <row r="714">
          <cell r="A714" t="str">
            <v>0</v>
          </cell>
          <cell r="B714">
            <v>0</v>
          </cell>
          <cell r="C714"/>
          <cell r="D714"/>
          <cell r="E714"/>
          <cell r="F714" t="str">
            <v/>
          </cell>
          <cell r="G714"/>
          <cell r="H714"/>
          <cell r="I714"/>
          <cell r="J714"/>
          <cell r="K714"/>
          <cell r="L714"/>
          <cell r="M714"/>
          <cell r="N714"/>
          <cell r="O714"/>
          <cell r="P714"/>
          <cell r="Q714"/>
          <cell r="R714"/>
          <cell r="S714"/>
        </row>
        <row r="715">
          <cell r="A715" t="str">
            <v>0</v>
          </cell>
          <cell r="B715">
            <v>0</v>
          </cell>
          <cell r="C715"/>
          <cell r="D715"/>
          <cell r="E715"/>
          <cell r="F715" t="str">
            <v/>
          </cell>
          <cell r="G715"/>
          <cell r="H715"/>
          <cell r="I715"/>
          <cell r="J715"/>
          <cell r="K715"/>
          <cell r="L715"/>
          <cell r="M715"/>
          <cell r="N715"/>
          <cell r="O715"/>
          <cell r="P715"/>
          <cell r="Q715"/>
          <cell r="R715"/>
          <cell r="S715"/>
        </row>
        <row r="716">
          <cell r="A716" t="str">
            <v>0</v>
          </cell>
          <cell r="B716">
            <v>0</v>
          </cell>
          <cell r="C716"/>
          <cell r="D716"/>
          <cell r="E716"/>
          <cell r="F716" t="str">
            <v/>
          </cell>
          <cell r="G716"/>
          <cell r="H716"/>
          <cell r="I716"/>
          <cell r="J716"/>
          <cell r="K716"/>
          <cell r="L716"/>
          <cell r="M716"/>
          <cell r="N716"/>
          <cell r="O716"/>
          <cell r="P716"/>
          <cell r="Q716"/>
          <cell r="R716"/>
          <cell r="S716"/>
        </row>
        <row r="717">
          <cell r="A717" t="str">
            <v>0</v>
          </cell>
          <cell r="B717">
            <v>0</v>
          </cell>
          <cell r="C717"/>
          <cell r="D717"/>
          <cell r="E717"/>
          <cell r="F717" t="str">
            <v/>
          </cell>
          <cell r="G717"/>
          <cell r="H717"/>
          <cell r="I717"/>
          <cell r="J717"/>
          <cell r="K717"/>
          <cell r="L717"/>
          <cell r="M717"/>
          <cell r="N717"/>
          <cell r="O717"/>
          <cell r="P717"/>
          <cell r="Q717"/>
          <cell r="R717"/>
          <cell r="S717"/>
        </row>
        <row r="718">
          <cell r="A718" t="str">
            <v>0</v>
          </cell>
          <cell r="B718">
            <v>0</v>
          </cell>
          <cell r="C718"/>
          <cell r="D718"/>
          <cell r="E718"/>
          <cell r="F718" t="str">
            <v/>
          </cell>
          <cell r="G718"/>
          <cell r="H718"/>
          <cell r="I718"/>
          <cell r="J718"/>
          <cell r="K718"/>
          <cell r="L718"/>
          <cell r="M718"/>
          <cell r="N718"/>
          <cell r="O718"/>
          <cell r="P718"/>
          <cell r="Q718"/>
          <cell r="R718"/>
          <cell r="S718"/>
        </row>
        <row r="719">
          <cell r="A719" t="str">
            <v>0</v>
          </cell>
          <cell r="B719">
            <v>0</v>
          </cell>
          <cell r="C719"/>
          <cell r="D719"/>
          <cell r="E719"/>
          <cell r="F719" t="str">
            <v/>
          </cell>
          <cell r="G719"/>
          <cell r="H719"/>
          <cell r="I719"/>
          <cell r="J719"/>
          <cell r="K719"/>
          <cell r="L719"/>
          <cell r="M719"/>
          <cell r="N719"/>
          <cell r="O719"/>
          <cell r="P719"/>
          <cell r="Q719"/>
          <cell r="R719"/>
          <cell r="S719"/>
        </row>
        <row r="720">
          <cell r="A720" t="str">
            <v>0</v>
          </cell>
          <cell r="B720">
            <v>0</v>
          </cell>
          <cell r="C720"/>
          <cell r="D720"/>
          <cell r="E720"/>
          <cell r="F720" t="str">
            <v/>
          </cell>
          <cell r="G720"/>
          <cell r="H720"/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/>
        </row>
        <row r="721">
          <cell r="A721" t="str">
            <v>0</v>
          </cell>
          <cell r="B721">
            <v>0</v>
          </cell>
          <cell r="C721"/>
          <cell r="D721"/>
          <cell r="E721"/>
          <cell r="F721" t="str">
            <v/>
          </cell>
          <cell r="G721"/>
          <cell r="H721"/>
          <cell r="I721"/>
          <cell r="J721"/>
          <cell r="K721"/>
          <cell r="L721"/>
          <cell r="M721"/>
          <cell r="N721"/>
          <cell r="O721"/>
          <cell r="P721"/>
          <cell r="Q721"/>
          <cell r="R721"/>
          <cell r="S721"/>
        </row>
        <row r="722">
          <cell r="A722" t="str">
            <v>0</v>
          </cell>
          <cell r="B722">
            <v>0</v>
          </cell>
          <cell r="C722"/>
          <cell r="D722"/>
          <cell r="E722"/>
          <cell r="F722" t="str">
            <v/>
          </cell>
          <cell r="G722"/>
          <cell r="H722"/>
          <cell r="I722"/>
          <cell r="J722"/>
          <cell r="K722"/>
          <cell r="L722"/>
          <cell r="M722"/>
          <cell r="N722"/>
          <cell r="O722"/>
          <cell r="P722"/>
          <cell r="Q722"/>
          <cell r="R722"/>
          <cell r="S722"/>
        </row>
        <row r="723">
          <cell r="A723" t="str">
            <v>0</v>
          </cell>
          <cell r="B723">
            <v>0</v>
          </cell>
          <cell r="C723"/>
          <cell r="D723"/>
          <cell r="E723"/>
          <cell r="F723" t="str">
            <v/>
          </cell>
          <cell r="G723"/>
          <cell r="H723"/>
          <cell r="I723"/>
          <cell r="J723"/>
          <cell r="K723"/>
          <cell r="L723"/>
          <cell r="M723"/>
          <cell r="N723"/>
          <cell r="O723"/>
          <cell r="P723"/>
          <cell r="Q723"/>
          <cell r="R723"/>
          <cell r="S723"/>
        </row>
        <row r="724">
          <cell r="A724" t="str">
            <v>0</v>
          </cell>
          <cell r="B724">
            <v>0</v>
          </cell>
          <cell r="C724"/>
          <cell r="D724"/>
          <cell r="E724"/>
          <cell r="F724" t="str">
            <v/>
          </cell>
          <cell r="G724"/>
          <cell r="H724"/>
          <cell r="I724"/>
          <cell r="J724"/>
          <cell r="K724"/>
          <cell r="L724"/>
          <cell r="M724"/>
          <cell r="N724"/>
          <cell r="O724"/>
          <cell r="P724"/>
          <cell r="Q724"/>
          <cell r="R724"/>
          <cell r="S724"/>
        </row>
        <row r="725">
          <cell r="A725" t="str">
            <v>0</v>
          </cell>
          <cell r="B725">
            <v>0</v>
          </cell>
          <cell r="C725"/>
          <cell r="D725"/>
          <cell r="E725"/>
          <cell r="F725" t="str">
            <v/>
          </cell>
          <cell r="G725"/>
          <cell r="H725"/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/>
        </row>
        <row r="726">
          <cell r="A726" t="str">
            <v>0</v>
          </cell>
          <cell r="B726">
            <v>0</v>
          </cell>
          <cell r="C726"/>
          <cell r="D726"/>
          <cell r="E726"/>
          <cell r="F726" t="str">
            <v/>
          </cell>
          <cell r="G726"/>
          <cell r="H726"/>
          <cell r="I726"/>
          <cell r="J726"/>
          <cell r="K726"/>
          <cell r="L726"/>
          <cell r="M726"/>
          <cell r="N726"/>
          <cell r="O726"/>
          <cell r="P726"/>
          <cell r="Q726"/>
          <cell r="R726"/>
          <cell r="S726"/>
        </row>
        <row r="727">
          <cell r="A727" t="str">
            <v>0</v>
          </cell>
          <cell r="B727">
            <v>0</v>
          </cell>
          <cell r="C727"/>
          <cell r="D727"/>
          <cell r="E727"/>
          <cell r="F727" t="str">
            <v/>
          </cell>
          <cell r="G727"/>
          <cell r="H727"/>
          <cell r="I727"/>
          <cell r="J727"/>
          <cell r="K727"/>
          <cell r="L727"/>
          <cell r="M727"/>
          <cell r="N727"/>
          <cell r="O727"/>
          <cell r="P727"/>
          <cell r="Q727"/>
          <cell r="R727"/>
          <cell r="S727"/>
        </row>
        <row r="728">
          <cell r="A728" t="str">
            <v>0</v>
          </cell>
          <cell r="B728">
            <v>0</v>
          </cell>
          <cell r="C728"/>
          <cell r="D728"/>
          <cell r="E728"/>
          <cell r="F728" t="str">
            <v/>
          </cell>
          <cell r="G728"/>
          <cell r="H728"/>
          <cell r="I728"/>
          <cell r="J728"/>
          <cell r="K728"/>
          <cell r="L728"/>
          <cell r="M728"/>
          <cell r="N728"/>
          <cell r="O728"/>
          <cell r="P728"/>
          <cell r="Q728"/>
          <cell r="R728"/>
          <cell r="S728"/>
        </row>
        <row r="729">
          <cell r="A729" t="str">
            <v>0</v>
          </cell>
          <cell r="B729">
            <v>0</v>
          </cell>
          <cell r="C729"/>
          <cell r="D729"/>
          <cell r="E729"/>
          <cell r="F729" t="str">
            <v/>
          </cell>
          <cell r="G729"/>
          <cell r="H729"/>
          <cell r="I729"/>
          <cell r="J729"/>
          <cell r="K729"/>
          <cell r="L729"/>
          <cell r="M729"/>
          <cell r="N729"/>
          <cell r="O729"/>
          <cell r="P729"/>
          <cell r="Q729"/>
          <cell r="R729"/>
          <cell r="S729"/>
        </row>
        <row r="730">
          <cell r="A730" t="str">
            <v>0</v>
          </cell>
          <cell r="B730">
            <v>0</v>
          </cell>
          <cell r="C730"/>
          <cell r="D730"/>
          <cell r="E730"/>
          <cell r="F730" t="str">
            <v/>
          </cell>
          <cell r="G730"/>
          <cell r="H730"/>
          <cell r="I730"/>
          <cell r="J730"/>
          <cell r="K730"/>
          <cell r="L730"/>
          <cell r="M730"/>
          <cell r="N730"/>
          <cell r="O730"/>
          <cell r="P730"/>
          <cell r="Q730"/>
          <cell r="R730"/>
          <cell r="S730"/>
        </row>
        <row r="731">
          <cell r="A731" t="str">
            <v>0</v>
          </cell>
          <cell r="B731">
            <v>0</v>
          </cell>
          <cell r="C731"/>
          <cell r="D731"/>
          <cell r="E731"/>
          <cell r="F731" t="str">
            <v/>
          </cell>
          <cell r="G731"/>
          <cell r="H731"/>
          <cell r="I731"/>
          <cell r="J731"/>
          <cell r="K731"/>
          <cell r="L731"/>
          <cell r="M731"/>
          <cell r="N731"/>
          <cell r="O731"/>
          <cell r="P731"/>
          <cell r="Q731"/>
          <cell r="R731"/>
          <cell r="S731"/>
        </row>
        <row r="732">
          <cell r="A732" t="str">
            <v>0</v>
          </cell>
          <cell r="B732">
            <v>0</v>
          </cell>
          <cell r="C732"/>
          <cell r="D732"/>
          <cell r="E732"/>
          <cell r="F732" t="str">
            <v/>
          </cell>
          <cell r="G732"/>
          <cell r="H732"/>
          <cell r="I732"/>
          <cell r="J732"/>
          <cell r="K732"/>
          <cell r="L732"/>
          <cell r="M732"/>
          <cell r="N732"/>
          <cell r="O732"/>
          <cell r="P732"/>
          <cell r="Q732"/>
          <cell r="R732"/>
          <cell r="S732"/>
        </row>
        <row r="733">
          <cell r="A733" t="str">
            <v>0</v>
          </cell>
          <cell r="B733">
            <v>0</v>
          </cell>
          <cell r="C733"/>
          <cell r="D733"/>
          <cell r="E733"/>
          <cell r="F733" t="str">
            <v/>
          </cell>
          <cell r="G733"/>
          <cell r="H733"/>
          <cell r="I733"/>
          <cell r="J733"/>
          <cell r="K733"/>
          <cell r="L733"/>
          <cell r="M733"/>
          <cell r="N733"/>
          <cell r="O733"/>
          <cell r="P733"/>
          <cell r="Q733"/>
          <cell r="R733"/>
          <cell r="S733"/>
        </row>
        <row r="734">
          <cell r="A734" t="str">
            <v>0</v>
          </cell>
          <cell r="B734">
            <v>0</v>
          </cell>
          <cell r="C734"/>
          <cell r="D734"/>
          <cell r="E734"/>
          <cell r="F734" t="str">
            <v/>
          </cell>
          <cell r="G734"/>
          <cell r="H734"/>
          <cell r="I734"/>
          <cell r="J734"/>
          <cell r="K734"/>
          <cell r="L734"/>
          <cell r="M734"/>
          <cell r="N734"/>
          <cell r="O734"/>
          <cell r="P734"/>
          <cell r="Q734"/>
          <cell r="R734"/>
          <cell r="S734"/>
        </row>
        <row r="735">
          <cell r="A735" t="str">
            <v>0</v>
          </cell>
          <cell r="B735">
            <v>0</v>
          </cell>
          <cell r="C735"/>
          <cell r="D735"/>
          <cell r="E735"/>
          <cell r="F735" t="str">
            <v/>
          </cell>
          <cell r="G735"/>
          <cell r="H735"/>
          <cell r="I735"/>
          <cell r="J735"/>
          <cell r="K735"/>
          <cell r="L735"/>
          <cell r="M735"/>
          <cell r="N735"/>
          <cell r="O735"/>
          <cell r="P735"/>
          <cell r="Q735"/>
          <cell r="R735"/>
          <cell r="S735"/>
        </row>
        <row r="736">
          <cell r="A736" t="str">
            <v>0</v>
          </cell>
          <cell r="B736">
            <v>0</v>
          </cell>
          <cell r="C736"/>
          <cell r="D736"/>
          <cell r="E736"/>
          <cell r="F736" t="str">
            <v/>
          </cell>
          <cell r="G736"/>
          <cell r="H736"/>
          <cell r="I736"/>
          <cell r="J736"/>
          <cell r="K736"/>
          <cell r="L736"/>
          <cell r="M736"/>
          <cell r="N736"/>
          <cell r="O736"/>
          <cell r="P736"/>
          <cell r="Q736"/>
          <cell r="R736"/>
          <cell r="S736"/>
        </row>
        <row r="737">
          <cell r="A737" t="str">
            <v>0</v>
          </cell>
          <cell r="B737">
            <v>0</v>
          </cell>
          <cell r="C737"/>
          <cell r="D737"/>
          <cell r="E737"/>
          <cell r="F737" t="str">
            <v/>
          </cell>
          <cell r="G737"/>
          <cell r="H737"/>
          <cell r="I737"/>
          <cell r="J737"/>
          <cell r="K737"/>
          <cell r="L737"/>
          <cell r="M737"/>
          <cell r="N737"/>
          <cell r="O737"/>
          <cell r="P737"/>
          <cell r="Q737"/>
          <cell r="R737"/>
          <cell r="S737"/>
        </row>
        <row r="738">
          <cell r="A738" t="str">
            <v>0</v>
          </cell>
          <cell r="B738">
            <v>0</v>
          </cell>
          <cell r="C738"/>
          <cell r="D738"/>
          <cell r="E738"/>
          <cell r="F738" t="str">
            <v/>
          </cell>
          <cell r="G738"/>
          <cell r="H738"/>
          <cell r="I738"/>
          <cell r="J738"/>
          <cell r="K738"/>
          <cell r="L738"/>
          <cell r="M738"/>
          <cell r="N738"/>
          <cell r="O738"/>
          <cell r="P738"/>
          <cell r="Q738"/>
          <cell r="R738"/>
          <cell r="S738"/>
        </row>
        <row r="739">
          <cell r="A739" t="str">
            <v>0</v>
          </cell>
          <cell r="B739">
            <v>0</v>
          </cell>
          <cell r="C739"/>
          <cell r="D739"/>
          <cell r="E739"/>
          <cell r="F739" t="str">
            <v/>
          </cell>
          <cell r="G739"/>
          <cell r="H739"/>
          <cell r="I739"/>
          <cell r="J739"/>
          <cell r="K739"/>
          <cell r="L739"/>
          <cell r="M739"/>
          <cell r="N739"/>
          <cell r="O739"/>
          <cell r="P739"/>
          <cell r="Q739"/>
          <cell r="R739"/>
          <cell r="S739"/>
        </row>
        <row r="740">
          <cell r="A740" t="str">
            <v>0</v>
          </cell>
          <cell r="B740">
            <v>0</v>
          </cell>
          <cell r="C740"/>
          <cell r="D740"/>
          <cell r="E740"/>
          <cell r="F740" t="str">
            <v/>
          </cell>
          <cell r="G740"/>
          <cell r="H740"/>
          <cell r="I740"/>
          <cell r="J740"/>
          <cell r="K740"/>
          <cell r="L740"/>
          <cell r="M740"/>
          <cell r="N740"/>
          <cell r="O740"/>
          <cell r="P740"/>
          <cell r="Q740"/>
          <cell r="R740"/>
          <cell r="S740"/>
        </row>
        <row r="741">
          <cell r="A741" t="str">
            <v>0</v>
          </cell>
          <cell r="B741">
            <v>0</v>
          </cell>
          <cell r="C741"/>
          <cell r="D741"/>
          <cell r="E741"/>
          <cell r="F741" t="str">
            <v/>
          </cell>
          <cell r="G741"/>
          <cell r="H741"/>
          <cell r="I741"/>
          <cell r="J741"/>
          <cell r="K741"/>
          <cell r="L741"/>
          <cell r="M741"/>
          <cell r="N741"/>
          <cell r="O741"/>
          <cell r="P741"/>
          <cell r="Q741"/>
          <cell r="R741"/>
          <cell r="S741"/>
        </row>
        <row r="742">
          <cell r="A742" t="str">
            <v>0</v>
          </cell>
          <cell r="B742">
            <v>0</v>
          </cell>
          <cell r="C742"/>
          <cell r="D742"/>
          <cell r="E742"/>
          <cell r="F742" t="str">
            <v/>
          </cell>
          <cell r="G742"/>
          <cell r="H742"/>
          <cell r="I742"/>
          <cell r="J742"/>
          <cell r="K742"/>
          <cell r="L742"/>
          <cell r="M742"/>
          <cell r="N742"/>
          <cell r="O742"/>
          <cell r="P742"/>
          <cell r="Q742"/>
          <cell r="R742"/>
          <cell r="S742"/>
        </row>
        <row r="743">
          <cell r="A743" t="str">
            <v>0</v>
          </cell>
          <cell r="B743">
            <v>0</v>
          </cell>
          <cell r="C743"/>
          <cell r="D743"/>
          <cell r="E743"/>
          <cell r="F743" t="str">
            <v/>
          </cell>
          <cell r="G743"/>
          <cell r="H743"/>
          <cell r="I743"/>
          <cell r="J743"/>
          <cell r="K743"/>
          <cell r="L743"/>
          <cell r="M743"/>
          <cell r="N743"/>
          <cell r="O743"/>
          <cell r="P743"/>
          <cell r="Q743"/>
          <cell r="R743"/>
          <cell r="S743"/>
        </row>
        <row r="744">
          <cell r="A744" t="str">
            <v>0</v>
          </cell>
          <cell r="B744">
            <v>0</v>
          </cell>
          <cell r="C744"/>
          <cell r="D744"/>
          <cell r="E744"/>
          <cell r="F744" t="str">
            <v/>
          </cell>
          <cell r="G744"/>
          <cell r="H744"/>
          <cell r="I744"/>
          <cell r="J744"/>
          <cell r="K744"/>
          <cell r="L744"/>
          <cell r="M744"/>
          <cell r="N744"/>
          <cell r="O744"/>
          <cell r="P744"/>
          <cell r="Q744"/>
          <cell r="R744"/>
          <cell r="S744"/>
        </row>
        <row r="745">
          <cell r="A745" t="str">
            <v>0</v>
          </cell>
          <cell r="B745">
            <v>0</v>
          </cell>
          <cell r="C745"/>
          <cell r="D745"/>
          <cell r="E745"/>
          <cell r="F745" t="str">
            <v/>
          </cell>
          <cell r="G745"/>
          <cell r="H745"/>
          <cell r="I745"/>
          <cell r="J745"/>
          <cell r="K745"/>
          <cell r="L745"/>
          <cell r="M745"/>
          <cell r="N745"/>
          <cell r="O745"/>
          <cell r="P745"/>
          <cell r="Q745"/>
          <cell r="R745"/>
          <cell r="S745"/>
        </row>
        <row r="746">
          <cell r="A746" t="str">
            <v>0</v>
          </cell>
          <cell r="B746">
            <v>0</v>
          </cell>
          <cell r="C746"/>
          <cell r="D746"/>
          <cell r="E746"/>
          <cell r="F746" t="str">
            <v/>
          </cell>
          <cell r="G746"/>
          <cell r="H746"/>
          <cell r="I746"/>
          <cell r="J746"/>
          <cell r="K746"/>
          <cell r="L746"/>
          <cell r="M746"/>
          <cell r="N746"/>
          <cell r="O746"/>
          <cell r="P746"/>
          <cell r="Q746"/>
          <cell r="R746"/>
          <cell r="S746"/>
        </row>
        <row r="747">
          <cell r="A747" t="str">
            <v>0</v>
          </cell>
          <cell r="B747">
            <v>0</v>
          </cell>
          <cell r="C747"/>
          <cell r="D747"/>
          <cell r="E747"/>
          <cell r="F747" t="str">
            <v/>
          </cell>
          <cell r="G747"/>
          <cell r="H747"/>
          <cell r="I747"/>
          <cell r="J747"/>
          <cell r="K747"/>
          <cell r="L747"/>
          <cell r="M747"/>
          <cell r="N747"/>
          <cell r="O747"/>
          <cell r="P747"/>
          <cell r="Q747"/>
          <cell r="R747"/>
          <cell r="S747"/>
        </row>
        <row r="748">
          <cell r="A748" t="str">
            <v>0</v>
          </cell>
          <cell r="B748">
            <v>0</v>
          </cell>
          <cell r="C748"/>
          <cell r="D748"/>
          <cell r="E748"/>
          <cell r="F748" t="str">
            <v/>
          </cell>
          <cell r="G748"/>
          <cell r="H748"/>
          <cell r="I748"/>
          <cell r="J748"/>
          <cell r="K748"/>
          <cell r="L748"/>
          <cell r="M748"/>
          <cell r="N748"/>
          <cell r="O748"/>
          <cell r="P748"/>
          <cell r="Q748"/>
          <cell r="R748"/>
          <cell r="S748"/>
        </row>
        <row r="749">
          <cell r="A749" t="str">
            <v>0</v>
          </cell>
          <cell r="B749">
            <v>0</v>
          </cell>
          <cell r="C749"/>
          <cell r="D749"/>
          <cell r="E749"/>
          <cell r="F749" t="str">
            <v/>
          </cell>
          <cell r="G749"/>
          <cell r="H749"/>
          <cell r="I749"/>
          <cell r="J749"/>
          <cell r="K749"/>
          <cell r="L749"/>
          <cell r="M749"/>
          <cell r="N749"/>
          <cell r="O749"/>
          <cell r="P749"/>
          <cell r="Q749"/>
          <cell r="R749"/>
          <cell r="S749"/>
        </row>
        <row r="750">
          <cell r="A750" t="str">
            <v>0</v>
          </cell>
          <cell r="B750">
            <v>0</v>
          </cell>
          <cell r="C750"/>
          <cell r="D750"/>
          <cell r="E750"/>
          <cell r="F750" t="str">
            <v/>
          </cell>
          <cell r="G750"/>
          <cell r="H750"/>
          <cell r="I750"/>
          <cell r="J750"/>
          <cell r="K750"/>
          <cell r="L750"/>
          <cell r="M750"/>
          <cell r="N750"/>
          <cell r="O750"/>
          <cell r="P750"/>
          <cell r="Q750"/>
          <cell r="R750"/>
          <cell r="S750"/>
        </row>
        <row r="751">
          <cell r="A751" t="str">
            <v>0</v>
          </cell>
          <cell r="B751">
            <v>0</v>
          </cell>
          <cell r="C751"/>
          <cell r="D751"/>
          <cell r="E751"/>
          <cell r="F751" t="str">
            <v/>
          </cell>
          <cell r="G751"/>
          <cell r="H751"/>
          <cell r="I751"/>
          <cell r="J751"/>
          <cell r="K751"/>
          <cell r="L751"/>
          <cell r="M751"/>
          <cell r="N751"/>
          <cell r="O751"/>
          <cell r="P751"/>
          <cell r="Q751"/>
          <cell r="R751"/>
          <cell r="S751"/>
        </row>
        <row r="752">
          <cell r="A752" t="str">
            <v>0</v>
          </cell>
          <cell r="B752">
            <v>0</v>
          </cell>
          <cell r="C752"/>
          <cell r="D752"/>
          <cell r="E752"/>
          <cell r="F752" t="str">
            <v/>
          </cell>
          <cell r="G752"/>
          <cell r="H752"/>
          <cell r="I752"/>
          <cell r="J752"/>
          <cell r="K752"/>
          <cell r="L752"/>
          <cell r="M752"/>
          <cell r="N752"/>
          <cell r="O752"/>
          <cell r="P752"/>
          <cell r="Q752"/>
          <cell r="R752"/>
          <cell r="S752"/>
        </row>
        <row r="753">
          <cell r="A753" t="str">
            <v>0</v>
          </cell>
          <cell r="B753">
            <v>0</v>
          </cell>
          <cell r="C753"/>
          <cell r="D753"/>
          <cell r="E753"/>
          <cell r="F753" t="str">
            <v/>
          </cell>
          <cell r="G753"/>
          <cell r="H753"/>
          <cell r="I753"/>
          <cell r="J753"/>
          <cell r="K753"/>
          <cell r="L753"/>
          <cell r="M753"/>
          <cell r="N753"/>
          <cell r="O753"/>
          <cell r="P753"/>
          <cell r="Q753"/>
          <cell r="R753"/>
          <cell r="S753"/>
        </row>
        <row r="754">
          <cell r="A754" t="str">
            <v>0</v>
          </cell>
          <cell r="B754">
            <v>0</v>
          </cell>
          <cell r="C754"/>
          <cell r="D754"/>
          <cell r="E754"/>
          <cell r="F754" t="str">
            <v/>
          </cell>
          <cell r="G754"/>
          <cell r="H754"/>
          <cell r="I754"/>
          <cell r="J754"/>
          <cell r="K754"/>
          <cell r="L754"/>
          <cell r="M754"/>
          <cell r="N754"/>
          <cell r="O754"/>
          <cell r="P754"/>
          <cell r="Q754"/>
          <cell r="R754"/>
          <cell r="S754"/>
        </row>
        <row r="755">
          <cell r="A755" t="str">
            <v>0</v>
          </cell>
          <cell r="B755">
            <v>0</v>
          </cell>
          <cell r="C755"/>
          <cell r="D755"/>
          <cell r="E755"/>
          <cell r="F755" t="str">
            <v/>
          </cell>
          <cell r="G755"/>
          <cell r="H755"/>
          <cell r="I755"/>
          <cell r="J755"/>
          <cell r="K755"/>
          <cell r="L755"/>
          <cell r="M755"/>
          <cell r="N755"/>
          <cell r="O755"/>
          <cell r="P755"/>
          <cell r="Q755"/>
          <cell r="R755"/>
          <cell r="S755"/>
        </row>
        <row r="756">
          <cell r="A756" t="str">
            <v>0</v>
          </cell>
          <cell r="B756">
            <v>0</v>
          </cell>
          <cell r="C756"/>
          <cell r="D756"/>
          <cell r="E756"/>
          <cell r="F756" t="str">
            <v/>
          </cell>
          <cell r="G756"/>
          <cell r="H756"/>
          <cell r="I756"/>
          <cell r="J756"/>
          <cell r="K756"/>
          <cell r="L756"/>
          <cell r="M756"/>
          <cell r="N756"/>
          <cell r="O756"/>
          <cell r="P756"/>
          <cell r="Q756"/>
          <cell r="R756"/>
          <cell r="S756"/>
        </row>
        <row r="757">
          <cell r="A757" t="str">
            <v>0</v>
          </cell>
          <cell r="B757">
            <v>0</v>
          </cell>
          <cell r="C757"/>
          <cell r="D757"/>
          <cell r="E757"/>
          <cell r="F757" t="str">
            <v/>
          </cell>
          <cell r="G757"/>
          <cell r="H757"/>
          <cell r="I757"/>
          <cell r="J757"/>
          <cell r="K757"/>
          <cell r="L757"/>
          <cell r="M757"/>
          <cell r="N757"/>
          <cell r="O757"/>
          <cell r="P757"/>
          <cell r="Q757"/>
          <cell r="R757"/>
          <cell r="S757"/>
        </row>
        <row r="758">
          <cell r="A758" t="str">
            <v>0</v>
          </cell>
          <cell r="B758">
            <v>0</v>
          </cell>
          <cell r="C758"/>
          <cell r="D758"/>
          <cell r="E758"/>
          <cell r="F758" t="str">
            <v/>
          </cell>
          <cell r="G758"/>
          <cell r="H758"/>
          <cell r="I758"/>
          <cell r="J758"/>
          <cell r="K758"/>
          <cell r="L758"/>
          <cell r="M758"/>
          <cell r="N758"/>
          <cell r="O758"/>
          <cell r="P758"/>
          <cell r="Q758"/>
          <cell r="R758"/>
          <cell r="S758"/>
        </row>
        <row r="759">
          <cell r="A759" t="str">
            <v>0</v>
          </cell>
          <cell r="B759">
            <v>0</v>
          </cell>
          <cell r="C759"/>
          <cell r="D759"/>
          <cell r="E759"/>
          <cell r="F759" t="str">
            <v/>
          </cell>
          <cell r="G759"/>
          <cell r="H759"/>
          <cell r="I759"/>
          <cell r="J759"/>
          <cell r="K759"/>
          <cell r="L759"/>
          <cell r="M759"/>
          <cell r="N759"/>
          <cell r="O759"/>
          <cell r="P759"/>
          <cell r="Q759"/>
          <cell r="R759"/>
          <cell r="S759"/>
        </row>
        <row r="760">
          <cell r="A760" t="str">
            <v>0</v>
          </cell>
          <cell r="B760">
            <v>0</v>
          </cell>
          <cell r="C760"/>
          <cell r="D760"/>
          <cell r="E760"/>
          <cell r="F760" t="str">
            <v/>
          </cell>
          <cell r="G760"/>
          <cell r="H760"/>
          <cell r="I760"/>
          <cell r="J760"/>
          <cell r="K760"/>
          <cell r="L760"/>
          <cell r="M760"/>
          <cell r="N760"/>
          <cell r="O760"/>
          <cell r="P760"/>
          <cell r="Q760"/>
          <cell r="R760"/>
          <cell r="S760"/>
        </row>
        <row r="761">
          <cell r="A761" t="str">
            <v>0</v>
          </cell>
          <cell r="B761">
            <v>0</v>
          </cell>
          <cell r="C761"/>
          <cell r="D761"/>
          <cell r="E761"/>
          <cell r="F761" t="str">
            <v/>
          </cell>
          <cell r="G761"/>
          <cell r="H761"/>
          <cell r="I761"/>
          <cell r="J761"/>
          <cell r="K761"/>
          <cell r="L761"/>
          <cell r="M761"/>
          <cell r="N761"/>
          <cell r="O761"/>
          <cell r="P761"/>
          <cell r="Q761"/>
          <cell r="R761"/>
          <cell r="S761"/>
        </row>
        <row r="762">
          <cell r="A762" t="str">
            <v>0</v>
          </cell>
          <cell r="B762">
            <v>0</v>
          </cell>
          <cell r="C762"/>
          <cell r="D762"/>
          <cell r="E762"/>
          <cell r="F762" t="str">
            <v/>
          </cell>
          <cell r="G762"/>
          <cell r="H762"/>
          <cell r="I762"/>
          <cell r="J762"/>
          <cell r="K762"/>
          <cell r="L762"/>
          <cell r="M762"/>
          <cell r="N762"/>
          <cell r="O762"/>
          <cell r="P762"/>
          <cell r="Q762"/>
          <cell r="R762"/>
          <cell r="S762"/>
        </row>
        <row r="763">
          <cell r="A763" t="str">
            <v>0</v>
          </cell>
          <cell r="B763">
            <v>0</v>
          </cell>
          <cell r="C763"/>
          <cell r="D763"/>
          <cell r="E763"/>
          <cell r="F763" t="str">
            <v/>
          </cell>
          <cell r="G763"/>
          <cell r="H763"/>
          <cell r="I763"/>
          <cell r="J763"/>
          <cell r="K763"/>
          <cell r="L763"/>
          <cell r="M763"/>
          <cell r="N763"/>
          <cell r="O763"/>
          <cell r="P763"/>
          <cell r="Q763"/>
          <cell r="R763"/>
          <cell r="S763"/>
        </row>
        <row r="764">
          <cell r="A764" t="str">
            <v>0</v>
          </cell>
          <cell r="B764">
            <v>0</v>
          </cell>
          <cell r="C764"/>
          <cell r="D764"/>
          <cell r="E764"/>
          <cell r="F764" t="str">
            <v/>
          </cell>
          <cell r="G764"/>
          <cell r="H764"/>
          <cell r="I764"/>
          <cell r="J764"/>
          <cell r="K764"/>
          <cell r="L764"/>
          <cell r="M764"/>
          <cell r="N764"/>
          <cell r="O764"/>
          <cell r="P764"/>
          <cell r="Q764"/>
          <cell r="R764"/>
          <cell r="S764"/>
        </row>
        <row r="765">
          <cell r="A765" t="str">
            <v>0</v>
          </cell>
          <cell r="B765">
            <v>0</v>
          </cell>
          <cell r="C765"/>
          <cell r="D765"/>
          <cell r="E765"/>
          <cell r="F765" t="str">
            <v/>
          </cell>
          <cell r="G765"/>
          <cell r="H765"/>
          <cell r="I765"/>
          <cell r="J765"/>
          <cell r="K765"/>
          <cell r="L765"/>
          <cell r="M765"/>
          <cell r="N765"/>
          <cell r="O765"/>
          <cell r="P765"/>
          <cell r="Q765"/>
          <cell r="R765"/>
          <cell r="S765"/>
        </row>
        <row r="766">
          <cell r="A766" t="str">
            <v>0</v>
          </cell>
          <cell r="B766">
            <v>0</v>
          </cell>
          <cell r="C766"/>
          <cell r="D766"/>
          <cell r="E766"/>
          <cell r="F766" t="str">
            <v/>
          </cell>
          <cell r="G766"/>
          <cell r="H766"/>
          <cell r="I766"/>
          <cell r="J766"/>
          <cell r="K766"/>
          <cell r="L766"/>
          <cell r="M766"/>
          <cell r="N766"/>
          <cell r="O766"/>
          <cell r="P766"/>
          <cell r="Q766"/>
          <cell r="R766"/>
          <cell r="S766"/>
        </row>
        <row r="767">
          <cell r="A767" t="str">
            <v>0</v>
          </cell>
          <cell r="B767">
            <v>0</v>
          </cell>
          <cell r="C767"/>
          <cell r="D767"/>
          <cell r="E767"/>
          <cell r="F767" t="str">
            <v/>
          </cell>
          <cell r="G767"/>
          <cell r="H767"/>
          <cell r="I767"/>
          <cell r="J767"/>
          <cell r="K767"/>
          <cell r="L767"/>
          <cell r="M767"/>
          <cell r="N767"/>
          <cell r="O767"/>
          <cell r="P767"/>
          <cell r="Q767"/>
          <cell r="R767"/>
          <cell r="S767"/>
        </row>
        <row r="768">
          <cell r="A768" t="str">
            <v>0</v>
          </cell>
          <cell r="B768">
            <v>0</v>
          </cell>
          <cell r="C768"/>
          <cell r="D768"/>
          <cell r="E768"/>
          <cell r="F768" t="str">
            <v/>
          </cell>
          <cell r="G768"/>
          <cell r="H768"/>
          <cell r="I768"/>
          <cell r="J768"/>
          <cell r="K768"/>
          <cell r="L768"/>
          <cell r="M768"/>
          <cell r="N768"/>
          <cell r="O768"/>
          <cell r="P768"/>
          <cell r="Q768"/>
          <cell r="R768"/>
          <cell r="S768"/>
        </row>
        <row r="769">
          <cell r="A769" t="str">
            <v>0</v>
          </cell>
          <cell r="B769">
            <v>0</v>
          </cell>
          <cell r="C769"/>
          <cell r="D769"/>
          <cell r="E769"/>
          <cell r="F769" t="str">
            <v/>
          </cell>
          <cell r="G769"/>
          <cell r="H769"/>
          <cell r="I769"/>
          <cell r="J769"/>
          <cell r="K769"/>
          <cell r="L769"/>
          <cell r="M769"/>
          <cell r="N769"/>
          <cell r="O769"/>
          <cell r="P769"/>
          <cell r="Q769"/>
          <cell r="R769"/>
          <cell r="S769"/>
        </row>
        <row r="770">
          <cell r="A770" t="str">
            <v>0</v>
          </cell>
          <cell r="B770">
            <v>0</v>
          </cell>
          <cell r="C770"/>
          <cell r="D770"/>
          <cell r="E770"/>
          <cell r="F770" t="str">
            <v/>
          </cell>
          <cell r="G770"/>
          <cell r="H770"/>
          <cell r="I770"/>
          <cell r="J770"/>
          <cell r="K770"/>
          <cell r="L770"/>
          <cell r="M770"/>
          <cell r="N770"/>
          <cell r="O770"/>
          <cell r="P770"/>
          <cell r="Q770"/>
          <cell r="R770"/>
          <cell r="S770"/>
        </row>
        <row r="771">
          <cell r="A771" t="str">
            <v>0</v>
          </cell>
          <cell r="B771">
            <v>0</v>
          </cell>
          <cell r="C771"/>
          <cell r="D771"/>
          <cell r="E771"/>
          <cell r="F771" t="str">
            <v/>
          </cell>
          <cell r="G771"/>
          <cell r="H771"/>
          <cell r="I771"/>
          <cell r="J771"/>
          <cell r="K771"/>
          <cell r="L771"/>
          <cell r="M771"/>
          <cell r="N771"/>
          <cell r="O771"/>
          <cell r="P771"/>
          <cell r="Q771"/>
          <cell r="R771"/>
          <cell r="S771"/>
        </row>
        <row r="772">
          <cell r="A772" t="str">
            <v>0</v>
          </cell>
          <cell r="B772">
            <v>0</v>
          </cell>
          <cell r="C772"/>
          <cell r="D772"/>
          <cell r="E772"/>
          <cell r="F772" t="str">
            <v/>
          </cell>
          <cell r="G772"/>
          <cell r="H772"/>
          <cell r="I772"/>
          <cell r="J772"/>
          <cell r="K772"/>
          <cell r="L772"/>
          <cell r="M772"/>
          <cell r="N772"/>
          <cell r="O772"/>
          <cell r="P772"/>
          <cell r="Q772"/>
          <cell r="R772"/>
          <cell r="S772"/>
        </row>
        <row r="773">
          <cell r="A773" t="str">
            <v>0</v>
          </cell>
          <cell r="B773">
            <v>0</v>
          </cell>
          <cell r="C773"/>
          <cell r="D773"/>
          <cell r="E773"/>
          <cell r="F773" t="str">
            <v/>
          </cell>
          <cell r="G773"/>
          <cell r="H773"/>
          <cell r="I773"/>
          <cell r="J773"/>
          <cell r="K773"/>
          <cell r="L773"/>
          <cell r="M773"/>
          <cell r="N773"/>
          <cell r="O773"/>
          <cell r="P773"/>
          <cell r="Q773"/>
          <cell r="R773"/>
          <cell r="S773"/>
        </row>
        <row r="774">
          <cell r="A774" t="str">
            <v>0</v>
          </cell>
          <cell r="B774">
            <v>0</v>
          </cell>
          <cell r="C774"/>
          <cell r="D774"/>
          <cell r="E774"/>
          <cell r="F774" t="str">
            <v/>
          </cell>
          <cell r="G774"/>
          <cell r="H774"/>
          <cell r="I774"/>
          <cell r="J774"/>
          <cell r="K774"/>
          <cell r="L774"/>
          <cell r="M774"/>
          <cell r="N774"/>
          <cell r="O774"/>
          <cell r="P774"/>
          <cell r="Q774"/>
          <cell r="R774"/>
          <cell r="S774"/>
        </row>
        <row r="775">
          <cell r="A775" t="str">
            <v>0</v>
          </cell>
          <cell r="B775">
            <v>0</v>
          </cell>
          <cell r="C775"/>
          <cell r="D775"/>
          <cell r="E775"/>
          <cell r="F775" t="str">
            <v/>
          </cell>
          <cell r="G775"/>
          <cell r="H775"/>
          <cell r="I775"/>
          <cell r="J775"/>
          <cell r="K775"/>
          <cell r="L775"/>
          <cell r="M775"/>
          <cell r="N775"/>
          <cell r="O775"/>
          <cell r="P775"/>
          <cell r="Q775"/>
          <cell r="R775"/>
          <cell r="S775"/>
        </row>
        <row r="776">
          <cell r="A776" t="str">
            <v>0</v>
          </cell>
          <cell r="B776">
            <v>0</v>
          </cell>
          <cell r="C776"/>
          <cell r="D776"/>
          <cell r="E776"/>
          <cell r="F776" t="str">
            <v/>
          </cell>
          <cell r="G776"/>
          <cell r="H776"/>
          <cell r="I776"/>
          <cell r="J776"/>
          <cell r="K776"/>
          <cell r="L776"/>
          <cell r="M776"/>
          <cell r="N776"/>
          <cell r="O776"/>
          <cell r="P776"/>
          <cell r="Q776"/>
          <cell r="R776"/>
          <cell r="S776"/>
        </row>
        <row r="777">
          <cell r="A777" t="str">
            <v>0</v>
          </cell>
          <cell r="B777">
            <v>0</v>
          </cell>
          <cell r="C777"/>
          <cell r="D777"/>
          <cell r="E777"/>
          <cell r="F777" t="str">
            <v/>
          </cell>
          <cell r="G777"/>
          <cell r="H777"/>
          <cell r="I777"/>
          <cell r="J777"/>
          <cell r="K777"/>
          <cell r="L777"/>
          <cell r="M777"/>
          <cell r="N777"/>
          <cell r="O777"/>
          <cell r="P777"/>
          <cell r="Q777"/>
          <cell r="R777"/>
          <cell r="S777"/>
        </row>
        <row r="778">
          <cell r="A778" t="str">
            <v>0</v>
          </cell>
          <cell r="B778">
            <v>0</v>
          </cell>
          <cell r="C778"/>
          <cell r="D778"/>
          <cell r="E778"/>
          <cell r="F778" t="str">
            <v/>
          </cell>
          <cell r="G778"/>
          <cell r="H778"/>
          <cell r="I778"/>
          <cell r="J778"/>
          <cell r="K778"/>
          <cell r="L778"/>
          <cell r="M778"/>
          <cell r="N778"/>
          <cell r="O778"/>
          <cell r="P778"/>
          <cell r="Q778"/>
          <cell r="R778"/>
          <cell r="S778"/>
        </row>
        <row r="779">
          <cell r="A779" t="str">
            <v>0</v>
          </cell>
          <cell r="B779">
            <v>0</v>
          </cell>
          <cell r="C779"/>
          <cell r="D779"/>
          <cell r="E779"/>
          <cell r="F779" t="str">
            <v/>
          </cell>
          <cell r="G779"/>
          <cell r="H779"/>
          <cell r="I779"/>
          <cell r="J779"/>
          <cell r="K779"/>
          <cell r="L779"/>
          <cell r="M779"/>
          <cell r="N779"/>
          <cell r="O779"/>
          <cell r="P779"/>
          <cell r="Q779"/>
          <cell r="R779"/>
          <cell r="S779"/>
        </row>
        <row r="780">
          <cell r="A780" t="str">
            <v>0</v>
          </cell>
          <cell r="B780">
            <v>0</v>
          </cell>
          <cell r="C780"/>
          <cell r="D780"/>
          <cell r="E780"/>
          <cell r="F780" t="str">
            <v/>
          </cell>
          <cell r="G780"/>
          <cell r="H780"/>
          <cell r="I780"/>
          <cell r="J780"/>
          <cell r="K780"/>
          <cell r="L780"/>
          <cell r="M780"/>
          <cell r="N780"/>
          <cell r="O780"/>
          <cell r="P780"/>
          <cell r="Q780"/>
          <cell r="R780"/>
          <cell r="S780"/>
        </row>
        <row r="781">
          <cell r="A781" t="str">
            <v>0</v>
          </cell>
          <cell r="B781">
            <v>0</v>
          </cell>
          <cell r="C781"/>
          <cell r="D781"/>
          <cell r="E781"/>
          <cell r="F781" t="str">
            <v/>
          </cell>
          <cell r="G781"/>
          <cell r="H781"/>
          <cell r="I781"/>
          <cell r="J781"/>
          <cell r="K781"/>
          <cell r="L781"/>
          <cell r="M781"/>
          <cell r="N781"/>
          <cell r="O781"/>
          <cell r="P781"/>
          <cell r="Q781"/>
          <cell r="R781"/>
          <cell r="S781"/>
        </row>
        <row r="782">
          <cell r="A782" t="str">
            <v>0</v>
          </cell>
          <cell r="B782">
            <v>0</v>
          </cell>
          <cell r="C782"/>
          <cell r="D782"/>
          <cell r="E782"/>
          <cell r="F782" t="str">
            <v/>
          </cell>
          <cell r="G782"/>
          <cell r="H782"/>
          <cell r="I782"/>
          <cell r="J782"/>
          <cell r="K782"/>
          <cell r="L782"/>
          <cell r="M782"/>
          <cell r="N782"/>
          <cell r="O782"/>
          <cell r="P782"/>
          <cell r="Q782"/>
          <cell r="R782"/>
          <cell r="S782"/>
        </row>
        <row r="783">
          <cell r="A783" t="str">
            <v>0</v>
          </cell>
          <cell r="B783">
            <v>0</v>
          </cell>
          <cell r="C783"/>
          <cell r="D783"/>
          <cell r="E783"/>
          <cell r="F783" t="str">
            <v/>
          </cell>
          <cell r="G783"/>
          <cell r="H783"/>
          <cell r="I783"/>
          <cell r="J783"/>
          <cell r="K783"/>
          <cell r="L783"/>
          <cell r="M783"/>
          <cell r="N783"/>
          <cell r="O783"/>
          <cell r="P783"/>
          <cell r="Q783"/>
          <cell r="R783"/>
          <cell r="S783"/>
        </row>
        <row r="784">
          <cell r="A784" t="str">
            <v>0</v>
          </cell>
          <cell r="B784">
            <v>0</v>
          </cell>
          <cell r="C784"/>
          <cell r="D784"/>
          <cell r="E784"/>
          <cell r="F784" t="str">
            <v/>
          </cell>
          <cell r="G784"/>
          <cell r="H784"/>
          <cell r="I784"/>
          <cell r="J784"/>
          <cell r="K784"/>
          <cell r="L784"/>
          <cell r="M784"/>
          <cell r="N784"/>
          <cell r="O784"/>
          <cell r="P784"/>
          <cell r="Q784"/>
          <cell r="R784"/>
          <cell r="S784"/>
        </row>
        <row r="785">
          <cell r="A785" t="str">
            <v>0</v>
          </cell>
          <cell r="B785">
            <v>0</v>
          </cell>
          <cell r="C785"/>
          <cell r="D785"/>
          <cell r="E785"/>
          <cell r="F785" t="str">
            <v/>
          </cell>
          <cell r="G785"/>
          <cell r="H785"/>
          <cell r="I785"/>
          <cell r="J785"/>
          <cell r="K785"/>
          <cell r="L785"/>
          <cell r="M785"/>
          <cell r="N785"/>
          <cell r="O785"/>
          <cell r="P785"/>
          <cell r="Q785"/>
          <cell r="R785"/>
          <cell r="S785"/>
        </row>
        <row r="786">
          <cell r="A786" t="str">
            <v>0</v>
          </cell>
          <cell r="B786">
            <v>0</v>
          </cell>
          <cell r="C786"/>
          <cell r="D786"/>
          <cell r="E786"/>
          <cell r="F786" t="str">
            <v/>
          </cell>
          <cell r="G786"/>
          <cell r="H786"/>
          <cell r="I786"/>
          <cell r="J786"/>
          <cell r="K786"/>
          <cell r="L786"/>
          <cell r="M786"/>
          <cell r="N786"/>
          <cell r="O786"/>
          <cell r="P786"/>
          <cell r="Q786"/>
          <cell r="R786"/>
          <cell r="S786"/>
        </row>
        <row r="787">
          <cell r="A787" t="str">
            <v>0</v>
          </cell>
          <cell r="B787">
            <v>0</v>
          </cell>
          <cell r="C787"/>
          <cell r="D787"/>
          <cell r="E787"/>
          <cell r="F787" t="str">
            <v/>
          </cell>
          <cell r="G787"/>
          <cell r="H787"/>
          <cell r="I787"/>
          <cell r="J787"/>
          <cell r="K787"/>
          <cell r="L787"/>
          <cell r="M787"/>
          <cell r="N787"/>
          <cell r="O787"/>
          <cell r="P787"/>
          <cell r="Q787"/>
          <cell r="R787"/>
          <cell r="S787"/>
        </row>
        <row r="788">
          <cell r="A788" t="str">
            <v>0</v>
          </cell>
          <cell r="B788">
            <v>0</v>
          </cell>
          <cell r="C788"/>
          <cell r="D788"/>
          <cell r="E788"/>
          <cell r="F788" t="str">
            <v/>
          </cell>
          <cell r="G788"/>
          <cell r="H788"/>
          <cell r="I788"/>
          <cell r="J788"/>
          <cell r="K788"/>
          <cell r="L788"/>
          <cell r="M788"/>
          <cell r="N788"/>
          <cell r="O788"/>
          <cell r="P788"/>
          <cell r="Q788"/>
          <cell r="R788"/>
          <cell r="S788"/>
        </row>
        <row r="789">
          <cell r="A789" t="str">
            <v>0</v>
          </cell>
          <cell r="B789">
            <v>0</v>
          </cell>
          <cell r="C789"/>
          <cell r="D789"/>
          <cell r="E789"/>
          <cell r="F789" t="str">
            <v/>
          </cell>
          <cell r="G789"/>
          <cell r="H789"/>
          <cell r="I789"/>
          <cell r="J789"/>
          <cell r="K789"/>
          <cell r="L789"/>
          <cell r="M789"/>
          <cell r="N789"/>
          <cell r="O789"/>
          <cell r="P789"/>
          <cell r="Q789"/>
          <cell r="R789"/>
          <cell r="S789"/>
        </row>
        <row r="790">
          <cell r="A790" t="str">
            <v>0</v>
          </cell>
          <cell r="B790">
            <v>0</v>
          </cell>
          <cell r="C790"/>
          <cell r="D790"/>
          <cell r="E790"/>
          <cell r="F790" t="str">
            <v/>
          </cell>
          <cell r="G790"/>
          <cell r="H790"/>
          <cell r="I790"/>
          <cell r="J790"/>
          <cell r="K790"/>
          <cell r="L790"/>
          <cell r="M790"/>
          <cell r="N790"/>
          <cell r="O790"/>
          <cell r="P790"/>
          <cell r="Q790"/>
          <cell r="R790"/>
          <cell r="S790"/>
        </row>
        <row r="791">
          <cell r="A791" t="str">
            <v>0</v>
          </cell>
          <cell r="B791">
            <v>0</v>
          </cell>
          <cell r="C791"/>
          <cell r="D791"/>
          <cell r="E791"/>
          <cell r="F791" t="str">
            <v/>
          </cell>
          <cell r="G791"/>
          <cell r="H791"/>
          <cell r="I791"/>
          <cell r="J791"/>
          <cell r="K791"/>
          <cell r="L791"/>
          <cell r="M791"/>
          <cell r="N791"/>
          <cell r="O791"/>
          <cell r="P791"/>
          <cell r="Q791"/>
          <cell r="R791"/>
          <cell r="S791"/>
        </row>
        <row r="792">
          <cell r="A792" t="str">
            <v>0</v>
          </cell>
          <cell r="B792">
            <v>0</v>
          </cell>
          <cell r="C792"/>
          <cell r="D792"/>
          <cell r="E792"/>
          <cell r="F792" t="str">
            <v/>
          </cell>
          <cell r="G792"/>
          <cell r="H792"/>
          <cell r="I792"/>
          <cell r="J792"/>
          <cell r="K792"/>
          <cell r="L792"/>
          <cell r="M792"/>
          <cell r="N792"/>
          <cell r="O792"/>
          <cell r="P792"/>
          <cell r="Q792"/>
          <cell r="R792"/>
          <cell r="S792"/>
        </row>
        <row r="793">
          <cell r="A793" t="str">
            <v>0</v>
          </cell>
          <cell r="B793">
            <v>0</v>
          </cell>
          <cell r="C793"/>
          <cell r="D793"/>
          <cell r="E793"/>
          <cell r="F793" t="str">
            <v/>
          </cell>
          <cell r="G793"/>
          <cell r="H793"/>
          <cell r="I793"/>
          <cell r="J793"/>
          <cell r="K793"/>
          <cell r="L793"/>
          <cell r="M793"/>
          <cell r="N793"/>
          <cell r="O793"/>
          <cell r="P793"/>
          <cell r="Q793"/>
          <cell r="R793"/>
          <cell r="S793"/>
        </row>
        <row r="794">
          <cell r="A794" t="str">
            <v>0</v>
          </cell>
          <cell r="B794">
            <v>0</v>
          </cell>
          <cell r="C794"/>
          <cell r="D794"/>
          <cell r="E794"/>
          <cell r="F794" t="str">
            <v/>
          </cell>
          <cell r="G794"/>
          <cell r="H794"/>
          <cell r="I794"/>
          <cell r="J794"/>
          <cell r="K794"/>
          <cell r="L794"/>
          <cell r="M794"/>
          <cell r="N794"/>
          <cell r="O794"/>
          <cell r="P794"/>
          <cell r="Q794"/>
          <cell r="R794"/>
          <cell r="S794"/>
        </row>
        <row r="795">
          <cell r="A795" t="str">
            <v>0</v>
          </cell>
          <cell r="B795">
            <v>0</v>
          </cell>
          <cell r="C795"/>
          <cell r="D795"/>
          <cell r="E795"/>
          <cell r="F795" t="str">
            <v/>
          </cell>
          <cell r="G795"/>
          <cell r="H795"/>
          <cell r="I795"/>
          <cell r="J795"/>
          <cell r="K795"/>
          <cell r="L795"/>
          <cell r="M795"/>
          <cell r="N795"/>
          <cell r="O795"/>
          <cell r="P795"/>
          <cell r="Q795"/>
          <cell r="R795"/>
          <cell r="S795"/>
        </row>
        <row r="796">
          <cell r="A796" t="str">
            <v>0</v>
          </cell>
          <cell r="B796">
            <v>0</v>
          </cell>
          <cell r="C796"/>
          <cell r="D796"/>
          <cell r="E796"/>
          <cell r="F796" t="str">
            <v/>
          </cell>
          <cell r="G796"/>
          <cell r="H796"/>
          <cell r="I796"/>
          <cell r="J796"/>
          <cell r="K796"/>
          <cell r="L796"/>
          <cell r="M796"/>
          <cell r="N796"/>
          <cell r="O796"/>
          <cell r="P796"/>
          <cell r="Q796"/>
          <cell r="R796"/>
          <cell r="S796"/>
        </row>
        <row r="797">
          <cell r="A797" t="str">
            <v>0</v>
          </cell>
          <cell r="B797">
            <v>0</v>
          </cell>
          <cell r="C797"/>
          <cell r="D797"/>
          <cell r="E797"/>
          <cell r="F797" t="str">
            <v/>
          </cell>
          <cell r="G797"/>
          <cell r="H797"/>
          <cell r="I797"/>
          <cell r="J797"/>
          <cell r="K797"/>
          <cell r="L797"/>
          <cell r="M797"/>
          <cell r="N797"/>
          <cell r="O797"/>
          <cell r="P797"/>
          <cell r="Q797"/>
          <cell r="R797"/>
          <cell r="S797"/>
        </row>
        <row r="798">
          <cell r="A798" t="str">
            <v>0</v>
          </cell>
          <cell r="B798">
            <v>0</v>
          </cell>
          <cell r="C798"/>
          <cell r="D798"/>
          <cell r="E798"/>
          <cell r="F798" t="str">
            <v/>
          </cell>
          <cell r="G798"/>
          <cell r="H798"/>
          <cell r="I798"/>
          <cell r="J798"/>
          <cell r="K798"/>
          <cell r="L798"/>
          <cell r="M798"/>
          <cell r="N798"/>
          <cell r="O798"/>
          <cell r="P798"/>
          <cell r="Q798"/>
          <cell r="R798"/>
          <cell r="S798"/>
        </row>
        <row r="799">
          <cell r="B799">
            <v>0</v>
          </cell>
          <cell r="C799"/>
          <cell r="D799"/>
          <cell r="E799"/>
          <cell r="F799" t="str">
            <v/>
          </cell>
          <cell r="G799"/>
          <cell r="H799"/>
          <cell r="I799"/>
          <cell r="J799"/>
          <cell r="K799"/>
          <cell r="L799"/>
          <cell r="M799"/>
          <cell r="N799"/>
          <cell r="O799"/>
          <cell r="P799"/>
          <cell r="Q799"/>
          <cell r="R799"/>
          <cell r="S799"/>
        </row>
        <row r="800">
          <cell r="B800">
            <v>0</v>
          </cell>
          <cell r="C800"/>
          <cell r="D800"/>
          <cell r="E800"/>
          <cell r="F800" t="str">
            <v/>
          </cell>
          <cell r="G800"/>
          <cell r="H800"/>
          <cell r="I800"/>
          <cell r="J800"/>
          <cell r="K800"/>
          <cell r="L800"/>
          <cell r="M800"/>
          <cell r="N800"/>
          <cell r="O800"/>
          <cell r="P800"/>
          <cell r="Q800"/>
          <cell r="R800"/>
          <cell r="S800"/>
        </row>
        <row r="801">
          <cell r="B801">
            <v>0</v>
          </cell>
          <cell r="C801"/>
          <cell r="D801"/>
          <cell r="E801"/>
          <cell r="F801" t="str">
            <v/>
          </cell>
          <cell r="G801"/>
          <cell r="H801"/>
          <cell r="I801"/>
          <cell r="J801"/>
          <cell r="K801"/>
          <cell r="L801"/>
          <cell r="M801"/>
          <cell r="N801"/>
          <cell r="O801"/>
          <cell r="P801"/>
          <cell r="Q801"/>
          <cell r="R801"/>
          <cell r="S801"/>
        </row>
        <row r="802">
          <cell r="B802">
            <v>0</v>
          </cell>
          <cell r="C802"/>
          <cell r="D802"/>
          <cell r="E802"/>
          <cell r="F802" t="str">
            <v/>
          </cell>
          <cell r="G802"/>
          <cell r="H802"/>
          <cell r="I802"/>
          <cell r="J802"/>
          <cell r="K802"/>
          <cell r="L802"/>
          <cell r="M802"/>
          <cell r="N802"/>
          <cell r="O802"/>
          <cell r="P802"/>
          <cell r="Q802"/>
          <cell r="R802"/>
          <cell r="S802"/>
        </row>
        <row r="803">
          <cell r="B803">
            <v>0</v>
          </cell>
          <cell r="C803"/>
          <cell r="D803"/>
          <cell r="E803"/>
          <cell r="F803" t="str">
            <v/>
          </cell>
          <cell r="G803"/>
          <cell r="H803"/>
          <cell r="I803"/>
          <cell r="J803"/>
          <cell r="K803"/>
          <cell r="L803"/>
          <cell r="M803"/>
          <cell r="N803"/>
          <cell r="O803"/>
          <cell r="P803"/>
          <cell r="Q803"/>
          <cell r="R803"/>
          <cell r="S803"/>
        </row>
        <row r="804">
          <cell r="B804">
            <v>0</v>
          </cell>
          <cell r="C804"/>
          <cell r="D804"/>
          <cell r="E804"/>
          <cell r="F804" t="str">
            <v/>
          </cell>
          <cell r="G804"/>
          <cell r="H804"/>
          <cell r="I804"/>
          <cell r="J804"/>
          <cell r="K804"/>
          <cell r="L804"/>
          <cell r="M804"/>
          <cell r="N804"/>
          <cell r="O804"/>
          <cell r="P804"/>
          <cell r="Q804"/>
          <cell r="R804"/>
          <cell r="S804"/>
        </row>
        <row r="805">
          <cell r="B805">
            <v>0</v>
          </cell>
          <cell r="C805"/>
          <cell r="D805"/>
          <cell r="E805"/>
          <cell r="F805" t="str">
            <v/>
          </cell>
          <cell r="G805"/>
          <cell r="H805"/>
          <cell r="I805"/>
          <cell r="J805"/>
          <cell r="K805"/>
          <cell r="L805"/>
          <cell r="M805"/>
          <cell r="N805"/>
          <cell r="O805"/>
          <cell r="P805"/>
          <cell r="Q805"/>
          <cell r="R805"/>
          <cell r="S805"/>
        </row>
        <row r="806">
          <cell r="B806">
            <v>0</v>
          </cell>
          <cell r="C806"/>
          <cell r="D806"/>
          <cell r="E806"/>
          <cell r="F806" t="str">
            <v/>
          </cell>
          <cell r="G806"/>
          <cell r="H806"/>
          <cell r="I806"/>
          <cell r="J806"/>
          <cell r="K806"/>
          <cell r="L806"/>
          <cell r="M806"/>
          <cell r="N806"/>
          <cell r="O806"/>
          <cell r="P806"/>
          <cell r="Q806"/>
          <cell r="R806"/>
          <cell r="S806"/>
        </row>
        <row r="807">
          <cell r="B807">
            <v>0</v>
          </cell>
          <cell r="C807"/>
          <cell r="D807"/>
          <cell r="E807"/>
          <cell r="F807" t="str">
            <v/>
          </cell>
          <cell r="G807"/>
          <cell r="H807"/>
          <cell r="I807"/>
          <cell r="J807"/>
          <cell r="K807"/>
          <cell r="L807"/>
          <cell r="M807"/>
          <cell r="N807"/>
          <cell r="O807"/>
          <cell r="P807"/>
          <cell r="Q807"/>
          <cell r="R807"/>
          <cell r="S807"/>
        </row>
        <row r="808">
          <cell r="B808">
            <v>0</v>
          </cell>
          <cell r="C808"/>
          <cell r="D808"/>
          <cell r="E808"/>
          <cell r="F808" t="str">
            <v/>
          </cell>
          <cell r="G808"/>
          <cell r="H808"/>
          <cell r="I808"/>
          <cell r="J808"/>
          <cell r="K808"/>
          <cell r="L808"/>
          <cell r="M808"/>
          <cell r="N808"/>
          <cell r="O808"/>
          <cell r="P808"/>
          <cell r="Q808"/>
          <cell r="R808"/>
          <cell r="S808"/>
        </row>
        <row r="809">
          <cell r="B809">
            <v>0</v>
          </cell>
          <cell r="C809"/>
          <cell r="D809"/>
          <cell r="E809"/>
          <cell r="F809" t="str">
            <v/>
          </cell>
          <cell r="G809"/>
          <cell r="H809"/>
          <cell r="I809"/>
          <cell r="J809"/>
          <cell r="K809"/>
          <cell r="L809"/>
          <cell r="M809"/>
          <cell r="N809"/>
          <cell r="O809"/>
          <cell r="P809"/>
          <cell r="Q809"/>
          <cell r="R809"/>
          <cell r="S809"/>
        </row>
        <row r="810">
          <cell r="B810">
            <v>0</v>
          </cell>
          <cell r="C810"/>
          <cell r="D810"/>
          <cell r="E810"/>
          <cell r="F810" t="str">
            <v/>
          </cell>
          <cell r="G810"/>
          <cell r="H810"/>
          <cell r="I810"/>
          <cell r="J810"/>
          <cell r="K810"/>
          <cell r="L810"/>
          <cell r="M810"/>
          <cell r="N810"/>
          <cell r="O810"/>
          <cell r="P810"/>
          <cell r="Q810"/>
          <cell r="R810"/>
          <cell r="S810"/>
        </row>
        <row r="811">
          <cell r="B811">
            <v>0</v>
          </cell>
          <cell r="C811"/>
          <cell r="D811"/>
          <cell r="E811"/>
          <cell r="F811" t="str">
            <v/>
          </cell>
          <cell r="G811"/>
          <cell r="H811"/>
          <cell r="I811"/>
          <cell r="J811"/>
          <cell r="K811"/>
          <cell r="L811"/>
          <cell r="M811"/>
          <cell r="N811"/>
          <cell r="O811"/>
          <cell r="P811"/>
          <cell r="Q811"/>
          <cell r="R811"/>
          <cell r="S811"/>
        </row>
        <row r="812">
          <cell r="B812">
            <v>0</v>
          </cell>
          <cell r="C812"/>
          <cell r="D812"/>
          <cell r="E812"/>
          <cell r="F812" t="str">
            <v/>
          </cell>
          <cell r="G812"/>
          <cell r="H812"/>
          <cell r="I812"/>
          <cell r="J812"/>
          <cell r="K812"/>
          <cell r="L812"/>
          <cell r="M812"/>
          <cell r="N812"/>
          <cell r="O812"/>
          <cell r="P812"/>
          <cell r="Q812"/>
          <cell r="R812"/>
          <cell r="S812"/>
        </row>
        <row r="813">
          <cell r="B813">
            <v>0</v>
          </cell>
          <cell r="C813"/>
          <cell r="D813"/>
          <cell r="E813"/>
          <cell r="F813" t="str">
            <v/>
          </cell>
          <cell r="G813"/>
          <cell r="H813"/>
          <cell r="I813"/>
          <cell r="J813"/>
          <cell r="K813"/>
          <cell r="L813"/>
          <cell r="M813"/>
          <cell r="N813"/>
          <cell r="O813"/>
          <cell r="P813"/>
          <cell r="Q813"/>
          <cell r="R813"/>
          <cell r="S813"/>
        </row>
        <row r="814">
          <cell r="B814">
            <v>0</v>
          </cell>
          <cell r="C814"/>
          <cell r="D814"/>
          <cell r="E814"/>
          <cell r="F814" t="str">
            <v/>
          </cell>
          <cell r="G814"/>
          <cell r="H814"/>
          <cell r="I814"/>
          <cell r="J814"/>
          <cell r="K814"/>
          <cell r="L814"/>
          <cell r="M814"/>
          <cell r="N814"/>
          <cell r="O814"/>
          <cell r="P814"/>
          <cell r="Q814"/>
          <cell r="R814"/>
          <cell r="S814"/>
        </row>
        <row r="815">
          <cell r="B815">
            <v>0</v>
          </cell>
          <cell r="C815"/>
          <cell r="D815"/>
          <cell r="E815"/>
          <cell r="F815" t="str">
            <v/>
          </cell>
          <cell r="G815"/>
          <cell r="H815"/>
          <cell r="I815"/>
          <cell r="J815"/>
          <cell r="K815"/>
          <cell r="L815"/>
          <cell r="M815"/>
          <cell r="N815"/>
          <cell r="O815"/>
          <cell r="P815"/>
          <cell r="Q815"/>
          <cell r="R815"/>
          <cell r="S815"/>
        </row>
        <row r="816">
          <cell r="B816">
            <v>0</v>
          </cell>
          <cell r="C816"/>
          <cell r="D816"/>
          <cell r="E816"/>
          <cell r="F816" t="str">
            <v/>
          </cell>
          <cell r="G816"/>
          <cell r="H816"/>
          <cell r="I816"/>
          <cell r="J816"/>
          <cell r="K816"/>
          <cell r="L816"/>
          <cell r="M816"/>
          <cell r="N816"/>
          <cell r="O816"/>
          <cell r="P816"/>
          <cell r="Q816"/>
          <cell r="R816"/>
          <cell r="S816"/>
        </row>
        <row r="817">
          <cell r="B817">
            <v>0</v>
          </cell>
          <cell r="C817"/>
          <cell r="D817"/>
          <cell r="E817"/>
          <cell r="F817" t="str">
            <v/>
          </cell>
          <cell r="G817"/>
          <cell r="H817"/>
          <cell r="I817"/>
          <cell r="J817"/>
          <cell r="K817"/>
          <cell r="L817"/>
          <cell r="M817"/>
          <cell r="N817"/>
          <cell r="O817"/>
          <cell r="P817"/>
          <cell r="Q817"/>
          <cell r="R817"/>
          <cell r="S817"/>
        </row>
        <row r="818">
          <cell r="B818">
            <v>0</v>
          </cell>
          <cell r="C818"/>
          <cell r="D818"/>
          <cell r="E818"/>
          <cell r="F818" t="str">
            <v/>
          </cell>
          <cell r="G818"/>
          <cell r="H818"/>
          <cell r="I818"/>
          <cell r="J818"/>
          <cell r="K818"/>
          <cell r="L818"/>
          <cell r="M818"/>
          <cell r="N818"/>
          <cell r="O818"/>
          <cell r="P818"/>
          <cell r="Q818"/>
          <cell r="R818"/>
          <cell r="S818"/>
        </row>
        <row r="819">
          <cell r="B819">
            <v>0</v>
          </cell>
          <cell r="C819"/>
          <cell r="D819"/>
          <cell r="E819"/>
          <cell r="F819" t="str">
            <v/>
          </cell>
          <cell r="G819"/>
          <cell r="H819"/>
          <cell r="I819"/>
          <cell r="J819"/>
          <cell r="K819"/>
          <cell r="L819"/>
          <cell r="M819"/>
          <cell r="N819"/>
          <cell r="O819"/>
          <cell r="P819"/>
          <cell r="Q819"/>
          <cell r="R819"/>
          <cell r="S819"/>
        </row>
        <row r="820">
          <cell r="B820">
            <v>0</v>
          </cell>
          <cell r="C820"/>
          <cell r="D820"/>
          <cell r="E820"/>
          <cell r="F820" t="str">
            <v/>
          </cell>
          <cell r="G820"/>
          <cell r="H820"/>
          <cell r="I820"/>
          <cell r="J820"/>
          <cell r="K820"/>
          <cell r="L820"/>
          <cell r="M820"/>
          <cell r="N820"/>
          <cell r="O820"/>
          <cell r="P820"/>
          <cell r="Q820"/>
          <cell r="R820"/>
          <cell r="S820"/>
        </row>
        <row r="821">
          <cell r="B821">
            <v>0</v>
          </cell>
          <cell r="C821"/>
          <cell r="D821"/>
          <cell r="E821"/>
          <cell r="F821" t="str">
            <v/>
          </cell>
          <cell r="G821"/>
          <cell r="H821"/>
          <cell r="I821"/>
          <cell r="J821"/>
          <cell r="K821"/>
          <cell r="L821"/>
          <cell r="M821"/>
          <cell r="N821"/>
          <cell r="O821"/>
          <cell r="P821"/>
          <cell r="Q821"/>
          <cell r="R821"/>
          <cell r="S821"/>
        </row>
        <row r="822">
          <cell r="B822">
            <v>0</v>
          </cell>
          <cell r="C822"/>
          <cell r="D822"/>
          <cell r="E822"/>
          <cell r="F822" t="str">
            <v/>
          </cell>
          <cell r="G822"/>
          <cell r="H822"/>
          <cell r="I822"/>
          <cell r="J822"/>
          <cell r="K822"/>
          <cell r="L822"/>
          <cell r="M822"/>
          <cell r="N822"/>
          <cell r="O822"/>
          <cell r="P822"/>
          <cell r="Q822"/>
          <cell r="R822"/>
          <cell r="S822"/>
        </row>
        <row r="823">
          <cell r="B823">
            <v>0</v>
          </cell>
          <cell r="C823"/>
          <cell r="D823"/>
          <cell r="E823"/>
          <cell r="F823" t="str">
            <v/>
          </cell>
          <cell r="G823"/>
          <cell r="H823"/>
          <cell r="I823"/>
          <cell r="J823"/>
          <cell r="K823"/>
          <cell r="L823"/>
          <cell r="M823"/>
          <cell r="N823"/>
          <cell r="O823"/>
          <cell r="P823"/>
          <cell r="Q823"/>
          <cell r="R823"/>
          <cell r="S823"/>
        </row>
        <row r="824">
          <cell r="B824">
            <v>0</v>
          </cell>
          <cell r="C824"/>
          <cell r="D824"/>
          <cell r="E824"/>
          <cell r="F824" t="str">
            <v/>
          </cell>
          <cell r="G824"/>
          <cell r="H824"/>
          <cell r="I824"/>
          <cell r="J824"/>
          <cell r="K824"/>
          <cell r="L824"/>
          <cell r="M824"/>
          <cell r="N824"/>
          <cell r="O824"/>
          <cell r="P824"/>
          <cell r="Q824"/>
          <cell r="R824"/>
          <cell r="S824"/>
        </row>
        <row r="825">
          <cell r="B825">
            <v>0</v>
          </cell>
          <cell r="C825"/>
          <cell r="D825"/>
          <cell r="E825"/>
          <cell r="F825" t="str">
            <v/>
          </cell>
          <cell r="G825"/>
          <cell r="H825"/>
          <cell r="I825"/>
          <cell r="J825"/>
          <cell r="K825"/>
          <cell r="L825"/>
          <cell r="M825"/>
          <cell r="N825"/>
          <cell r="O825"/>
          <cell r="P825"/>
          <cell r="Q825"/>
          <cell r="R825"/>
          <cell r="S825"/>
        </row>
        <row r="826">
          <cell r="B826">
            <v>0</v>
          </cell>
          <cell r="C826"/>
          <cell r="D826"/>
          <cell r="E826"/>
          <cell r="F826" t="str">
            <v/>
          </cell>
          <cell r="G826"/>
          <cell r="H826"/>
          <cell r="I826"/>
          <cell r="J826"/>
          <cell r="K826"/>
          <cell r="L826"/>
          <cell r="M826"/>
          <cell r="N826"/>
          <cell r="O826"/>
          <cell r="P826"/>
          <cell r="Q826"/>
          <cell r="R826"/>
          <cell r="S826"/>
        </row>
        <row r="827">
          <cell r="B827">
            <v>0</v>
          </cell>
          <cell r="C827"/>
          <cell r="D827"/>
          <cell r="E827"/>
          <cell r="F827" t="str">
            <v/>
          </cell>
          <cell r="G827"/>
          <cell r="H827"/>
          <cell r="I827"/>
          <cell r="J827"/>
          <cell r="K827"/>
          <cell r="L827"/>
          <cell r="M827"/>
          <cell r="N827"/>
          <cell r="O827"/>
          <cell r="P827"/>
          <cell r="Q827"/>
          <cell r="R827"/>
          <cell r="S827"/>
        </row>
        <row r="828">
          <cell r="B828">
            <v>0</v>
          </cell>
          <cell r="C828"/>
          <cell r="D828"/>
          <cell r="E828"/>
          <cell r="F828" t="str">
            <v/>
          </cell>
          <cell r="G828"/>
          <cell r="H828"/>
          <cell r="I828"/>
          <cell r="J828"/>
          <cell r="K828"/>
          <cell r="L828"/>
          <cell r="M828"/>
          <cell r="N828"/>
          <cell r="O828"/>
          <cell r="P828"/>
          <cell r="Q828"/>
          <cell r="R828"/>
          <cell r="S828"/>
        </row>
        <row r="829">
          <cell r="B829">
            <v>0</v>
          </cell>
          <cell r="C829"/>
          <cell r="D829"/>
          <cell r="E829"/>
          <cell r="F829" t="str">
            <v/>
          </cell>
          <cell r="G829"/>
          <cell r="H829"/>
          <cell r="I829"/>
          <cell r="J829"/>
          <cell r="K829"/>
          <cell r="L829"/>
          <cell r="M829"/>
          <cell r="N829"/>
          <cell r="O829"/>
          <cell r="P829"/>
          <cell r="Q829"/>
          <cell r="R829"/>
          <cell r="S829"/>
        </row>
        <row r="830">
          <cell r="B830">
            <v>0</v>
          </cell>
          <cell r="C830"/>
          <cell r="D830"/>
          <cell r="E830"/>
          <cell r="F830" t="str">
            <v/>
          </cell>
          <cell r="G830"/>
          <cell r="H830"/>
          <cell r="I830"/>
          <cell r="J830"/>
          <cell r="K830"/>
          <cell r="L830"/>
          <cell r="M830"/>
          <cell r="N830"/>
          <cell r="O830"/>
          <cell r="P830"/>
          <cell r="Q830"/>
          <cell r="R830"/>
          <cell r="S830"/>
        </row>
        <row r="831">
          <cell r="B831">
            <v>0</v>
          </cell>
          <cell r="C831"/>
          <cell r="D831"/>
          <cell r="E831"/>
          <cell r="F831" t="str">
            <v/>
          </cell>
          <cell r="G831"/>
          <cell r="H831"/>
          <cell r="I831"/>
          <cell r="J831"/>
          <cell r="K831"/>
          <cell r="L831"/>
          <cell r="M831"/>
          <cell r="N831"/>
          <cell r="O831"/>
          <cell r="P831"/>
          <cell r="Q831"/>
          <cell r="R831"/>
          <cell r="S831"/>
        </row>
        <row r="832">
          <cell r="B832">
            <v>0</v>
          </cell>
          <cell r="C832"/>
          <cell r="D832"/>
          <cell r="E832"/>
          <cell r="F832" t="str">
            <v/>
          </cell>
          <cell r="G832"/>
          <cell r="H832"/>
          <cell r="I832"/>
          <cell r="J832"/>
          <cell r="K832"/>
          <cell r="L832"/>
          <cell r="M832"/>
          <cell r="N832"/>
          <cell r="O832"/>
          <cell r="P832"/>
          <cell r="Q832"/>
          <cell r="R832"/>
          <cell r="S832"/>
        </row>
        <row r="833">
          <cell r="B833">
            <v>0</v>
          </cell>
          <cell r="C833"/>
          <cell r="D833"/>
          <cell r="E833"/>
          <cell r="F833" t="str">
            <v/>
          </cell>
          <cell r="G833"/>
          <cell r="H833"/>
          <cell r="I833"/>
          <cell r="J833"/>
          <cell r="K833"/>
          <cell r="L833"/>
          <cell r="M833"/>
          <cell r="N833"/>
          <cell r="O833"/>
          <cell r="P833"/>
          <cell r="Q833"/>
          <cell r="R833"/>
          <cell r="S833"/>
        </row>
        <row r="834">
          <cell r="B834">
            <v>0</v>
          </cell>
          <cell r="C834"/>
          <cell r="D834"/>
          <cell r="E834"/>
          <cell r="F834" t="str">
            <v/>
          </cell>
          <cell r="G834"/>
          <cell r="H834"/>
          <cell r="I834"/>
          <cell r="J834"/>
          <cell r="K834"/>
          <cell r="L834"/>
          <cell r="M834"/>
          <cell r="N834"/>
          <cell r="O834"/>
          <cell r="P834"/>
          <cell r="Q834"/>
          <cell r="R834"/>
          <cell r="S834"/>
        </row>
        <row r="835">
          <cell r="B835">
            <v>0</v>
          </cell>
          <cell r="C835"/>
          <cell r="D835"/>
          <cell r="E835"/>
          <cell r="F835" t="str">
            <v/>
          </cell>
          <cell r="G835"/>
          <cell r="H835"/>
          <cell r="I835"/>
          <cell r="J835"/>
          <cell r="K835"/>
          <cell r="L835"/>
          <cell r="M835"/>
          <cell r="N835"/>
          <cell r="O835"/>
          <cell r="P835"/>
          <cell r="Q835"/>
          <cell r="R835"/>
          <cell r="S835"/>
        </row>
        <row r="836">
          <cell r="B836">
            <v>0</v>
          </cell>
          <cell r="C836"/>
          <cell r="D836"/>
          <cell r="E836"/>
          <cell r="F836" t="str">
            <v/>
          </cell>
          <cell r="G836"/>
          <cell r="H836"/>
          <cell r="I836"/>
          <cell r="J836"/>
          <cell r="K836"/>
          <cell r="L836"/>
          <cell r="M836"/>
          <cell r="N836"/>
          <cell r="O836"/>
          <cell r="P836"/>
          <cell r="Q836"/>
          <cell r="R836"/>
          <cell r="S836"/>
        </row>
        <row r="837">
          <cell r="B837">
            <v>0</v>
          </cell>
          <cell r="C837"/>
          <cell r="D837"/>
          <cell r="E837"/>
          <cell r="F837" t="str">
            <v/>
          </cell>
          <cell r="G837"/>
          <cell r="H837"/>
          <cell r="I837"/>
          <cell r="J837"/>
          <cell r="K837"/>
          <cell r="L837"/>
          <cell r="M837"/>
          <cell r="N837"/>
          <cell r="O837"/>
          <cell r="P837"/>
          <cell r="Q837"/>
          <cell r="R837"/>
          <cell r="S837"/>
        </row>
        <row r="838">
          <cell r="B838">
            <v>0</v>
          </cell>
          <cell r="C838"/>
          <cell r="D838"/>
          <cell r="E838"/>
          <cell r="F838" t="str">
            <v/>
          </cell>
          <cell r="G838"/>
          <cell r="H838"/>
          <cell r="I838"/>
          <cell r="J838"/>
          <cell r="K838"/>
          <cell r="L838"/>
          <cell r="M838"/>
          <cell r="N838"/>
          <cell r="O838"/>
          <cell r="P838"/>
          <cell r="Q838"/>
          <cell r="R838"/>
          <cell r="S838"/>
        </row>
        <row r="839">
          <cell r="B839">
            <v>0</v>
          </cell>
          <cell r="C839"/>
          <cell r="D839"/>
          <cell r="E839"/>
          <cell r="F839" t="str">
            <v/>
          </cell>
          <cell r="G839"/>
          <cell r="H839"/>
          <cell r="I839"/>
          <cell r="J839"/>
          <cell r="K839"/>
          <cell r="L839"/>
          <cell r="M839"/>
          <cell r="N839"/>
          <cell r="O839"/>
          <cell r="P839"/>
          <cell r="Q839"/>
          <cell r="R839"/>
          <cell r="S839"/>
        </row>
        <row r="840">
          <cell r="B840">
            <v>0</v>
          </cell>
          <cell r="C840"/>
          <cell r="D840"/>
          <cell r="E840"/>
          <cell r="F840" t="str">
            <v/>
          </cell>
          <cell r="G840"/>
          <cell r="H840"/>
          <cell r="I840"/>
          <cell r="J840"/>
          <cell r="K840"/>
          <cell r="L840"/>
          <cell r="M840"/>
          <cell r="N840"/>
          <cell r="O840"/>
          <cell r="P840"/>
          <cell r="Q840"/>
          <cell r="R840"/>
          <cell r="S840"/>
        </row>
        <row r="841">
          <cell r="B841">
            <v>0</v>
          </cell>
          <cell r="C841"/>
          <cell r="D841"/>
          <cell r="E841"/>
          <cell r="F841" t="str">
            <v/>
          </cell>
          <cell r="G841"/>
          <cell r="H841"/>
          <cell r="I841"/>
          <cell r="J841"/>
          <cell r="K841"/>
          <cell r="L841"/>
          <cell r="M841"/>
          <cell r="N841"/>
          <cell r="O841"/>
          <cell r="P841"/>
          <cell r="Q841"/>
          <cell r="R841"/>
          <cell r="S841"/>
        </row>
        <row r="842">
          <cell r="B842">
            <v>0</v>
          </cell>
          <cell r="C842"/>
          <cell r="D842"/>
          <cell r="E842"/>
          <cell r="F842" t="str">
            <v/>
          </cell>
          <cell r="G842"/>
          <cell r="H842"/>
          <cell r="I842"/>
          <cell r="J842"/>
          <cell r="K842"/>
          <cell r="L842"/>
          <cell r="M842"/>
          <cell r="N842"/>
          <cell r="O842"/>
          <cell r="P842"/>
          <cell r="Q842"/>
          <cell r="R842"/>
          <cell r="S842"/>
        </row>
        <row r="843">
          <cell r="B843">
            <v>0</v>
          </cell>
          <cell r="C843"/>
          <cell r="D843"/>
          <cell r="E843"/>
          <cell r="F843" t="str">
            <v/>
          </cell>
          <cell r="G843"/>
          <cell r="H843"/>
          <cell r="I843"/>
          <cell r="J843"/>
          <cell r="K843"/>
          <cell r="L843"/>
          <cell r="M843"/>
          <cell r="N843"/>
          <cell r="O843"/>
          <cell r="P843"/>
          <cell r="Q843"/>
          <cell r="R843"/>
          <cell r="S843"/>
        </row>
        <row r="844">
          <cell r="B844">
            <v>0</v>
          </cell>
          <cell r="C844"/>
          <cell r="D844"/>
          <cell r="E844"/>
          <cell r="F844" t="str">
            <v/>
          </cell>
          <cell r="G844"/>
          <cell r="H844"/>
          <cell r="I844"/>
          <cell r="J844"/>
          <cell r="K844"/>
          <cell r="L844"/>
          <cell r="M844"/>
          <cell r="N844"/>
          <cell r="O844"/>
          <cell r="P844"/>
          <cell r="Q844"/>
          <cell r="R844"/>
          <cell r="S844"/>
        </row>
        <row r="845">
          <cell r="B845">
            <v>0</v>
          </cell>
          <cell r="C845"/>
          <cell r="D845"/>
          <cell r="E845"/>
          <cell r="F845" t="str">
            <v/>
          </cell>
          <cell r="G845"/>
          <cell r="H845"/>
          <cell r="I845"/>
          <cell r="J845"/>
          <cell r="K845"/>
          <cell r="L845"/>
          <cell r="M845"/>
          <cell r="N845"/>
          <cell r="O845"/>
          <cell r="P845"/>
          <cell r="Q845"/>
          <cell r="R845"/>
          <cell r="S845"/>
        </row>
        <row r="846">
          <cell r="B846">
            <v>0</v>
          </cell>
          <cell r="C846"/>
          <cell r="D846"/>
          <cell r="E846"/>
          <cell r="F846" t="str">
            <v/>
          </cell>
          <cell r="G846"/>
          <cell r="H846"/>
          <cell r="I846"/>
          <cell r="J846"/>
          <cell r="K846"/>
          <cell r="L846"/>
          <cell r="M846"/>
          <cell r="N846"/>
          <cell r="O846"/>
          <cell r="P846"/>
          <cell r="Q846"/>
          <cell r="R846"/>
          <cell r="S846"/>
        </row>
        <row r="847">
          <cell r="B847">
            <v>0</v>
          </cell>
          <cell r="C847"/>
          <cell r="D847"/>
          <cell r="E847"/>
          <cell r="F847" t="str">
            <v/>
          </cell>
          <cell r="G847"/>
          <cell r="H847"/>
          <cell r="I847"/>
          <cell r="J847"/>
          <cell r="K847"/>
          <cell r="L847"/>
          <cell r="M847"/>
          <cell r="N847"/>
          <cell r="O847"/>
          <cell r="P847"/>
          <cell r="Q847"/>
          <cell r="R847"/>
          <cell r="S847"/>
        </row>
        <row r="848">
          <cell r="B848">
            <v>0</v>
          </cell>
          <cell r="C848"/>
          <cell r="D848"/>
          <cell r="E848"/>
          <cell r="F848" t="str">
            <v/>
          </cell>
          <cell r="G848"/>
          <cell r="H848"/>
          <cell r="I848"/>
          <cell r="J848"/>
          <cell r="K848"/>
          <cell r="L848"/>
          <cell r="M848"/>
          <cell r="N848"/>
          <cell r="O848"/>
          <cell r="P848"/>
          <cell r="Q848"/>
          <cell r="R848"/>
          <cell r="S848"/>
        </row>
        <row r="849">
          <cell r="B849">
            <v>0</v>
          </cell>
          <cell r="C849"/>
          <cell r="D849"/>
          <cell r="E849"/>
          <cell r="F849" t="str">
            <v/>
          </cell>
          <cell r="G849"/>
          <cell r="H849"/>
          <cell r="I849"/>
          <cell r="J849"/>
          <cell r="K849"/>
          <cell r="L849"/>
          <cell r="M849"/>
          <cell r="N849"/>
          <cell r="O849"/>
          <cell r="P849"/>
          <cell r="Q849"/>
          <cell r="R849"/>
          <cell r="S849"/>
        </row>
        <row r="850">
          <cell r="B850">
            <v>0</v>
          </cell>
          <cell r="C850"/>
          <cell r="D850"/>
          <cell r="E850"/>
          <cell r="F850" t="str">
            <v/>
          </cell>
          <cell r="G850"/>
          <cell r="H850"/>
          <cell r="I850"/>
          <cell r="J850"/>
          <cell r="K850"/>
          <cell r="L850"/>
          <cell r="M850"/>
          <cell r="N850"/>
          <cell r="O850"/>
          <cell r="P850"/>
          <cell r="Q850"/>
          <cell r="R850"/>
          <cell r="S850"/>
        </row>
        <row r="851">
          <cell r="B851">
            <v>0</v>
          </cell>
          <cell r="C851"/>
          <cell r="D851"/>
          <cell r="E851"/>
          <cell r="F851" t="str">
            <v/>
          </cell>
          <cell r="G851"/>
          <cell r="H851"/>
          <cell r="I851"/>
          <cell r="J851"/>
          <cell r="K851"/>
          <cell r="L851"/>
          <cell r="M851"/>
          <cell r="N851"/>
          <cell r="O851"/>
          <cell r="P851"/>
          <cell r="Q851"/>
          <cell r="R851"/>
          <cell r="S851"/>
        </row>
        <row r="852">
          <cell r="B852">
            <v>0</v>
          </cell>
          <cell r="C852"/>
          <cell r="D852"/>
          <cell r="E852"/>
          <cell r="F852" t="str">
            <v/>
          </cell>
          <cell r="G852"/>
          <cell r="H852"/>
          <cell r="I852"/>
          <cell r="J852"/>
          <cell r="K852"/>
          <cell r="L852"/>
          <cell r="M852"/>
          <cell r="N852"/>
          <cell r="O852"/>
          <cell r="P852"/>
          <cell r="Q852"/>
          <cell r="R852"/>
          <cell r="S852"/>
        </row>
        <row r="853">
          <cell r="B853">
            <v>0</v>
          </cell>
          <cell r="C853"/>
          <cell r="D853"/>
          <cell r="E853"/>
          <cell r="F853" t="str">
            <v/>
          </cell>
          <cell r="G853"/>
          <cell r="H853"/>
          <cell r="I853"/>
          <cell r="J853"/>
          <cell r="K853"/>
          <cell r="L853"/>
          <cell r="M853"/>
          <cell r="N853"/>
          <cell r="O853"/>
          <cell r="P853"/>
          <cell r="Q853"/>
          <cell r="R853"/>
          <cell r="S853"/>
        </row>
        <row r="854">
          <cell r="B854">
            <v>0</v>
          </cell>
          <cell r="C854"/>
          <cell r="D854"/>
          <cell r="E854"/>
          <cell r="F854" t="str">
            <v/>
          </cell>
          <cell r="G854"/>
          <cell r="H854"/>
          <cell r="I854"/>
          <cell r="J854"/>
          <cell r="K854"/>
          <cell r="L854"/>
          <cell r="M854"/>
          <cell r="N854"/>
          <cell r="O854"/>
          <cell r="P854"/>
          <cell r="Q854"/>
          <cell r="R854"/>
          <cell r="S854"/>
        </row>
        <row r="855">
          <cell r="B855">
            <v>0</v>
          </cell>
          <cell r="C855"/>
          <cell r="D855"/>
          <cell r="E855"/>
          <cell r="F855" t="str">
            <v/>
          </cell>
          <cell r="G855"/>
          <cell r="H855"/>
          <cell r="I855"/>
          <cell r="J855"/>
          <cell r="K855"/>
          <cell r="L855"/>
          <cell r="M855"/>
          <cell r="N855"/>
          <cell r="O855"/>
          <cell r="P855"/>
          <cell r="Q855"/>
          <cell r="R855"/>
          <cell r="S855"/>
        </row>
        <row r="856">
          <cell r="B856">
            <v>0</v>
          </cell>
          <cell r="C856"/>
          <cell r="D856"/>
          <cell r="E856"/>
          <cell r="F856" t="str">
            <v/>
          </cell>
          <cell r="G856"/>
          <cell r="H856"/>
          <cell r="I856"/>
          <cell r="J856"/>
          <cell r="K856"/>
          <cell r="L856"/>
          <cell r="M856"/>
          <cell r="N856"/>
          <cell r="O856"/>
          <cell r="P856"/>
          <cell r="Q856"/>
          <cell r="R856"/>
          <cell r="S856"/>
        </row>
        <row r="857">
          <cell r="B857">
            <v>0</v>
          </cell>
          <cell r="C857"/>
          <cell r="D857"/>
          <cell r="E857"/>
          <cell r="F857" t="str">
            <v/>
          </cell>
          <cell r="G857"/>
          <cell r="H857"/>
          <cell r="I857"/>
          <cell r="J857"/>
          <cell r="K857"/>
          <cell r="L857"/>
          <cell r="M857"/>
          <cell r="N857"/>
          <cell r="O857"/>
          <cell r="P857"/>
          <cell r="Q857"/>
          <cell r="R857"/>
          <cell r="S857"/>
        </row>
        <row r="858">
          <cell r="B858">
            <v>0</v>
          </cell>
          <cell r="C858"/>
          <cell r="D858"/>
          <cell r="E858"/>
          <cell r="F858" t="str">
            <v/>
          </cell>
          <cell r="G858"/>
          <cell r="H858"/>
          <cell r="I858"/>
          <cell r="J858"/>
          <cell r="K858"/>
          <cell r="L858"/>
          <cell r="M858"/>
          <cell r="N858"/>
          <cell r="O858"/>
          <cell r="P858"/>
          <cell r="Q858"/>
          <cell r="R858"/>
          <cell r="S858"/>
        </row>
        <row r="859">
          <cell r="B859">
            <v>0</v>
          </cell>
          <cell r="C859"/>
          <cell r="D859"/>
          <cell r="E859"/>
          <cell r="F859" t="str">
            <v/>
          </cell>
          <cell r="G859"/>
          <cell r="H859"/>
          <cell r="I859"/>
          <cell r="J859"/>
          <cell r="K859"/>
          <cell r="L859"/>
          <cell r="M859"/>
          <cell r="N859"/>
          <cell r="O859"/>
          <cell r="P859"/>
          <cell r="Q859"/>
          <cell r="R859"/>
          <cell r="S859"/>
        </row>
        <row r="860">
          <cell r="B860">
            <v>0</v>
          </cell>
          <cell r="C860"/>
          <cell r="D860"/>
          <cell r="E860"/>
          <cell r="F860" t="str">
            <v/>
          </cell>
          <cell r="G860"/>
          <cell r="H860"/>
          <cell r="I860"/>
          <cell r="J860"/>
          <cell r="K860"/>
          <cell r="L860"/>
          <cell r="M860"/>
          <cell r="N860"/>
          <cell r="O860"/>
          <cell r="P860"/>
          <cell r="Q860"/>
          <cell r="R860"/>
          <cell r="S860"/>
        </row>
        <row r="861">
          <cell r="B861">
            <v>0</v>
          </cell>
          <cell r="C861"/>
          <cell r="D861"/>
          <cell r="E861"/>
          <cell r="F861" t="str">
            <v/>
          </cell>
          <cell r="G861"/>
          <cell r="H861"/>
          <cell r="I861"/>
          <cell r="J861"/>
          <cell r="K861"/>
          <cell r="L861"/>
          <cell r="M861"/>
          <cell r="N861"/>
          <cell r="O861"/>
          <cell r="P861"/>
          <cell r="Q861"/>
          <cell r="R861"/>
          <cell r="S861"/>
        </row>
        <row r="862">
          <cell r="B862">
            <v>0</v>
          </cell>
          <cell r="C862"/>
          <cell r="D862"/>
          <cell r="E862"/>
          <cell r="F862" t="str">
            <v/>
          </cell>
          <cell r="G862"/>
          <cell r="H862"/>
          <cell r="I862"/>
          <cell r="J862"/>
          <cell r="K862"/>
          <cell r="L862"/>
          <cell r="M862"/>
          <cell r="N862"/>
          <cell r="O862"/>
          <cell r="P862"/>
          <cell r="Q862"/>
          <cell r="R862"/>
          <cell r="S862"/>
        </row>
        <row r="863">
          <cell r="B863">
            <v>0</v>
          </cell>
          <cell r="C863"/>
          <cell r="D863"/>
          <cell r="E863"/>
          <cell r="F863" t="str">
            <v/>
          </cell>
          <cell r="G863"/>
          <cell r="H863"/>
          <cell r="I863"/>
          <cell r="J863"/>
          <cell r="K863"/>
          <cell r="L863"/>
          <cell r="M863"/>
          <cell r="N863"/>
          <cell r="O863"/>
          <cell r="P863"/>
          <cell r="Q863"/>
          <cell r="R863"/>
          <cell r="S863"/>
        </row>
        <row r="864">
          <cell r="B864">
            <v>0</v>
          </cell>
          <cell r="C864"/>
          <cell r="D864"/>
          <cell r="E864"/>
          <cell r="F864" t="str">
            <v/>
          </cell>
          <cell r="G864"/>
          <cell r="H864"/>
          <cell r="I864"/>
          <cell r="J864"/>
          <cell r="K864"/>
          <cell r="L864"/>
          <cell r="M864"/>
          <cell r="N864"/>
          <cell r="O864"/>
          <cell r="P864"/>
          <cell r="Q864"/>
          <cell r="R864"/>
          <cell r="S864"/>
        </row>
        <row r="865">
          <cell r="B865">
            <v>0</v>
          </cell>
          <cell r="C865"/>
          <cell r="D865"/>
          <cell r="E865"/>
          <cell r="F865" t="str">
            <v/>
          </cell>
          <cell r="G865"/>
          <cell r="H865"/>
          <cell r="I865"/>
          <cell r="J865"/>
          <cell r="K865"/>
          <cell r="L865"/>
          <cell r="M865"/>
          <cell r="N865"/>
          <cell r="O865"/>
          <cell r="P865"/>
          <cell r="Q865"/>
          <cell r="R865"/>
          <cell r="S865"/>
        </row>
        <row r="866">
          <cell r="B866">
            <v>0</v>
          </cell>
          <cell r="C866"/>
          <cell r="D866"/>
          <cell r="E866"/>
          <cell r="F866" t="str">
            <v/>
          </cell>
          <cell r="G866"/>
          <cell r="H866"/>
          <cell r="I866"/>
          <cell r="J866"/>
          <cell r="K866"/>
          <cell r="L866"/>
          <cell r="M866"/>
          <cell r="N866"/>
          <cell r="O866"/>
          <cell r="P866"/>
          <cell r="Q866"/>
          <cell r="R866"/>
          <cell r="S866"/>
        </row>
        <row r="867">
          <cell r="B867">
            <v>0</v>
          </cell>
          <cell r="C867"/>
          <cell r="D867"/>
          <cell r="E867"/>
          <cell r="F867" t="str">
            <v/>
          </cell>
          <cell r="G867"/>
          <cell r="H867"/>
          <cell r="I867"/>
          <cell r="J867"/>
          <cell r="K867"/>
          <cell r="L867"/>
          <cell r="M867"/>
          <cell r="N867"/>
          <cell r="O867"/>
          <cell r="P867"/>
          <cell r="Q867"/>
          <cell r="R867"/>
          <cell r="S867"/>
        </row>
        <row r="868">
          <cell r="B868">
            <v>0</v>
          </cell>
          <cell r="C868"/>
          <cell r="D868"/>
          <cell r="E868"/>
          <cell r="F868" t="str">
            <v/>
          </cell>
          <cell r="G868"/>
          <cell r="H868"/>
          <cell r="I868"/>
          <cell r="J868"/>
          <cell r="K868"/>
          <cell r="L868"/>
          <cell r="M868"/>
          <cell r="N868"/>
          <cell r="O868"/>
          <cell r="P868"/>
          <cell r="Q868"/>
          <cell r="R868"/>
          <cell r="S868"/>
        </row>
        <row r="869">
          <cell r="B869">
            <v>0</v>
          </cell>
          <cell r="C869"/>
          <cell r="D869"/>
          <cell r="E869"/>
          <cell r="F869" t="str">
            <v/>
          </cell>
          <cell r="G869"/>
          <cell r="H869"/>
          <cell r="I869"/>
          <cell r="J869"/>
          <cell r="K869"/>
          <cell r="L869"/>
          <cell r="M869"/>
          <cell r="N869"/>
          <cell r="O869"/>
          <cell r="P869"/>
          <cell r="Q869"/>
          <cell r="R869"/>
          <cell r="S869"/>
        </row>
        <row r="870">
          <cell r="B870">
            <v>0</v>
          </cell>
          <cell r="C870"/>
          <cell r="D870"/>
          <cell r="E870"/>
          <cell r="F870" t="str">
            <v/>
          </cell>
          <cell r="G870"/>
          <cell r="H870"/>
          <cell r="I870"/>
          <cell r="J870"/>
          <cell r="K870"/>
          <cell r="L870"/>
          <cell r="M870"/>
          <cell r="N870"/>
          <cell r="O870"/>
          <cell r="P870"/>
          <cell r="Q870"/>
          <cell r="R870"/>
          <cell r="S870"/>
        </row>
        <row r="871">
          <cell r="B871">
            <v>0</v>
          </cell>
          <cell r="C871"/>
          <cell r="D871"/>
          <cell r="E871"/>
          <cell r="F871" t="str">
            <v/>
          </cell>
          <cell r="G871"/>
          <cell r="H871"/>
          <cell r="I871"/>
          <cell r="J871"/>
          <cell r="K871"/>
          <cell r="L871"/>
          <cell r="M871"/>
          <cell r="N871"/>
          <cell r="O871"/>
          <cell r="P871"/>
          <cell r="Q871"/>
          <cell r="R871"/>
          <cell r="S871"/>
        </row>
        <row r="872">
          <cell r="B872">
            <v>0</v>
          </cell>
          <cell r="C872"/>
          <cell r="D872"/>
          <cell r="E872"/>
          <cell r="F872" t="str">
            <v/>
          </cell>
          <cell r="G872"/>
          <cell r="H872"/>
          <cell r="I872"/>
          <cell r="J872"/>
          <cell r="K872"/>
          <cell r="L872"/>
          <cell r="M872"/>
          <cell r="N872"/>
          <cell r="O872"/>
          <cell r="P872"/>
          <cell r="Q872"/>
          <cell r="R872"/>
          <cell r="S872"/>
        </row>
        <row r="873">
          <cell r="B873">
            <v>0</v>
          </cell>
          <cell r="C873"/>
          <cell r="D873"/>
          <cell r="E873"/>
          <cell r="F873" t="str">
            <v/>
          </cell>
          <cell r="G873"/>
          <cell r="H873"/>
          <cell r="I873"/>
          <cell r="J873"/>
          <cell r="K873"/>
          <cell r="L873"/>
          <cell r="M873"/>
          <cell r="N873"/>
          <cell r="O873"/>
          <cell r="P873"/>
          <cell r="Q873"/>
          <cell r="R873"/>
          <cell r="S873"/>
        </row>
        <row r="874">
          <cell r="B874">
            <v>0</v>
          </cell>
          <cell r="C874"/>
          <cell r="D874"/>
          <cell r="E874"/>
          <cell r="F874" t="str">
            <v/>
          </cell>
          <cell r="G874"/>
          <cell r="H874"/>
          <cell r="I874"/>
          <cell r="J874"/>
          <cell r="K874"/>
          <cell r="L874"/>
          <cell r="M874"/>
          <cell r="N874"/>
          <cell r="O874"/>
          <cell r="P874"/>
          <cell r="Q874"/>
          <cell r="R874"/>
          <cell r="S874"/>
        </row>
        <row r="875">
          <cell r="B875">
            <v>0</v>
          </cell>
          <cell r="C875"/>
          <cell r="D875"/>
          <cell r="E875"/>
          <cell r="F875" t="str">
            <v/>
          </cell>
          <cell r="G875"/>
          <cell r="H875"/>
          <cell r="I875"/>
          <cell r="J875"/>
          <cell r="K875"/>
          <cell r="L875"/>
          <cell r="M875"/>
          <cell r="N875"/>
          <cell r="O875"/>
          <cell r="P875"/>
          <cell r="Q875"/>
          <cell r="R875"/>
          <cell r="S875"/>
        </row>
        <row r="876">
          <cell r="B876">
            <v>0</v>
          </cell>
          <cell r="C876"/>
          <cell r="D876"/>
          <cell r="E876"/>
          <cell r="F876" t="str">
            <v/>
          </cell>
          <cell r="G876"/>
          <cell r="H876"/>
          <cell r="I876"/>
          <cell r="J876"/>
          <cell r="K876"/>
          <cell r="L876"/>
          <cell r="M876"/>
          <cell r="N876"/>
          <cell r="O876"/>
          <cell r="P876"/>
          <cell r="Q876"/>
          <cell r="R876"/>
          <cell r="S876"/>
        </row>
        <row r="877">
          <cell r="B877">
            <v>0</v>
          </cell>
          <cell r="C877"/>
          <cell r="D877"/>
          <cell r="E877"/>
          <cell r="F877" t="str">
            <v/>
          </cell>
          <cell r="G877"/>
          <cell r="H877"/>
          <cell r="I877"/>
          <cell r="J877"/>
          <cell r="K877"/>
          <cell r="L877"/>
          <cell r="M877"/>
          <cell r="N877"/>
          <cell r="O877"/>
          <cell r="P877"/>
          <cell r="Q877"/>
          <cell r="R877"/>
          <cell r="S877"/>
        </row>
        <row r="878">
          <cell r="B878">
            <v>0</v>
          </cell>
          <cell r="C878"/>
          <cell r="D878"/>
          <cell r="E878"/>
          <cell r="F878" t="str">
            <v/>
          </cell>
          <cell r="G878"/>
          <cell r="H878"/>
          <cell r="I878"/>
          <cell r="J878"/>
          <cell r="K878"/>
          <cell r="L878"/>
          <cell r="M878"/>
          <cell r="N878"/>
          <cell r="O878"/>
          <cell r="P878"/>
          <cell r="Q878"/>
          <cell r="R878"/>
          <cell r="S878"/>
        </row>
        <row r="879">
          <cell r="B879">
            <v>0</v>
          </cell>
          <cell r="C879"/>
          <cell r="D879"/>
          <cell r="E879"/>
          <cell r="F879" t="str">
            <v/>
          </cell>
          <cell r="G879"/>
          <cell r="H879"/>
          <cell r="I879"/>
          <cell r="J879"/>
          <cell r="K879"/>
          <cell r="L879"/>
          <cell r="M879"/>
          <cell r="N879"/>
          <cell r="O879"/>
          <cell r="P879"/>
          <cell r="Q879"/>
          <cell r="R879"/>
          <cell r="S879"/>
        </row>
        <row r="880">
          <cell r="B880">
            <v>0</v>
          </cell>
          <cell r="C880"/>
          <cell r="D880"/>
          <cell r="E880"/>
          <cell r="F880" t="str">
            <v/>
          </cell>
          <cell r="G880"/>
          <cell r="H880"/>
          <cell r="I880"/>
          <cell r="J880"/>
          <cell r="K880"/>
          <cell r="L880"/>
          <cell r="M880"/>
          <cell r="N880"/>
          <cell r="O880"/>
          <cell r="P880"/>
          <cell r="Q880"/>
          <cell r="R880"/>
          <cell r="S880"/>
        </row>
        <row r="881">
          <cell r="B881">
            <v>0</v>
          </cell>
          <cell r="C881"/>
          <cell r="D881"/>
          <cell r="E881"/>
          <cell r="F881" t="str">
            <v/>
          </cell>
          <cell r="G881"/>
          <cell r="H881"/>
          <cell r="I881"/>
          <cell r="J881"/>
          <cell r="K881"/>
          <cell r="L881"/>
          <cell r="M881"/>
          <cell r="N881"/>
          <cell r="O881"/>
          <cell r="P881"/>
          <cell r="Q881"/>
          <cell r="R881"/>
          <cell r="S881"/>
        </row>
        <row r="882">
          <cell r="B882">
            <v>0</v>
          </cell>
          <cell r="C882"/>
          <cell r="D882"/>
          <cell r="E882"/>
          <cell r="F882" t="str">
            <v/>
          </cell>
          <cell r="G882"/>
          <cell r="H882"/>
          <cell r="I882"/>
          <cell r="J882"/>
          <cell r="K882"/>
          <cell r="L882"/>
          <cell r="M882"/>
          <cell r="N882"/>
          <cell r="O882"/>
          <cell r="P882"/>
          <cell r="Q882"/>
          <cell r="R882"/>
          <cell r="S882"/>
        </row>
        <row r="883">
          <cell r="B883">
            <v>0</v>
          </cell>
          <cell r="C883"/>
          <cell r="D883"/>
          <cell r="E883"/>
          <cell r="F883" t="str">
            <v/>
          </cell>
          <cell r="G883"/>
          <cell r="H883"/>
          <cell r="I883"/>
          <cell r="J883"/>
          <cell r="K883"/>
          <cell r="L883"/>
          <cell r="M883"/>
          <cell r="N883"/>
          <cell r="O883"/>
          <cell r="P883"/>
          <cell r="Q883"/>
          <cell r="R883"/>
          <cell r="S883"/>
        </row>
        <row r="884">
          <cell r="B884">
            <v>0</v>
          </cell>
          <cell r="C884"/>
          <cell r="D884"/>
          <cell r="E884"/>
          <cell r="F884" t="str">
            <v/>
          </cell>
          <cell r="G884"/>
          <cell r="H884"/>
          <cell r="I884"/>
          <cell r="J884"/>
          <cell r="K884"/>
          <cell r="L884"/>
          <cell r="M884"/>
          <cell r="N884"/>
          <cell r="O884"/>
          <cell r="P884"/>
          <cell r="Q884"/>
          <cell r="R884"/>
          <cell r="S884"/>
        </row>
        <row r="885">
          <cell r="B885">
            <v>0</v>
          </cell>
          <cell r="C885"/>
          <cell r="D885"/>
          <cell r="E885"/>
          <cell r="F885" t="str">
            <v/>
          </cell>
          <cell r="G885"/>
          <cell r="H885"/>
          <cell r="I885"/>
          <cell r="J885"/>
          <cell r="K885"/>
          <cell r="L885"/>
          <cell r="M885"/>
          <cell r="N885"/>
          <cell r="O885"/>
          <cell r="P885"/>
          <cell r="Q885"/>
          <cell r="R885"/>
          <cell r="S885"/>
        </row>
        <row r="886">
          <cell r="B886">
            <v>0</v>
          </cell>
          <cell r="C886"/>
          <cell r="D886"/>
          <cell r="E886"/>
          <cell r="F886" t="str">
            <v/>
          </cell>
          <cell r="G886"/>
          <cell r="H886"/>
          <cell r="I886"/>
          <cell r="J886"/>
          <cell r="K886"/>
          <cell r="L886"/>
          <cell r="M886"/>
          <cell r="N886"/>
          <cell r="O886"/>
          <cell r="P886"/>
          <cell r="Q886"/>
          <cell r="R886"/>
          <cell r="S886"/>
        </row>
        <row r="887">
          <cell r="B887">
            <v>0</v>
          </cell>
          <cell r="C887"/>
          <cell r="D887"/>
          <cell r="E887"/>
          <cell r="F887" t="str">
            <v/>
          </cell>
          <cell r="G887"/>
          <cell r="H887"/>
          <cell r="I887"/>
          <cell r="J887"/>
          <cell r="K887"/>
          <cell r="L887"/>
          <cell r="M887"/>
          <cell r="N887"/>
          <cell r="O887"/>
          <cell r="P887"/>
          <cell r="Q887"/>
          <cell r="R887"/>
          <cell r="S887"/>
        </row>
        <row r="888">
          <cell r="B888">
            <v>0</v>
          </cell>
          <cell r="C888"/>
          <cell r="D888"/>
          <cell r="E888"/>
          <cell r="F888" t="str">
            <v/>
          </cell>
          <cell r="G888"/>
          <cell r="H888"/>
          <cell r="I888"/>
          <cell r="J888"/>
          <cell r="K888"/>
          <cell r="L888"/>
          <cell r="M888"/>
          <cell r="N888"/>
          <cell r="O888"/>
          <cell r="P888"/>
          <cell r="Q888"/>
          <cell r="R888"/>
          <cell r="S888"/>
        </row>
        <row r="889">
          <cell r="B889">
            <v>0</v>
          </cell>
          <cell r="C889"/>
          <cell r="D889"/>
          <cell r="E889"/>
          <cell r="F889" t="str">
            <v/>
          </cell>
          <cell r="G889"/>
          <cell r="H889"/>
          <cell r="I889"/>
          <cell r="J889"/>
          <cell r="K889"/>
          <cell r="L889"/>
          <cell r="M889"/>
          <cell r="N889"/>
          <cell r="O889"/>
          <cell r="P889"/>
          <cell r="Q889"/>
          <cell r="R889"/>
          <cell r="S889"/>
        </row>
        <row r="890">
          <cell r="B890">
            <v>0</v>
          </cell>
          <cell r="C890"/>
          <cell r="D890"/>
          <cell r="E890"/>
          <cell r="F890" t="str">
            <v/>
          </cell>
          <cell r="G890"/>
          <cell r="H890"/>
          <cell r="I890"/>
          <cell r="J890"/>
          <cell r="K890"/>
          <cell r="L890"/>
          <cell r="M890"/>
          <cell r="N890"/>
          <cell r="O890"/>
          <cell r="P890"/>
          <cell r="Q890"/>
          <cell r="R890"/>
          <cell r="S890"/>
        </row>
        <row r="891">
          <cell r="B891">
            <v>0</v>
          </cell>
          <cell r="C891"/>
          <cell r="D891"/>
          <cell r="E891"/>
          <cell r="F891" t="str">
            <v/>
          </cell>
          <cell r="G891"/>
          <cell r="H891"/>
          <cell r="I891"/>
          <cell r="J891"/>
          <cell r="K891"/>
          <cell r="L891"/>
          <cell r="M891"/>
          <cell r="N891"/>
          <cell r="O891"/>
          <cell r="P891"/>
          <cell r="Q891"/>
          <cell r="R891"/>
          <cell r="S891"/>
        </row>
        <row r="892">
          <cell r="B892">
            <v>0</v>
          </cell>
          <cell r="C892"/>
          <cell r="D892"/>
          <cell r="E892"/>
          <cell r="F892" t="str">
            <v/>
          </cell>
          <cell r="G892"/>
          <cell r="H892"/>
          <cell r="I892"/>
          <cell r="J892"/>
          <cell r="K892"/>
          <cell r="L892"/>
          <cell r="M892"/>
          <cell r="N892"/>
          <cell r="O892"/>
          <cell r="P892"/>
          <cell r="Q892"/>
          <cell r="R892"/>
          <cell r="S892"/>
        </row>
        <row r="893">
          <cell r="B893">
            <v>0</v>
          </cell>
          <cell r="C893"/>
          <cell r="D893"/>
          <cell r="E893"/>
          <cell r="F893" t="str">
            <v/>
          </cell>
          <cell r="G893"/>
          <cell r="H893"/>
          <cell r="I893"/>
          <cell r="J893"/>
          <cell r="K893"/>
          <cell r="L893"/>
          <cell r="M893"/>
          <cell r="N893"/>
          <cell r="O893"/>
          <cell r="P893"/>
          <cell r="Q893"/>
          <cell r="R893"/>
          <cell r="S893"/>
        </row>
        <row r="894">
          <cell r="B894">
            <v>0</v>
          </cell>
          <cell r="C894"/>
          <cell r="D894"/>
          <cell r="E894"/>
          <cell r="F894" t="str">
            <v/>
          </cell>
          <cell r="G894"/>
          <cell r="H894"/>
          <cell r="I894"/>
          <cell r="J894"/>
          <cell r="K894"/>
          <cell r="L894"/>
          <cell r="M894"/>
          <cell r="N894"/>
          <cell r="O894"/>
          <cell r="P894"/>
          <cell r="Q894"/>
          <cell r="R894"/>
          <cell r="S894"/>
        </row>
        <row r="895">
          <cell r="B895">
            <v>0</v>
          </cell>
          <cell r="C895"/>
          <cell r="D895"/>
          <cell r="E895"/>
          <cell r="F895" t="str">
            <v/>
          </cell>
          <cell r="G895"/>
          <cell r="H895"/>
          <cell r="I895"/>
          <cell r="J895"/>
          <cell r="K895"/>
          <cell r="L895"/>
          <cell r="M895"/>
          <cell r="N895"/>
          <cell r="O895"/>
          <cell r="P895"/>
          <cell r="Q895"/>
          <cell r="R895"/>
          <cell r="S895"/>
        </row>
        <row r="896">
          <cell r="B896">
            <v>0</v>
          </cell>
          <cell r="C896"/>
          <cell r="D896"/>
          <cell r="E896"/>
          <cell r="F896" t="str">
            <v/>
          </cell>
          <cell r="G896"/>
          <cell r="H896"/>
          <cell r="I896"/>
          <cell r="J896"/>
          <cell r="K896"/>
          <cell r="L896"/>
          <cell r="M896"/>
          <cell r="N896"/>
          <cell r="O896"/>
          <cell r="P896"/>
          <cell r="Q896"/>
          <cell r="R896"/>
          <cell r="S896"/>
        </row>
        <row r="897">
          <cell r="B897">
            <v>0</v>
          </cell>
          <cell r="C897"/>
          <cell r="D897"/>
          <cell r="E897"/>
          <cell r="F897" t="str">
            <v/>
          </cell>
          <cell r="G897"/>
          <cell r="H897"/>
          <cell r="I897"/>
          <cell r="J897"/>
          <cell r="K897"/>
          <cell r="L897"/>
          <cell r="M897"/>
          <cell r="N897"/>
          <cell r="O897"/>
          <cell r="P897"/>
          <cell r="Q897"/>
          <cell r="R897"/>
          <cell r="S897"/>
        </row>
        <row r="898">
          <cell r="B898">
            <v>0</v>
          </cell>
          <cell r="C898"/>
          <cell r="D898"/>
          <cell r="E898"/>
          <cell r="F898" t="str">
            <v/>
          </cell>
          <cell r="G898"/>
          <cell r="H898"/>
          <cell r="I898"/>
          <cell r="J898"/>
          <cell r="K898"/>
          <cell r="L898"/>
          <cell r="M898"/>
          <cell r="N898"/>
          <cell r="O898"/>
          <cell r="P898"/>
          <cell r="Q898"/>
          <cell r="R898"/>
          <cell r="S898"/>
        </row>
        <row r="899">
          <cell r="B899">
            <v>0</v>
          </cell>
          <cell r="C899"/>
          <cell r="D899"/>
          <cell r="E899"/>
          <cell r="F899" t="str">
            <v/>
          </cell>
          <cell r="G899"/>
          <cell r="H899"/>
          <cell r="I899"/>
          <cell r="J899"/>
          <cell r="K899"/>
          <cell r="L899"/>
          <cell r="M899"/>
          <cell r="N899"/>
          <cell r="O899"/>
          <cell r="P899"/>
          <cell r="Q899"/>
          <cell r="R899"/>
          <cell r="S899"/>
        </row>
        <row r="900">
          <cell r="B900">
            <v>0</v>
          </cell>
          <cell r="C900"/>
          <cell r="D900"/>
          <cell r="E900"/>
          <cell r="F900" t="str">
            <v/>
          </cell>
          <cell r="G900"/>
          <cell r="H900"/>
          <cell r="I900"/>
          <cell r="J900"/>
          <cell r="K900"/>
          <cell r="L900"/>
          <cell r="M900"/>
          <cell r="N900"/>
          <cell r="O900"/>
          <cell r="P900"/>
          <cell r="Q900"/>
          <cell r="R900"/>
          <cell r="S900"/>
        </row>
        <row r="901">
          <cell r="B901">
            <v>0</v>
          </cell>
          <cell r="C901"/>
          <cell r="D901"/>
          <cell r="E901"/>
          <cell r="F901" t="str">
            <v/>
          </cell>
          <cell r="G901"/>
          <cell r="H901"/>
          <cell r="I901"/>
          <cell r="J901"/>
          <cell r="K901"/>
          <cell r="L901"/>
          <cell r="M901"/>
          <cell r="N901"/>
          <cell r="O901"/>
          <cell r="P901"/>
          <cell r="Q901"/>
          <cell r="R901"/>
          <cell r="S901"/>
        </row>
        <row r="902">
          <cell r="B902">
            <v>0</v>
          </cell>
          <cell r="C902"/>
          <cell r="D902"/>
          <cell r="E902"/>
          <cell r="F902" t="str">
            <v/>
          </cell>
          <cell r="G902"/>
          <cell r="H902"/>
          <cell r="I902"/>
          <cell r="J902"/>
          <cell r="K902"/>
          <cell r="L902"/>
          <cell r="M902"/>
          <cell r="N902"/>
          <cell r="O902"/>
          <cell r="P902"/>
          <cell r="Q902"/>
          <cell r="R902"/>
          <cell r="S902"/>
        </row>
        <row r="903">
          <cell r="B903">
            <v>0</v>
          </cell>
          <cell r="C903"/>
          <cell r="D903"/>
          <cell r="E903"/>
          <cell r="F903" t="str">
            <v/>
          </cell>
          <cell r="G903"/>
          <cell r="H903"/>
          <cell r="I903"/>
          <cell r="J903"/>
          <cell r="K903"/>
          <cell r="L903"/>
          <cell r="M903"/>
          <cell r="N903"/>
          <cell r="O903"/>
          <cell r="P903"/>
          <cell r="Q903"/>
          <cell r="R903"/>
          <cell r="S903"/>
        </row>
        <row r="904">
          <cell r="B904">
            <v>0</v>
          </cell>
          <cell r="C904"/>
          <cell r="D904"/>
          <cell r="E904"/>
          <cell r="F904" t="str">
            <v/>
          </cell>
          <cell r="G904"/>
          <cell r="H904"/>
          <cell r="I904"/>
          <cell r="J904"/>
          <cell r="K904"/>
          <cell r="L904"/>
          <cell r="M904"/>
          <cell r="N904"/>
          <cell r="O904"/>
          <cell r="P904"/>
          <cell r="Q904"/>
          <cell r="R904"/>
          <cell r="S904"/>
        </row>
        <row r="905">
          <cell r="B905">
            <v>0</v>
          </cell>
          <cell r="C905"/>
          <cell r="D905"/>
          <cell r="E905"/>
          <cell r="F905" t="str">
            <v/>
          </cell>
          <cell r="G905"/>
          <cell r="H905"/>
          <cell r="I905"/>
          <cell r="J905"/>
          <cell r="K905"/>
          <cell r="L905"/>
          <cell r="M905"/>
          <cell r="N905"/>
          <cell r="O905"/>
          <cell r="P905"/>
          <cell r="Q905"/>
          <cell r="R905"/>
          <cell r="S905"/>
        </row>
        <row r="906">
          <cell r="B906">
            <v>0</v>
          </cell>
          <cell r="C906"/>
          <cell r="D906"/>
          <cell r="E906"/>
          <cell r="F906" t="str">
            <v/>
          </cell>
          <cell r="G906"/>
          <cell r="H906"/>
          <cell r="I906"/>
          <cell r="J906"/>
          <cell r="K906"/>
          <cell r="L906"/>
          <cell r="M906"/>
          <cell r="N906"/>
          <cell r="O906"/>
          <cell r="P906"/>
          <cell r="Q906"/>
          <cell r="R906"/>
          <cell r="S906"/>
        </row>
        <row r="907">
          <cell r="B907">
            <v>0</v>
          </cell>
          <cell r="C907"/>
          <cell r="D907"/>
          <cell r="E907"/>
          <cell r="F907" t="str">
            <v/>
          </cell>
          <cell r="G907"/>
          <cell r="H907"/>
          <cell r="I907"/>
          <cell r="J907"/>
          <cell r="K907"/>
          <cell r="L907"/>
          <cell r="M907"/>
          <cell r="N907"/>
          <cell r="O907"/>
          <cell r="P907"/>
          <cell r="Q907"/>
          <cell r="R907"/>
          <cell r="S907"/>
        </row>
        <row r="908">
          <cell r="B908">
            <v>0</v>
          </cell>
          <cell r="C908"/>
          <cell r="D908"/>
          <cell r="E908"/>
          <cell r="F908" t="str">
            <v/>
          </cell>
          <cell r="G908"/>
          <cell r="H908"/>
          <cell r="I908"/>
          <cell r="J908"/>
          <cell r="K908"/>
          <cell r="L908"/>
          <cell r="M908"/>
          <cell r="N908"/>
          <cell r="O908"/>
          <cell r="P908"/>
          <cell r="Q908"/>
          <cell r="R908"/>
          <cell r="S908"/>
        </row>
        <row r="909">
          <cell r="B909">
            <v>0</v>
          </cell>
          <cell r="C909"/>
          <cell r="D909"/>
          <cell r="E909"/>
          <cell r="F909" t="str">
            <v/>
          </cell>
          <cell r="G909"/>
          <cell r="H909"/>
          <cell r="I909"/>
          <cell r="J909"/>
          <cell r="K909"/>
          <cell r="L909"/>
          <cell r="M909"/>
          <cell r="N909"/>
          <cell r="O909"/>
          <cell r="P909"/>
          <cell r="Q909"/>
          <cell r="R909"/>
          <cell r="S909"/>
        </row>
        <row r="910">
          <cell r="B910">
            <v>0</v>
          </cell>
          <cell r="C910"/>
          <cell r="D910"/>
          <cell r="E910"/>
          <cell r="F910" t="str">
            <v/>
          </cell>
          <cell r="G910"/>
          <cell r="H910"/>
          <cell r="I910"/>
          <cell r="J910"/>
          <cell r="K910"/>
          <cell r="L910"/>
          <cell r="M910"/>
          <cell r="N910"/>
          <cell r="O910"/>
          <cell r="P910"/>
          <cell r="Q910"/>
          <cell r="R910"/>
          <cell r="S910"/>
        </row>
        <row r="911">
          <cell r="B911">
            <v>0</v>
          </cell>
          <cell r="C911"/>
          <cell r="D911"/>
          <cell r="E911"/>
          <cell r="F911" t="str">
            <v/>
          </cell>
          <cell r="G911"/>
          <cell r="H911"/>
          <cell r="I911"/>
          <cell r="J911"/>
          <cell r="K911"/>
          <cell r="L911"/>
          <cell r="M911"/>
          <cell r="N911"/>
          <cell r="O911"/>
          <cell r="P911"/>
          <cell r="Q911"/>
          <cell r="R911"/>
          <cell r="S911"/>
        </row>
        <row r="912">
          <cell r="B912">
            <v>0</v>
          </cell>
          <cell r="C912"/>
          <cell r="D912"/>
          <cell r="E912"/>
          <cell r="F912" t="str">
            <v/>
          </cell>
          <cell r="G912"/>
          <cell r="H912"/>
          <cell r="I912"/>
          <cell r="J912"/>
          <cell r="K912"/>
          <cell r="L912"/>
          <cell r="M912"/>
          <cell r="N912"/>
          <cell r="O912"/>
          <cell r="P912"/>
          <cell r="Q912"/>
          <cell r="R912"/>
          <cell r="S912"/>
        </row>
        <row r="913">
          <cell r="B913">
            <v>0</v>
          </cell>
          <cell r="C913"/>
          <cell r="D913"/>
          <cell r="E913"/>
          <cell r="F913" t="str">
            <v/>
          </cell>
          <cell r="G913"/>
          <cell r="H913"/>
          <cell r="I913"/>
          <cell r="J913"/>
          <cell r="K913"/>
          <cell r="L913"/>
          <cell r="M913"/>
          <cell r="N913"/>
          <cell r="O913"/>
          <cell r="P913"/>
          <cell r="Q913"/>
          <cell r="R913"/>
          <cell r="S913"/>
        </row>
        <row r="914">
          <cell r="B914">
            <v>0</v>
          </cell>
          <cell r="C914"/>
          <cell r="D914"/>
          <cell r="E914"/>
          <cell r="F914" t="str">
            <v/>
          </cell>
          <cell r="G914"/>
          <cell r="H914"/>
          <cell r="I914"/>
          <cell r="J914"/>
          <cell r="K914"/>
          <cell r="L914"/>
          <cell r="M914"/>
          <cell r="N914"/>
          <cell r="O914"/>
          <cell r="P914"/>
          <cell r="Q914"/>
          <cell r="R914"/>
          <cell r="S914"/>
        </row>
        <row r="915">
          <cell r="B915">
            <v>0</v>
          </cell>
          <cell r="C915"/>
          <cell r="D915"/>
          <cell r="E915"/>
          <cell r="F915" t="str">
            <v/>
          </cell>
          <cell r="G915"/>
          <cell r="H915"/>
          <cell r="I915"/>
          <cell r="J915"/>
          <cell r="K915"/>
          <cell r="L915"/>
          <cell r="M915"/>
          <cell r="N915"/>
          <cell r="O915"/>
          <cell r="P915"/>
          <cell r="Q915"/>
          <cell r="R915"/>
          <cell r="S915"/>
        </row>
        <row r="916">
          <cell r="B916">
            <v>0</v>
          </cell>
          <cell r="C916"/>
          <cell r="D916"/>
          <cell r="E916"/>
          <cell r="F916" t="str">
            <v/>
          </cell>
          <cell r="G916"/>
          <cell r="H916"/>
          <cell r="I916"/>
          <cell r="J916"/>
          <cell r="K916"/>
          <cell r="L916"/>
          <cell r="M916"/>
          <cell r="N916"/>
          <cell r="O916"/>
          <cell r="P916"/>
          <cell r="Q916"/>
          <cell r="R916"/>
          <cell r="S916"/>
        </row>
        <row r="917">
          <cell r="B917">
            <v>0</v>
          </cell>
          <cell r="C917"/>
          <cell r="D917"/>
          <cell r="E917"/>
          <cell r="F917" t="str">
            <v/>
          </cell>
          <cell r="G917"/>
          <cell r="H917"/>
          <cell r="I917"/>
          <cell r="J917"/>
          <cell r="K917"/>
          <cell r="L917"/>
          <cell r="M917"/>
          <cell r="N917"/>
          <cell r="O917"/>
          <cell r="P917"/>
          <cell r="Q917"/>
          <cell r="R917"/>
          <cell r="S917"/>
        </row>
        <row r="918">
          <cell r="B918">
            <v>0</v>
          </cell>
          <cell r="C918"/>
          <cell r="D918"/>
          <cell r="E918"/>
          <cell r="F918" t="str">
            <v/>
          </cell>
          <cell r="G918"/>
          <cell r="H918"/>
          <cell r="I918"/>
          <cell r="J918"/>
          <cell r="K918"/>
          <cell r="L918"/>
          <cell r="M918"/>
          <cell r="N918"/>
          <cell r="O918"/>
          <cell r="P918"/>
          <cell r="Q918"/>
          <cell r="R918"/>
          <cell r="S918"/>
        </row>
        <row r="919">
          <cell r="B919">
            <v>0</v>
          </cell>
          <cell r="C919"/>
          <cell r="D919"/>
          <cell r="E919"/>
          <cell r="F919" t="str">
            <v/>
          </cell>
          <cell r="G919"/>
          <cell r="H919"/>
          <cell r="I919"/>
          <cell r="J919"/>
          <cell r="K919"/>
          <cell r="L919"/>
          <cell r="M919"/>
          <cell r="N919"/>
          <cell r="O919"/>
          <cell r="P919"/>
          <cell r="Q919"/>
          <cell r="R919"/>
          <cell r="S919"/>
        </row>
        <row r="920">
          <cell r="B920">
            <v>0</v>
          </cell>
          <cell r="C920"/>
          <cell r="D920"/>
          <cell r="E920"/>
          <cell r="F920" t="str">
            <v/>
          </cell>
          <cell r="G920"/>
          <cell r="H920"/>
          <cell r="I920"/>
          <cell r="J920"/>
          <cell r="K920"/>
          <cell r="L920"/>
          <cell r="M920"/>
          <cell r="N920"/>
          <cell r="O920"/>
          <cell r="P920"/>
          <cell r="Q920"/>
          <cell r="R920"/>
          <cell r="S920"/>
        </row>
        <row r="921">
          <cell r="B921">
            <v>0</v>
          </cell>
          <cell r="C921"/>
          <cell r="D921"/>
          <cell r="E921"/>
          <cell r="F921" t="str">
            <v/>
          </cell>
          <cell r="G921"/>
          <cell r="H921"/>
          <cell r="I921"/>
          <cell r="J921"/>
          <cell r="K921"/>
          <cell r="L921"/>
          <cell r="M921"/>
          <cell r="N921"/>
          <cell r="O921"/>
          <cell r="P921"/>
          <cell r="Q921"/>
          <cell r="R921"/>
          <cell r="S921"/>
        </row>
        <row r="922">
          <cell r="B922">
            <v>0</v>
          </cell>
          <cell r="C922"/>
          <cell r="D922"/>
          <cell r="E922"/>
          <cell r="F922" t="str">
            <v/>
          </cell>
          <cell r="G922"/>
          <cell r="H922"/>
          <cell r="I922"/>
          <cell r="J922"/>
          <cell r="K922"/>
          <cell r="L922"/>
          <cell r="M922"/>
          <cell r="N922"/>
          <cell r="O922"/>
          <cell r="P922"/>
          <cell r="Q922"/>
          <cell r="R922"/>
          <cell r="S922"/>
        </row>
        <row r="923">
          <cell r="B923">
            <v>0</v>
          </cell>
          <cell r="C923"/>
          <cell r="D923"/>
          <cell r="E923"/>
          <cell r="F923" t="str">
            <v/>
          </cell>
          <cell r="G923"/>
          <cell r="H923"/>
          <cell r="I923"/>
          <cell r="J923"/>
          <cell r="K923"/>
          <cell r="L923"/>
          <cell r="M923"/>
          <cell r="N923"/>
          <cell r="O923"/>
          <cell r="P923"/>
          <cell r="Q923"/>
          <cell r="R923"/>
          <cell r="S923"/>
        </row>
        <row r="924">
          <cell r="B924">
            <v>0</v>
          </cell>
          <cell r="C924"/>
          <cell r="D924"/>
          <cell r="E924"/>
          <cell r="F924" t="str">
            <v/>
          </cell>
          <cell r="G924"/>
          <cell r="H924"/>
          <cell r="I924"/>
          <cell r="J924"/>
          <cell r="K924"/>
          <cell r="L924"/>
          <cell r="M924"/>
          <cell r="N924"/>
          <cell r="O924"/>
          <cell r="P924"/>
          <cell r="Q924"/>
          <cell r="R924"/>
          <cell r="S924"/>
        </row>
        <row r="925">
          <cell r="B925">
            <v>0</v>
          </cell>
          <cell r="C925"/>
          <cell r="D925"/>
          <cell r="E925"/>
          <cell r="F925" t="str">
            <v/>
          </cell>
          <cell r="G925"/>
          <cell r="H925"/>
          <cell r="I925"/>
          <cell r="J925"/>
          <cell r="K925"/>
          <cell r="L925"/>
          <cell r="M925"/>
          <cell r="N925"/>
          <cell r="O925"/>
          <cell r="P925"/>
          <cell r="Q925"/>
          <cell r="R925"/>
          <cell r="S925"/>
        </row>
        <row r="926">
          <cell r="B926">
            <v>0</v>
          </cell>
          <cell r="C926"/>
          <cell r="D926"/>
          <cell r="E926"/>
          <cell r="F926" t="str">
            <v/>
          </cell>
          <cell r="G926"/>
          <cell r="H926"/>
          <cell r="I926"/>
          <cell r="J926"/>
          <cell r="K926"/>
          <cell r="L926"/>
          <cell r="M926"/>
          <cell r="N926"/>
          <cell r="O926"/>
          <cell r="P926"/>
          <cell r="Q926"/>
          <cell r="R926"/>
          <cell r="S926"/>
        </row>
        <row r="927">
          <cell r="B927">
            <v>0</v>
          </cell>
          <cell r="C927"/>
          <cell r="D927"/>
          <cell r="E927"/>
          <cell r="F927" t="str">
            <v/>
          </cell>
          <cell r="G927"/>
          <cell r="H927"/>
          <cell r="I927"/>
          <cell r="J927"/>
          <cell r="K927"/>
          <cell r="L927"/>
          <cell r="M927"/>
          <cell r="N927"/>
          <cell r="O927"/>
          <cell r="P927"/>
          <cell r="Q927"/>
          <cell r="R927"/>
          <cell r="S927"/>
        </row>
        <row r="928">
          <cell r="B928">
            <v>0</v>
          </cell>
          <cell r="C928"/>
          <cell r="D928"/>
          <cell r="E928"/>
          <cell r="F928" t="str">
            <v/>
          </cell>
          <cell r="G928"/>
          <cell r="H928"/>
          <cell r="I928"/>
          <cell r="J928"/>
          <cell r="K928"/>
          <cell r="L928"/>
          <cell r="M928"/>
          <cell r="N928"/>
          <cell r="O928"/>
          <cell r="P928"/>
          <cell r="Q928"/>
          <cell r="R928"/>
          <cell r="S928"/>
        </row>
        <row r="929">
          <cell r="B929">
            <v>0</v>
          </cell>
          <cell r="C929"/>
          <cell r="D929"/>
          <cell r="E929"/>
          <cell r="F929" t="str">
            <v/>
          </cell>
          <cell r="G929"/>
          <cell r="H929"/>
          <cell r="I929"/>
          <cell r="J929"/>
          <cell r="K929"/>
          <cell r="L929"/>
          <cell r="M929"/>
          <cell r="N929"/>
          <cell r="O929"/>
          <cell r="P929"/>
          <cell r="Q929"/>
          <cell r="R929"/>
          <cell r="S929"/>
        </row>
        <row r="930">
          <cell r="B930">
            <v>0</v>
          </cell>
          <cell r="C930"/>
          <cell r="D930"/>
          <cell r="E930"/>
          <cell r="F930" t="str">
            <v/>
          </cell>
          <cell r="G930"/>
          <cell r="H930"/>
          <cell r="I930"/>
          <cell r="J930"/>
          <cell r="K930"/>
          <cell r="L930"/>
          <cell r="M930"/>
          <cell r="N930"/>
          <cell r="O930"/>
          <cell r="P930"/>
          <cell r="Q930"/>
          <cell r="R930"/>
          <cell r="S930"/>
        </row>
        <row r="931">
          <cell r="B931">
            <v>0</v>
          </cell>
          <cell r="C931"/>
          <cell r="D931"/>
          <cell r="E931"/>
          <cell r="F931" t="str">
            <v/>
          </cell>
          <cell r="G931"/>
          <cell r="H931"/>
          <cell r="I931"/>
          <cell r="J931"/>
          <cell r="K931"/>
          <cell r="L931"/>
          <cell r="M931"/>
          <cell r="N931"/>
          <cell r="O931"/>
          <cell r="P931"/>
          <cell r="Q931"/>
          <cell r="R931"/>
          <cell r="S931"/>
        </row>
        <row r="932">
          <cell r="B932">
            <v>0</v>
          </cell>
          <cell r="C932"/>
          <cell r="D932"/>
          <cell r="E932"/>
          <cell r="F932" t="str">
            <v/>
          </cell>
          <cell r="G932"/>
          <cell r="H932"/>
          <cell r="I932"/>
          <cell r="J932"/>
          <cell r="K932"/>
          <cell r="L932"/>
          <cell r="M932"/>
          <cell r="N932"/>
          <cell r="O932"/>
          <cell r="P932"/>
          <cell r="Q932"/>
          <cell r="R932"/>
          <cell r="S932"/>
        </row>
        <row r="933">
          <cell r="B933">
            <v>0</v>
          </cell>
          <cell r="C933"/>
          <cell r="D933"/>
          <cell r="E933"/>
          <cell r="F933" t="str">
            <v/>
          </cell>
          <cell r="G933"/>
          <cell r="H933"/>
          <cell r="I933"/>
          <cell r="J933"/>
          <cell r="K933"/>
          <cell r="L933"/>
          <cell r="M933"/>
          <cell r="N933"/>
          <cell r="O933"/>
          <cell r="P933"/>
          <cell r="Q933"/>
          <cell r="R933"/>
          <cell r="S933"/>
        </row>
        <row r="934">
          <cell r="A934" t="str">
            <v>0</v>
          </cell>
          <cell r="B934">
            <v>0</v>
          </cell>
          <cell r="C934"/>
          <cell r="D934"/>
          <cell r="E934"/>
          <cell r="F934" t="str">
            <v/>
          </cell>
          <cell r="G934"/>
          <cell r="H934"/>
          <cell r="I934"/>
          <cell r="J934"/>
          <cell r="K934"/>
          <cell r="L934"/>
          <cell r="M934"/>
          <cell r="N934"/>
          <cell r="O934"/>
          <cell r="P934"/>
          <cell r="Q934"/>
          <cell r="R934"/>
          <cell r="S934"/>
        </row>
        <row r="935">
          <cell r="A935" t="str">
            <v>0</v>
          </cell>
          <cell r="B935">
            <v>0</v>
          </cell>
          <cell r="C935"/>
          <cell r="D935"/>
          <cell r="E935"/>
          <cell r="F935" t="str">
            <v/>
          </cell>
          <cell r="G935"/>
          <cell r="H935"/>
          <cell r="I935"/>
          <cell r="J935"/>
          <cell r="K935"/>
          <cell r="L935"/>
          <cell r="M935"/>
          <cell r="N935"/>
          <cell r="O935"/>
          <cell r="P935"/>
          <cell r="Q935"/>
          <cell r="R935"/>
          <cell r="S935"/>
        </row>
        <row r="936">
          <cell r="A936" t="str">
            <v>0</v>
          </cell>
          <cell r="B936">
            <v>0</v>
          </cell>
          <cell r="C936"/>
          <cell r="D936"/>
          <cell r="E936"/>
          <cell r="F936" t="str">
            <v/>
          </cell>
          <cell r="G936"/>
          <cell r="H936"/>
          <cell r="I936"/>
          <cell r="J936"/>
          <cell r="K936"/>
          <cell r="L936"/>
          <cell r="M936"/>
          <cell r="N936"/>
          <cell r="O936"/>
          <cell r="P936"/>
          <cell r="Q936"/>
          <cell r="R936"/>
          <cell r="S936"/>
        </row>
        <row r="937">
          <cell r="A937" t="str">
            <v>0</v>
          </cell>
          <cell r="B937">
            <v>0</v>
          </cell>
          <cell r="C937"/>
          <cell r="D937"/>
          <cell r="E937"/>
          <cell r="F937" t="str">
            <v/>
          </cell>
          <cell r="G937"/>
          <cell r="H937"/>
          <cell r="I937"/>
          <cell r="J937"/>
          <cell r="K937"/>
          <cell r="L937"/>
          <cell r="M937"/>
          <cell r="N937"/>
          <cell r="O937"/>
          <cell r="P937"/>
          <cell r="Q937"/>
          <cell r="R937"/>
          <cell r="S937"/>
        </row>
        <row r="938">
          <cell r="A938" t="str">
            <v>0</v>
          </cell>
          <cell r="B938">
            <v>0</v>
          </cell>
          <cell r="C938"/>
          <cell r="D938"/>
          <cell r="E938"/>
          <cell r="F938" t="str">
            <v/>
          </cell>
          <cell r="G938"/>
          <cell r="H938"/>
          <cell r="I938"/>
          <cell r="J938"/>
          <cell r="K938"/>
          <cell r="L938"/>
          <cell r="M938"/>
          <cell r="N938"/>
          <cell r="O938"/>
          <cell r="P938"/>
          <cell r="Q938"/>
          <cell r="R938"/>
          <cell r="S938"/>
        </row>
        <row r="939">
          <cell r="A939" t="str">
            <v>0</v>
          </cell>
          <cell r="B939">
            <v>0</v>
          </cell>
          <cell r="C939"/>
          <cell r="D939"/>
          <cell r="E939"/>
          <cell r="F939" t="str">
            <v/>
          </cell>
          <cell r="G939"/>
          <cell r="H939"/>
          <cell r="I939"/>
          <cell r="J939"/>
          <cell r="K939"/>
          <cell r="L939"/>
          <cell r="M939"/>
          <cell r="N939"/>
          <cell r="O939"/>
          <cell r="P939"/>
          <cell r="Q939"/>
          <cell r="R939"/>
          <cell r="S939"/>
        </row>
        <row r="940">
          <cell r="A940" t="str">
            <v>0</v>
          </cell>
          <cell r="B940">
            <v>0</v>
          </cell>
          <cell r="C940"/>
          <cell r="D940"/>
          <cell r="E940"/>
          <cell r="F940" t="str">
            <v/>
          </cell>
          <cell r="G940"/>
          <cell r="H940"/>
          <cell r="I940"/>
          <cell r="J940"/>
          <cell r="K940"/>
          <cell r="L940"/>
          <cell r="M940"/>
          <cell r="N940"/>
          <cell r="O940"/>
          <cell r="P940"/>
          <cell r="Q940"/>
          <cell r="R940"/>
          <cell r="S940"/>
        </row>
        <row r="941">
          <cell r="A941" t="str">
            <v>0</v>
          </cell>
          <cell r="B941">
            <v>0</v>
          </cell>
          <cell r="C941"/>
          <cell r="D941"/>
          <cell r="E941"/>
          <cell r="F941" t="str">
            <v/>
          </cell>
          <cell r="G941"/>
          <cell r="H941"/>
          <cell r="I941"/>
          <cell r="J941"/>
          <cell r="K941"/>
          <cell r="L941"/>
          <cell r="M941"/>
          <cell r="N941"/>
          <cell r="O941"/>
          <cell r="P941"/>
          <cell r="Q941"/>
          <cell r="R941"/>
          <cell r="S941"/>
        </row>
        <row r="942">
          <cell r="A942" t="str">
            <v>0</v>
          </cell>
          <cell r="B942">
            <v>0</v>
          </cell>
          <cell r="C942"/>
          <cell r="D942"/>
          <cell r="E942"/>
          <cell r="F942" t="str">
            <v/>
          </cell>
          <cell r="G942"/>
          <cell r="H942"/>
          <cell r="I942"/>
          <cell r="J942"/>
          <cell r="K942"/>
          <cell r="L942"/>
          <cell r="M942"/>
          <cell r="N942"/>
          <cell r="O942"/>
          <cell r="P942"/>
          <cell r="Q942"/>
          <cell r="R942"/>
          <cell r="S942"/>
        </row>
        <row r="943">
          <cell r="A943" t="str">
            <v>0</v>
          </cell>
          <cell r="B943">
            <v>0</v>
          </cell>
          <cell r="C943"/>
          <cell r="D943"/>
          <cell r="E943"/>
          <cell r="F943" t="str">
            <v/>
          </cell>
          <cell r="G943"/>
          <cell r="H943"/>
          <cell r="I943"/>
          <cell r="J943"/>
          <cell r="K943"/>
          <cell r="L943"/>
          <cell r="M943"/>
          <cell r="N943"/>
          <cell r="O943"/>
          <cell r="P943"/>
          <cell r="Q943"/>
          <cell r="R943"/>
          <cell r="S943"/>
        </row>
        <row r="944">
          <cell r="A944" t="str">
            <v>0</v>
          </cell>
          <cell r="B944">
            <v>0</v>
          </cell>
          <cell r="C944"/>
          <cell r="D944"/>
          <cell r="E944"/>
          <cell r="F944" t="str">
            <v/>
          </cell>
          <cell r="G944"/>
          <cell r="H944"/>
          <cell r="I944"/>
          <cell r="J944"/>
          <cell r="K944"/>
          <cell r="L944"/>
          <cell r="M944"/>
          <cell r="N944"/>
          <cell r="O944"/>
          <cell r="P944"/>
          <cell r="Q944"/>
          <cell r="R944"/>
          <cell r="S944"/>
        </row>
        <row r="945">
          <cell r="A945" t="str">
            <v>0</v>
          </cell>
          <cell r="B945">
            <v>0</v>
          </cell>
          <cell r="C945"/>
          <cell r="D945"/>
          <cell r="E945"/>
          <cell r="F945" t="str">
            <v/>
          </cell>
          <cell r="G945"/>
          <cell r="H945"/>
          <cell r="I945"/>
          <cell r="J945"/>
          <cell r="K945"/>
          <cell r="L945"/>
          <cell r="M945"/>
          <cell r="N945"/>
          <cell r="O945"/>
          <cell r="P945"/>
          <cell r="Q945"/>
          <cell r="R945"/>
          <cell r="S945"/>
        </row>
        <row r="946">
          <cell r="A946" t="str">
            <v>0</v>
          </cell>
          <cell r="B946">
            <v>0</v>
          </cell>
          <cell r="C946"/>
          <cell r="D946"/>
          <cell r="E946"/>
          <cell r="F946" t="str">
            <v/>
          </cell>
          <cell r="G946"/>
          <cell r="H946"/>
          <cell r="I946"/>
          <cell r="J946"/>
          <cell r="K946"/>
          <cell r="L946"/>
          <cell r="M946"/>
          <cell r="N946"/>
          <cell r="O946"/>
          <cell r="P946"/>
          <cell r="Q946"/>
          <cell r="R946"/>
          <cell r="S946"/>
        </row>
        <row r="947">
          <cell r="A947" t="str">
            <v>0</v>
          </cell>
          <cell r="B947">
            <v>0</v>
          </cell>
          <cell r="C947"/>
          <cell r="D947"/>
          <cell r="E947"/>
          <cell r="F947" t="str">
            <v/>
          </cell>
          <cell r="G947"/>
          <cell r="H947"/>
          <cell r="I947"/>
          <cell r="J947"/>
          <cell r="K947"/>
          <cell r="L947"/>
          <cell r="M947"/>
          <cell r="N947"/>
          <cell r="O947"/>
          <cell r="P947"/>
          <cell r="Q947"/>
          <cell r="R947"/>
          <cell r="S947"/>
        </row>
        <row r="948">
          <cell r="A948" t="str">
            <v>0</v>
          </cell>
          <cell r="B948">
            <v>0</v>
          </cell>
          <cell r="C948"/>
          <cell r="D948"/>
          <cell r="E948"/>
          <cell r="F948" t="str">
            <v/>
          </cell>
          <cell r="G948"/>
          <cell r="H948"/>
          <cell r="I948"/>
          <cell r="J948"/>
          <cell r="K948"/>
          <cell r="L948"/>
          <cell r="M948"/>
          <cell r="N948"/>
          <cell r="O948"/>
          <cell r="P948"/>
          <cell r="Q948"/>
          <cell r="R948"/>
          <cell r="S948"/>
        </row>
        <row r="949">
          <cell r="A949" t="str">
            <v>0</v>
          </cell>
          <cell r="B949">
            <v>0</v>
          </cell>
          <cell r="C949"/>
          <cell r="D949"/>
          <cell r="E949"/>
          <cell r="F949" t="str">
            <v/>
          </cell>
          <cell r="G949"/>
          <cell r="H949"/>
          <cell r="I949"/>
          <cell r="J949"/>
          <cell r="K949"/>
          <cell r="L949"/>
          <cell r="M949"/>
          <cell r="N949"/>
          <cell r="O949"/>
          <cell r="P949"/>
          <cell r="Q949"/>
          <cell r="R949"/>
          <cell r="S949"/>
        </row>
        <row r="950">
          <cell r="A950" t="str">
            <v>0</v>
          </cell>
          <cell r="B950">
            <v>0</v>
          </cell>
          <cell r="C950"/>
          <cell r="D950"/>
          <cell r="E950"/>
          <cell r="F950" t="str">
            <v/>
          </cell>
          <cell r="G950"/>
          <cell r="H950"/>
          <cell r="I950"/>
          <cell r="J950"/>
          <cell r="K950"/>
          <cell r="L950"/>
          <cell r="M950"/>
          <cell r="N950"/>
          <cell r="O950"/>
          <cell r="P950"/>
          <cell r="Q950"/>
          <cell r="R950"/>
          <cell r="S950"/>
        </row>
        <row r="951">
          <cell r="A951" t="str">
            <v>0</v>
          </cell>
          <cell r="B951">
            <v>0</v>
          </cell>
          <cell r="C951"/>
          <cell r="D951"/>
          <cell r="E951"/>
          <cell r="F951" t="str">
            <v/>
          </cell>
          <cell r="G951"/>
          <cell r="H951"/>
          <cell r="I951"/>
          <cell r="J951"/>
          <cell r="K951"/>
          <cell r="L951"/>
          <cell r="M951"/>
          <cell r="N951"/>
          <cell r="O951"/>
          <cell r="P951"/>
          <cell r="Q951"/>
          <cell r="R951"/>
          <cell r="S951"/>
        </row>
        <row r="952">
          <cell r="A952" t="str">
            <v>0</v>
          </cell>
          <cell r="B952">
            <v>0</v>
          </cell>
          <cell r="C952"/>
          <cell r="D952"/>
          <cell r="E952"/>
          <cell r="F952" t="str">
            <v/>
          </cell>
          <cell r="G952"/>
          <cell r="H952"/>
          <cell r="I952"/>
          <cell r="J952"/>
          <cell r="K952"/>
          <cell r="L952"/>
          <cell r="M952"/>
          <cell r="N952"/>
          <cell r="O952"/>
          <cell r="P952"/>
          <cell r="Q952"/>
          <cell r="R952"/>
          <cell r="S952"/>
        </row>
        <row r="953">
          <cell r="A953" t="str">
            <v>0</v>
          </cell>
          <cell r="B953">
            <v>0</v>
          </cell>
          <cell r="C953"/>
          <cell r="D953"/>
          <cell r="E953"/>
          <cell r="F953" t="str">
            <v/>
          </cell>
          <cell r="G953"/>
          <cell r="H953"/>
          <cell r="I953"/>
          <cell r="J953"/>
          <cell r="K953"/>
          <cell r="L953"/>
          <cell r="M953"/>
          <cell r="N953"/>
          <cell r="O953"/>
          <cell r="P953"/>
          <cell r="Q953"/>
          <cell r="R953"/>
          <cell r="S953"/>
        </row>
        <row r="954">
          <cell r="A954" t="str">
            <v>0</v>
          </cell>
          <cell r="B954">
            <v>0</v>
          </cell>
          <cell r="C954"/>
          <cell r="D954"/>
          <cell r="E954"/>
          <cell r="F954" t="str">
            <v/>
          </cell>
          <cell r="G954"/>
          <cell r="H954"/>
          <cell r="I954"/>
          <cell r="J954"/>
          <cell r="K954"/>
          <cell r="L954"/>
          <cell r="M954"/>
          <cell r="N954"/>
          <cell r="O954"/>
          <cell r="P954"/>
          <cell r="Q954"/>
          <cell r="R954"/>
          <cell r="S954"/>
        </row>
        <row r="955">
          <cell r="A955" t="str">
            <v>0</v>
          </cell>
          <cell r="B955">
            <v>0</v>
          </cell>
          <cell r="C955"/>
          <cell r="D955"/>
          <cell r="E955"/>
          <cell r="F955" t="str">
            <v/>
          </cell>
          <cell r="G955"/>
          <cell r="H955"/>
          <cell r="I955"/>
          <cell r="J955"/>
          <cell r="K955"/>
          <cell r="L955"/>
          <cell r="M955"/>
          <cell r="N955"/>
          <cell r="O955"/>
          <cell r="P955"/>
          <cell r="Q955"/>
          <cell r="R955"/>
          <cell r="S955"/>
        </row>
        <row r="956">
          <cell r="A956" t="str">
            <v>0</v>
          </cell>
          <cell r="B956">
            <v>0</v>
          </cell>
          <cell r="C956"/>
          <cell r="D956"/>
          <cell r="E956"/>
          <cell r="F956" t="str">
            <v/>
          </cell>
          <cell r="G956"/>
          <cell r="H956"/>
          <cell r="I956"/>
          <cell r="J956"/>
          <cell r="K956"/>
          <cell r="L956"/>
          <cell r="M956"/>
          <cell r="N956"/>
          <cell r="O956"/>
          <cell r="P956"/>
          <cell r="Q956"/>
          <cell r="R956"/>
          <cell r="S956"/>
        </row>
        <row r="957">
          <cell r="A957" t="str">
            <v>0</v>
          </cell>
          <cell r="B957">
            <v>0</v>
          </cell>
          <cell r="C957"/>
          <cell r="D957"/>
          <cell r="E957"/>
          <cell r="F957" t="str">
            <v/>
          </cell>
          <cell r="G957"/>
          <cell r="H957"/>
          <cell r="I957"/>
          <cell r="J957"/>
          <cell r="K957"/>
          <cell r="L957"/>
          <cell r="M957"/>
          <cell r="N957"/>
          <cell r="O957"/>
          <cell r="P957"/>
          <cell r="Q957"/>
          <cell r="R957"/>
          <cell r="S957"/>
        </row>
        <row r="958">
          <cell r="A958" t="str">
            <v>0</v>
          </cell>
          <cell r="B958">
            <v>0</v>
          </cell>
          <cell r="C958"/>
          <cell r="D958"/>
          <cell r="E958"/>
          <cell r="F958" t="str">
            <v/>
          </cell>
          <cell r="G958"/>
          <cell r="H958"/>
          <cell r="I958"/>
          <cell r="J958"/>
          <cell r="K958"/>
          <cell r="L958"/>
          <cell r="M958"/>
          <cell r="N958"/>
          <cell r="O958"/>
          <cell r="P958"/>
          <cell r="Q958"/>
          <cell r="R958"/>
          <cell r="S958"/>
        </row>
        <row r="959">
          <cell r="A959" t="str">
            <v>0</v>
          </cell>
          <cell r="B959">
            <v>0</v>
          </cell>
          <cell r="C959"/>
          <cell r="D959"/>
          <cell r="E959"/>
          <cell r="F959" t="str">
            <v/>
          </cell>
          <cell r="G959"/>
          <cell r="H959"/>
          <cell r="I959"/>
          <cell r="J959"/>
          <cell r="K959"/>
          <cell r="L959"/>
          <cell r="M959"/>
          <cell r="N959"/>
          <cell r="O959"/>
          <cell r="P959"/>
          <cell r="Q959"/>
          <cell r="R959"/>
          <cell r="S959"/>
        </row>
        <row r="960">
          <cell r="A960" t="str">
            <v>0</v>
          </cell>
          <cell r="B960">
            <v>0</v>
          </cell>
          <cell r="C960"/>
          <cell r="D960"/>
          <cell r="E960"/>
          <cell r="F960" t="str">
            <v/>
          </cell>
          <cell r="G960"/>
          <cell r="H960"/>
          <cell r="I960"/>
          <cell r="J960"/>
          <cell r="K960"/>
          <cell r="L960"/>
          <cell r="M960"/>
          <cell r="N960"/>
          <cell r="O960"/>
          <cell r="P960"/>
          <cell r="Q960"/>
          <cell r="R960"/>
          <cell r="S960"/>
        </row>
        <row r="961">
          <cell r="A961" t="str">
            <v>0</v>
          </cell>
          <cell r="B961">
            <v>0</v>
          </cell>
          <cell r="C961"/>
          <cell r="D961"/>
          <cell r="E961"/>
          <cell r="F961" t="str">
            <v/>
          </cell>
          <cell r="G961"/>
          <cell r="H961"/>
          <cell r="I961"/>
          <cell r="J961"/>
          <cell r="K961"/>
          <cell r="L961"/>
          <cell r="M961"/>
          <cell r="N961"/>
          <cell r="O961"/>
          <cell r="P961"/>
          <cell r="Q961"/>
          <cell r="R961"/>
          <cell r="S961"/>
        </row>
        <row r="962">
          <cell r="A962" t="str">
            <v>0</v>
          </cell>
          <cell r="B962">
            <v>0</v>
          </cell>
          <cell r="C962"/>
          <cell r="D962"/>
          <cell r="E962"/>
          <cell r="F962" t="str">
            <v/>
          </cell>
          <cell r="G962"/>
          <cell r="H962"/>
          <cell r="I962"/>
          <cell r="J962"/>
          <cell r="K962"/>
          <cell r="L962"/>
          <cell r="M962"/>
          <cell r="N962"/>
          <cell r="O962"/>
          <cell r="P962"/>
          <cell r="Q962"/>
          <cell r="R962"/>
          <cell r="S962"/>
        </row>
        <row r="963">
          <cell r="A963" t="str">
            <v>0</v>
          </cell>
          <cell r="B963">
            <v>0</v>
          </cell>
          <cell r="C963"/>
          <cell r="D963"/>
          <cell r="E963"/>
          <cell r="F963" t="str">
            <v/>
          </cell>
          <cell r="G963"/>
          <cell r="H963"/>
          <cell r="I963"/>
          <cell r="J963"/>
          <cell r="K963"/>
          <cell r="L963"/>
          <cell r="M963"/>
          <cell r="N963"/>
          <cell r="O963"/>
          <cell r="P963"/>
          <cell r="Q963"/>
          <cell r="R963"/>
          <cell r="S963"/>
        </row>
        <row r="964">
          <cell r="A964" t="str">
            <v>0</v>
          </cell>
          <cell r="B964">
            <v>0</v>
          </cell>
          <cell r="C964"/>
          <cell r="D964"/>
          <cell r="E964"/>
          <cell r="F964" t="str">
            <v/>
          </cell>
          <cell r="G964"/>
          <cell r="H964"/>
          <cell r="I964"/>
          <cell r="J964"/>
          <cell r="K964"/>
          <cell r="L964"/>
          <cell r="M964"/>
          <cell r="N964"/>
          <cell r="O964"/>
          <cell r="P964"/>
          <cell r="Q964"/>
          <cell r="R964"/>
          <cell r="S964"/>
        </row>
        <row r="965">
          <cell r="A965" t="str">
            <v>0</v>
          </cell>
          <cell r="B965">
            <v>0</v>
          </cell>
          <cell r="C965"/>
          <cell r="D965"/>
          <cell r="E965"/>
          <cell r="F965" t="str">
            <v/>
          </cell>
          <cell r="G965"/>
          <cell r="H965"/>
          <cell r="I965"/>
          <cell r="J965"/>
          <cell r="K965"/>
          <cell r="L965"/>
          <cell r="M965"/>
          <cell r="N965"/>
          <cell r="O965"/>
          <cell r="P965"/>
          <cell r="Q965"/>
          <cell r="R965"/>
          <cell r="S965"/>
        </row>
        <row r="966">
          <cell r="A966" t="str">
            <v>0</v>
          </cell>
          <cell r="B966">
            <v>0</v>
          </cell>
          <cell r="C966"/>
          <cell r="D966"/>
          <cell r="E966"/>
          <cell r="F966" t="str">
            <v/>
          </cell>
          <cell r="G966"/>
          <cell r="H966"/>
          <cell r="I966"/>
          <cell r="J966"/>
          <cell r="K966"/>
          <cell r="L966"/>
          <cell r="M966"/>
          <cell r="N966"/>
          <cell r="O966"/>
          <cell r="P966"/>
          <cell r="Q966"/>
          <cell r="R966"/>
          <cell r="S966"/>
        </row>
        <row r="967">
          <cell r="A967" t="str">
            <v>0</v>
          </cell>
          <cell r="B967">
            <v>0</v>
          </cell>
          <cell r="C967"/>
          <cell r="D967"/>
          <cell r="E967"/>
          <cell r="F967" t="str">
            <v/>
          </cell>
          <cell r="G967"/>
          <cell r="H967"/>
          <cell r="I967"/>
          <cell r="J967"/>
          <cell r="K967"/>
          <cell r="L967"/>
          <cell r="M967"/>
          <cell r="N967"/>
          <cell r="O967"/>
          <cell r="P967"/>
          <cell r="Q967"/>
          <cell r="R967"/>
          <cell r="S967"/>
        </row>
        <row r="968">
          <cell r="A968" t="str">
            <v>0</v>
          </cell>
          <cell r="B968">
            <v>0</v>
          </cell>
          <cell r="C968"/>
          <cell r="D968"/>
          <cell r="E968"/>
          <cell r="F968" t="str">
            <v/>
          </cell>
          <cell r="G968"/>
          <cell r="H968"/>
          <cell r="I968"/>
          <cell r="J968"/>
          <cell r="K968"/>
          <cell r="L968"/>
          <cell r="M968"/>
          <cell r="N968"/>
          <cell r="O968"/>
          <cell r="P968"/>
          <cell r="Q968"/>
          <cell r="R968"/>
          <cell r="S968"/>
        </row>
        <row r="969">
          <cell r="A969" t="str">
            <v>0</v>
          </cell>
          <cell r="B969">
            <v>0</v>
          </cell>
          <cell r="C969"/>
          <cell r="D969"/>
          <cell r="E969"/>
          <cell r="F969" t="str">
            <v/>
          </cell>
          <cell r="G969"/>
          <cell r="H969"/>
          <cell r="I969"/>
          <cell r="J969"/>
          <cell r="K969"/>
          <cell r="L969"/>
          <cell r="M969"/>
          <cell r="N969"/>
          <cell r="O969"/>
          <cell r="P969"/>
          <cell r="Q969"/>
          <cell r="R969"/>
          <cell r="S969"/>
        </row>
        <row r="970">
          <cell r="A970" t="str">
            <v>0</v>
          </cell>
          <cell r="B970">
            <v>0</v>
          </cell>
          <cell r="C970"/>
          <cell r="D970"/>
          <cell r="E970"/>
          <cell r="F970" t="str">
            <v/>
          </cell>
          <cell r="G970"/>
          <cell r="H970"/>
          <cell r="I970"/>
          <cell r="J970"/>
          <cell r="K970"/>
          <cell r="L970"/>
          <cell r="M970"/>
          <cell r="N970"/>
          <cell r="O970"/>
          <cell r="P970"/>
          <cell r="Q970"/>
          <cell r="R970"/>
          <cell r="S970"/>
        </row>
        <row r="971">
          <cell r="A971" t="str">
            <v>0</v>
          </cell>
          <cell r="B971">
            <v>0</v>
          </cell>
          <cell r="C971"/>
          <cell r="D971"/>
          <cell r="E971"/>
          <cell r="F971" t="str">
            <v/>
          </cell>
          <cell r="G971"/>
          <cell r="H971"/>
          <cell r="I971"/>
          <cell r="J971"/>
          <cell r="K971"/>
          <cell r="L971"/>
          <cell r="M971"/>
          <cell r="N971"/>
          <cell r="O971"/>
          <cell r="P971"/>
          <cell r="Q971"/>
          <cell r="R971"/>
          <cell r="S971"/>
        </row>
        <row r="972">
          <cell r="A972" t="str">
            <v>0</v>
          </cell>
          <cell r="B972">
            <v>0</v>
          </cell>
          <cell r="C972"/>
          <cell r="D972"/>
          <cell r="E972"/>
          <cell r="F972" t="str">
            <v/>
          </cell>
          <cell r="G972"/>
          <cell r="H972"/>
          <cell r="I972"/>
          <cell r="J972"/>
          <cell r="K972"/>
          <cell r="L972"/>
          <cell r="M972"/>
          <cell r="N972"/>
          <cell r="O972"/>
          <cell r="P972"/>
          <cell r="Q972"/>
          <cell r="R972"/>
          <cell r="S972"/>
        </row>
        <row r="973">
          <cell r="A973" t="str">
            <v>0</v>
          </cell>
          <cell r="B973">
            <v>0</v>
          </cell>
          <cell r="C973"/>
          <cell r="D973"/>
          <cell r="E973"/>
          <cell r="F973" t="str">
            <v/>
          </cell>
          <cell r="G973"/>
          <cell r="H973"/>
          <cell r="I973"/>
          <cell r="J973"/>
          <cell r="K973"/>
          <cell r="L973"/>
          <cell r="M973"/>
          <cell r="N973"/>
          <cell r="O973"/>
          <cell r="P973"/>
          <cell r="Q973"/>
          <cell r="R973"/>
          <cell r="S973"/>
        </row>
        <row r="974">
          <cell r="A974" t="str">
            <v>0</v>
          </cell>
          <cell r="B974">
            <v>0</v>
          </cell>
          <cell r="C974"/>
          <cell r="D974"/>
          <cell r="E974"/>
          <cell r="F974" t="str">
            <v/>
          </cell>
          <cell r="G974"/>
          <cell r="H974"/>
          <cell r="I974"/>
          <cell r="J974"/>
          <cell r="K974"/>
          <cell r="L974"/>
          <cell r="M974"/>
          <cell r="N974"/>
          <cell r="O974"/>
          <cell r="P974"/>
          <cell r="Q974"/>
          <cell r="R974"/>
          <cell r="S974"/>
        </row>
        <row r="975">
          <cell r="A975" t="str">
            <v>0</v>
          </cell>
          <cell r="B975">
            <v>0</v>
          </cell>
          <cell r="C975"/>
          <cell r="D975"/>
          <cell r="E975"/>
          <cell r="F975" t="str">
            <v/>
          </cell>
          <cell r="G975"/>
          <cell r="H975"/>
          <cell r="I975"/>
          <cell r="J975"/>
          <cell r="K975"/>
          <cell r="L975"/>
          <cell r="M975"/>
          <cell r="N975"/>
          <cell r="O975"/>
          <cell r="P975"/>
          <cell r="Q975"/>
          <cell r="R975"/>
          <cell r="S975"/>
        </row>
        <row r="976">
          <cell r="A976" t="str">
            <v>0</v>
          </cell>
          <cell r="B976">
            <v>0</v>
          </cell>
          <cell r="C976"/>
          <cell r="D976"/>
          <cell r="E976"/>
          <cell r="F976" t="str">
            <v/>
          </cell>
          <cell r="G976"/>
          <cell r="H976"/>
          <cell r="I976"/>
          <cell r="J976"/>
          <cell r="K976"/>
          <cell r="L976"/>
          <cell r="M976"/>
          <cell r="N976"/>
          <cell r="O976"/>
          <cell r="P976"/>
          <cell r="Q976"/>
          <cell r="R976"/>
          <cell r="S976"/>
        </row>
        <row r="977">
          <cell r="A977" t="str">
            <v>0</v>
          </cell>
          <cell r="B977">
            <v>0</v>
          </cell>
          <cell r="C977"/>
          <cell r="D977"/>
          <cell r="E977"/>
          <cell r="F977" t="str">
            <v/>
          </cell>
          <cell r="G977"/>
          <cell r="H977"/>
          <cell r="I977"/>
          <cell r="J977"/>
          <cell r="K977"/>
          <cell r="L977"/>
          <cell r="M977"/>
          <cell r="N977"/>
          <cell r="O977"/>
          <cell r="P977"/>
          <cell r="Q977"/>
          <cell r="R977"/>
          <cell r="S977"/>
        </row>
        <row r="978">
          <cell r="A978" t="str">
            <v>0</v>
          </cell>
          <cell r="B978">
            <v>0</v>
          </cell>
          <cell r="C978"/>
          <cell r="D978"/>
          <cell r="E978"/>
          <cell r="F978" t="str">
            <v/>
          </cell>
          <cell r="G978"/>
          <cell r="H978"/>
          <cell r="I978"/>
          <cell r="J978"/>
          <cell r="K978"/>
          <cell r="L978"/>
          <cell r="M978"/>
          <cell r="N978"/>
          <cell r="O978"/>
          <cell r="P978"/>
          <cell r="Q978"/>
          <cell r="R978"/>
          <cell r="S978"/>
        </row>
        <row r="979">
          <cell r="A979" t="str">
            <v>0</v>
          </cell>
          <cell r="B979">
            <v>0</v>
          </cell>
          <cell r="C979"/>
          <cell r="D979"/>
          <cell r="E979"/>
          <cell r="F979" t="str">
            <v/>
          </cell>
          <cell r="G979"/>
          <cell r="H979"/>
          <cell r="I979"/>
          <cell r="J979"/>
          <cell r="K979"/>
          <cell r="L979"/>
          <cell r="M979"/>
          <cell r="N979"/>
          <cell r="O979"/>
          <cell r="P979"/>
          <cell r="Q979"/>
          <cell r="R979"/>
          <cell r="S979"/>
        </row>
        <row r="980">
          <cell r="A980" t="str">
            <v>0</v>
          </cell>
          <cell r="B980">
            <v>0</v>
          </cell>
          <cell r="C980"/>
          <cell r="D980"/>
          <cell r="E980"/>
          <cell r="F980" t="str">
            <v/>
          </cell>
          <cell r="G980"/>
          <cell r="H980"/>
          <cell r="I980"/>
          <cell r="J980"/>
          <cell r="K980"/>
          <cell r="L980"/>
          <cell r="M980"/>
          <cell r="N980"/>
          <cell r="O980"/>
          <cell r="P980"/>
          <cell r="Q980"/>
          <cell r="R980"/>
          <cell r="S980"/>
        </row>
        <row r="981">
          <cell r="A981" t="str">
            <v>0</v>
          </cell>
          <cell r="B981">
            <v>0</v>
          </cell>
          <cell r="C981"/>
          <cell r="D981"/>
          <cell r="E981"/>
          <cell r="F981" t="str">
            <v/>
          </cell>
          <cell r="G981"/>
          <cell r="H981"/>
          <cell r="I981"/>
          <cell r="J981"/>
          <cell r="K981"/>
          <cell r="L981"/>
          <cell r="M981"/>
          <cell r="N981"/>
          <cell r="O981"/>
          <cell r="P981"/>
          <cell r="Q981"/>
          <cell r="R981"/>
          <cell r="S981"/>
        </row>
        <row r="982">
          <cell r="A982" t="str">
            <v>0</v>
          </cell>
          <cell r="B982">
            <v>0</v>
          </cell>
          <cell r="C982"/>
          <cell r="D982"/>
          <cell r="E982"/>
          <cell r="F982" t="str">
            <v/>
          </cell>
          <cell r="G982"/>
          <cell r="H982"/>
          <cell r="I982"/>
          <cell r="J982"/>
          <cell r="K982"/>
          <cell r="L982"/>
          <cell r="M982"/>
          <cell r="N982"/>
          <cell r="O982"/>
          <cell r="P982"/>
          <cell r="Q982"/>
          <cell r="R982"/>
          <cell r="S982"/>
        </row>
        <row r="983">
          <cell r="A983" t="str">
            <v>0</v>
          </cell>
          <cell r="B983">
            <v>0</v>
          </cell>
          <cell r="C983"/>
          <cell r="D983"/>
          <cell r="E983"/>
          <cell r="F983" t="str">
            <v/>
          </cell>
          <cell r="G983"/>
          <cell r="H983"/>
          <cell r="I983"/>
          <cell r="J983"/>
          <cell r="K983"/>
          <cell r="L983"/>
          <cell r="M983"/>
          <cell r="N983"/>
          <cell r="O983"/>
          <cell r="P983"/>
          <cell r="Q983"/>
          <cell r="R983"/>
          <cell r="S983"/>
        </row>
        <row r="984">
          <cell r="A984" t="str">
            <v>0</v>
          </cell>
          <cell r="B984">
            <v>0</v>
          </cell>
          <cell r="C984"/>
          <cell r="D984"/>
          <cell r="E984"/>
          <cell r="F984" t="str">
            <v/>
          </cell>
          <cell r="G984"/>
          <cell r="H984"/>
          <cell r="I984"/>
          <cell r="J984"/>
          <cell r="K984"/>
          <cell r="L984"/>
          <cell r="M984"/>
          <cell r="N984"/>
          <cell r="O984"/>
          <cell r="P984"/>
          <cell r="Q984"/>
          <cell r="R984"/>
          <cell r="S984"/>
        </row>
        <row r="985">
          <cell r="A985" t="str">
            <v>0</v>
          </cell>
          <cell r="B985">
            <v>0</v>
          </cell>
          <cell r="C985"/>
          <cell r="D985"/>
          <cell r="E985"/>
          <cell r="F985" t="str">
            <v/>
          </cell>
          <cell r="G985"/>
          <cell r="H985"/>
          <cell r="I985"/>
          <cell r="J985"/>
          <cell r="K985"/>
          <cell r="L985"/>
          <cell r="M985"/>
          <cell r="N985"/>
          <cell r="O985"/>
          <cell r="P985"/>
          <cell r="Q985"/>
          <cell r="R985"/>
          <cell r="S985"/>
        </row>
        <row r="986">
          <cell r="A986" t="str">
            <v>0</v>
          </cell>
          <cell r="B986">
            <v>0</v>
          </cell>
          <cell r="C986"/>
          <cell r="D986"/>
          <cell r="E986"/>
          <cell r="F986" t="str">
            <v/>
          </cell>
          <cell r="G986"/>
          <cell r="H986"/>
          <cell r="I986"/>
          <cell r="J986"/>
          <cell r="K986"/>
          <cell r="L986"/>
          <cell r="M986"/>
          <cell r="N986"/>
          <cell r="O986"/>
          <cell r="P986"/>
          <cell r="Q986"/>
          <cell r="R986"/>
          <cell r="S986"/>
        </row>
        <row r="987">
          <cell r="A987" t="str">
            <v>0</v>
          </cell>
          <cell r="B987">
            <v>0</v>
          </cell>
          <cell r="C987"/>
          <cell r="D987"/>
          <cell r="E987"/>
          <cell r="F987" t="str">
            <v/>
          </cell>
          <cell r="G987"/>
          <cell r="H987"/>
          <cell r="I987"/>
          <cell r="J987"/>
          <cell r="K987"/>
          <cell r="L987"/>
          <cell r="M987"/>
          <cell r="N987"/>
          <cell r="O987"/>
          <cell r="P987"/>
          <cell r="Q987"/>
          <cell r="R987"/>
          <cell r="S987"/>
        </row>
        <row r="988">
          <cell r="A988" t="str">
            <v>0</v>
          </cell>
          <cell r="B988">
            <v>0</v>
          </cell>
          <cell r="C988"/>
          <cell r="D988"/>
          <cell r="E988"/>
          <cell r="F988" t="str">
            <v/>
          </cell>
          <cell r="G988"/>
          <cell r="H988"/>
          <cell r="I988"/>
          <cell r="J988"/>
          <cell r="K988"/>
          <cell r="L988"/>
          <cell r="M988"/>
          <cell r="N988"/>
          <cell r="O988"/>
          <cell r="P988"/>
          <cell r="Q988"/>
          <cell r="R988"/>
          <cell r="S988"/>
        </row>
        <row r="989">
          <cell r="A989" t="str">
            <v>0</v>
          </cell>
          <cell r="B989">
            <v>0</v>
          </cell>
          <cell r="C989"/>
          <cell r="D989"/>
          <cell r="E989"/>
          <cell r="F989" t="str">
            <v/>
          </cell>
          <cell r="G989"/>
          <cell r="H989"/>
          <cell r="I989"/>
          <cell r="J989"/>
          <cell r="K989"/>
          <cell r="L989"/>
          <cell r="M989"/>
          <cell r="N989"/>
          <cell r="O989"/>
          <cell r="P989"/>
          <cell r="Q989"/>
          <cell r="R989"/>
          <cell r="S989"/>
        </row>
        <row r="990">
          <cell r="A990" t="str">
            <v>0</v>
          </cell>
          <cell r="B990">
            <v>0</v>
          </cell>
          <cell r="C990"/>
          <cell r="D990"/>
          <cell r="E990"/>
          <cell r="F990" t="str">
            <v/>
          </cell>
          <cell r="G990"/>
          <cell r="H990"/>
          <cell r="I990"/>
          <cell r="J990"/>
          <cell r="K990"/>
          <cell r="L990"/>
          <cell r="M990"/>
          <cell r="N990"/>
          <cell r="O990"/>
          <cell r="P990"/>
          <cell r="Q990"/>
          <cell r="R990"/>
          <cell r="S990"/>
        </row>
        <row r="991">
          <cell r="A991" t="str">
            <v>0</v>
          </cell>
          <cell r="B991">
            <v>0</v>
          </cell>
          <cell r="C991"/>
          <cell r="D991"/>
          <cell r="E991"/>
          <cell r="F991" t="str">
            <v/>
          </cell>
          <cell r="G991"/>
          <cell r="H991"/>
          <cell r="I991"/>
          <cell r="J991"/>
          <cell r="K991"/>
          <cell r="L991"/>
          <cell r="M991"/>
          <cell r="N991"/>
          <cell r="O991"/>
          <cell r="P991"/>
          <cell r="Q991"/>
          <cell r="R991"/>
          <cell r="S991"/>
        </row>
        <row r="992">
          <cell r="A992" t="str">
            <v>0</v>
          </cell>
          <cell r="B992">
            <v>0</v>
          </cell>
          <cell r="C992"/>
          <cell r="D992"/>
          <cell r="E992"/>
          <cell r="F992" t="str">
            <v/>
          </cell>
          <cell r="G992"/>
          <cell r="H992"/>
          <cell r="I992"/>
          <cell r="J992"/>
          <cell r="K992"/>
          <cell r="L992"/>
          <cell r="M992"/>
          <cell r="N992"/>
          <cell r="O992"/>
          <cell r="P992"/>
          <cell r="Q992"/>
          <cell r="R992"/>
          <cell r="S992"/>
        </row>
        <row r="993">
          <cell r="A993" t="str">
            <v>0</v>
          </cell>
          <cell r="B993">
            <v>0</v>
          </cell>
          <cell r="C993"/>
          <cell r="D993"/>
          <cell r="E993"/>
          <cell r="F993" t="str">
            <v/>
          </cell>
          <cell r="G993"/>
          <cell r="H993"/>
          <cell r="I993"/>
          <cell r="J993"/>
          <cell r="K993"/>
          <cell r="L993"/>
          <cell r="M993"/>
          <cell r="N993"/>
          <cell r="O993"/>
          <cell r="P993"/>
          <cell r="Q993"/>
          <cell r="R993"/>
          <cell r="S993"/>
        </row>
        <row r="994">
          <cell r="A994" t="str">
            <v>0</v>
          </cell>
          <cell r="B994">
            <v>0</v>
          </cell>
          <cell r="C994"/>
          <cell r="D994"/>
          <cell r="E994"/>
          <cell r="F994" t="str">
            <v/>
          </cell>
          <cell r="G994"/>
          <cell r="H994"/>
          <cell r="I994"/>
          <cell r="J994"/>
          <cell r="K994"/>
          <cell r="L994"/>
          <cell r="M994"/>
          <cell r="N994"/>
          <cell r="O994"/>
          <cell r="P994"/>
          <cell r="Q994"/>
          <cell r="R994"/>
          <cell r="S994"/>
        </row>
        <row r="995">
          <cell r="A995" t="str">
            <v>0</v>
          </cell>
          <cell r="B995">
            <v>0</v>
          </cell>
          <cell r="C995"/>
          <cell r="D995"/>
          <cell r="E995"/>
          <cell r="F995" t="str">
            <v/>
          </cell>
          <cell r="G995"/>
          <cell r="H995"/>
          <cell r="I995"/>
          <cell r="J995"/>
          <cell r="K995"/>
          <cell r="L995"/>
          <cell r="M995"/>
          <cell r="N995"/>
          <cell r="O995"/>
          <cell r="P995"/>
          <cell r="Q995"/>
          <cell r="R995"/>
          <cell r="S995"/>
        </row>
        <row r="996">
          <cell r="A996" t="str">
            <v>0</v>
          </cell>
          <cell r="B996">
            <v>0</v>
          </cell>
          <cell r="C996"/>
          <cell r="D996"/>
          <cell r="E996"/>
          <cell r="F996" t="str">
            <v/>
          </cell>
          <cell r="G996"/>
          <cell r="H996"/>
          <cell r="I996"/>
          <cell r="J996"/>
          <cell r="K996"/>
          <cell r="L996"/>
          <cell r="M996"/>
          <cell r="N996"/>
          <cell r="O996"/>
          <cell r="P996"/>
          <cell r="Q996"/>
          <cell r="R996"/>
          <cell r="S996"/>
        </row>
        <row r="997">
          <cell r="A997" t="str">
            <v>0</v>
          </cell>
          <cell r="B997">
            <v>0</v>
          </cell>
          <cell r="C997"/>
          <cell r="D997"/>
          <cell r="E997"/>
          <cell r="F997" t="str">
            <v/>
          </cell>
          <cell r="G997"/>
          <cell r="H997"/>
          <cell r="I997"/>
          <cell r="J997"/>
          <cell r="K997"/>
          <cell r="L997"/>
          <cell r="M997"/>
          <cell r="N997"/>
          <cell r="O997"/>
          <cell r="P997"/>
          <cell r="Q997"/>
          <cell r="R997"/>
          <cell r="S997"/>
        </row>
        <row r="998">
          <cell r="A998" t="str">
            <v>0</v>
          </cell>
          <cell r="B998">
            <v>0</v>
          </cell>
          <cell r="C998"/>
          <cell r="D998"/>
          <cell r="E998"/>
          <cell r="F998" t="str">
            <v/>
          </cell>
          <cell r="G998"/>
          <cell r="H998"/>
          <cell r="I998"/>
          <cell r="J998"/>
          <cell r="K998"/>
          <cell r="L998"/>
          <cell r="M998"/>
          <cell r="N998"/>
          <cell r="O998"/>
          <cell r="P998"/>
          <cell r="Q998"/>
          <cell r="R998"/>
          <cell r="S998"/>
        </row>
        <row r="999">
          <cell r="A999" t="str">
            <v>0</v>
          </cell>
          <cell r="B999">
            <v>0</v>
          </cell>
          <cell r="C999"/>
          <cell r="D999"/>
          <cell r="E999"/>
          <cell r="F999" t="str">
            <v/>
          </cell>
          <cell r="G999"/>
          <cell r="H999"/>
          <cell r="I999"/>
          <cell r="J999"/>
          <cell r="K999"/>
          <cell r="L999"/>
          <cell r="M999"/>
          <cell r="N999"/>
          <cell r="O999"/>
          <cell r="P999"/>
          <cell r="Q999"/>
          <cell r="R999"/>
          <cell r="S999"/>
        </row>
        <row r="1000">
          <cell r="A1000" t="str">
            <v>0</v>
          </cell>
          <cell r="B1000">
            <v>0</v>
          </cell>
          <cell r="C1000"/>
          <cell r="D1000"/>
          <cell r="E1000"/>
          <cell r="F1000" t="str">
            <v/>
          </cell>
          <cell r="G1000"/>
          <cell r="H1000"/>
          <cell r="I1000"/>
          <cell r="J1000"/>
          <cell r="K1000"/>
          <cell r="L1000"/>
          <cell r="M1000"/>
          <cell r="N1000"/>
          <cell r="O1000"/>
          <cell r="P1000"/>
          <cell r="Q1000"/>
          <cell r="R1000"/>
          <cell r="S1000"/>
        </row>
        <row r="1001">
          <cell r="A1001" t="str">
            <v>0</v>
          </cell>
          <cell r="B1001">
            <v>0</v>
          </cell>
          <cell r="C1001"/>
          <cell r="D1001"/>
          <cell r="E1001"/>
          <cell r="F1001" t="str">
            <v/>
          </cell>
          <cell r="G1001"/>
          <cell r="H1001"/>
          <cell r="I1001"/>
          <cell r="J1001"/>
          <cell r="K1001"/>
          <cell r="L1001"/>
          <cell r="M1001"/>
          <cell r="N1001"/>
          <cell r="O1001"/>
          <cell r="P1001"/>
          <cell r="Q1001"/>
          <cell r="R1001"/>
          <cell r="S1001"/>
        </row>
        <row r="1002">
          <cell r="A1002" t="str">
            <v>0</v>
          </cell>
          <cell r="B1002">
            <v>0</v>
          </cell>
          <cell r="C1002"/>
          <cell r="D1002"/>
          <cell r="E1002"/>
          <cell r="F1002" t="str">
            <v/>
          </cell>
          <cell r="G1002"/>
          <cell r="H1002"/>
          <cell r="I1002"/>
          <cell r="J1002"/>
          <cell r="K1002"/>
          <cell r="L1002"/>
          <cell r="M1002"/>
          <cell r="N1002"/>
          <cell r="O1002"/>
          <cell r="P1002"/>
          <cell r="Q1002"/>
          <cell r="R1002"/>
          <cell r="S1002"/>
        </row>
        <row r="1003">
          <cell r="A1003" t="str">
            <v>0</v>
          </cell>
          <cell r="B1003">
            <v>0</v>
          </cell>
          <cell r="C1003"/>
          <cell r="D1003"/>
          <cell r="E1003"/>
          <cell r="F1003" t="str">
            <v/>
          </cell>
          <cell r="G1003"/>
          <cell r="H1003"/>
          <cell r="I1003"/>
          <cell r="J1003"/>
          <cell r="K1003"/>
          <cell r="L1003"/>
          <cell r="M1003"/>
          <cell r="N1003"/>
          <cell r="O1003"/>
          <cell r="P1003"/>
          <cell r="Q1003"/>
          <cell r="R1003"/>
          <cell r="S1003"/>
        </row>
        <row r="1004">
          <cell r="A1004" t="str">
            <v>0</v>
          </cell>
          <cell r="B1004">
            <v>0</v>
          </cell>
          <cell r="C1004"/>
          <cell r="D1004"/>
          <cell r="E1004"/>
          <cell r="F1004" t="str">
            <v/>
          </cell>
          <cell r="G1004"/>
          <cell r="H1004"/>
          <cell r="I1004"/>
          <cell r="J1004"/>
          <cell r="K1004"/>
          <cell r="L1004"/>
          <cell r="M1004"/>
          <cell r="N1004"/>
          <cell r="O1004"/>
          <cell r="P1004"/>
          <cell r="Q1004"/>
          <cell r="R1004"/>
          <cell r="S1004"/>
        </row>
        <row r="1005">
          <cell r="A1005" t="str">
            <v>0</v>
          </cell>
          <cell r="B1005">
            <v>0</v>
          </cell>
          <cell r="C1005"/>
          <cell r="D1005"/>
          <cell r="E1005"/>
          <cell r="F1005" t="str">
            <v/>
          </cell>
          <cell r="G1005"/>
          <cell r="H1005"/>
          <cell r="I1005"/>
          <cell r="J1005"/>
          <cell r="K1005"/>
          <cell r="L1005"/>
          <cell r="M1005"/>
          <cell r="N1005"/>
          <cell r="O1005"/>
          <cell r="P1005"/>
          <cell r="Q1005"/>
          <cell r="R1005"/>
          <cell r="S1005"/>
        </row>
        <row r="1006">
          <cell r="A1006" t="str">
            <v>0</v>
          </cell>
          <cell r="B1006">
            <v>0</v>
          </cell>
          <cell r="C1006"/>
          <cell r="D1006"/>
          <cell r="E1006"/>
          <cell r="F1006" t="str">
            <v/>
          </cell>
          <cell r="G1006"/>
          <cell r="H1006"/>
          <cell r="I1006"/>
          <cell r="J1006"/>
          <cell r="K1006"/>
          <cell r="L1006"/>
          <cell r="M1006"/>
          <cell r="N1006"/>
          <cell r="O1006"/>
          <cell r="P1006"/>
          <cell r="Q1006"/>
          <cell r="R1006"/>
          <cell r="S1006"/>
        </row>
        <row r="1007">
          <cell r="A1007" t="str">
            <v>0</v>
          </cell>
          <cell r="B1007">
            <v>0</v>
          </cell>
          <cell r="C1007"/>
          <cell r="D1007"/>
          <cell r="E1007"/>
          <cell r="F1007" t="str">
            <v/>
          </cell>
          <cell r="G1007"/>
          <cell r="H1007"/>
          <cell r="I1007"/>
          <cell r="J1007"/>
          <cell r="K1007"/>
          <cell r="L1007"/>
          <cell r="M1007"/>
          <cell r="N1007"/>
          <cell r="O1007"/>
          <cell r="P1007"/>
          <cell r="Q1007"/>
          <cell r="R1007"/>
          <cell r="S1007"/>
        </row>
        <row r="1008">
          <cell r="A1008" t="str">
            <v>0</v>
          </cell>
          <cell r="B1008">
            <v>0</v>
          </cell>
          <cell r="C1008"/>
          <cell r="D1008"/>
          <cell r="E1008"/>
          <cell r="F1008" t="str">
            <v/>
          </cell>
          <cell r="G1008"/>
          <cell r="H1008"/>
          <cell r="I1008"/>
          <cell r="J1008"/>
          <cell r="K1008"/>
          <cell r="L1008"/>
          <cell r="M1008"/>
          <cell r="N1008"/>
          <cell r="O1008"/>
          <cell r="P1008"/>
          <cell r="Q1008"/>
          <cell r="R1008"/>
          <cell r="S1008"/>
        </row>
        <row r="1009">
          <cell r="A1009" t="str">
            <v>0</v>
          </cell>
          <cell r="B1009">
            <v>0</v>
          </cell>
          <cell r="C1009"/>
          <cell r="D1009"/>
          <cell r="E1009"/>
          <cell r="F1009" t="str">
            <v/>
          </cell>
          <cell r="G1009"/>
          <cell r="H1009"/>
          <cell r="I1009"/>
          <cell r="J1009"/>
          <cell r="K1009"/>
          <cell r="L1009"/>
          <cell r="M1009"/>
          <cell r="N1009"/>
          <cell r="O1009"/>
          <cell r="P1009"/>
          <cell r="Q1009"/>
          <cell r="R1009"/>
          <cell r="S1009"/>
        </row>
        <row r="1010">
          <cell r="A1010" t="str">
            <v>0</v>
          </cell>
          <cell r="B1010">
            <v>0</v>
          </cell>
          <cell r="C1010"/>
          <cell r="D1010"/>
          <cell r="E1010"/>
          <cell r="F1010" t="str">
            <v/>
          </cell>
          <cell r="G1010"/>
          <cell r="H1010"/>
          <cell r="I1010"/>
          <cell r="J1010"/>
          <cell r="K1010"/>
          <cell r="L1010"/>
          <cell r="M1010"/>
          <cell r="N1010"/>
          <cell r="O1010"/>
          <cell r="P1010"/>
          <cell r="Q1010"/>
          <cell r="R1010"/>
          <cell r="S1010"/>
        </row>
        <row r="1011">
          <cell r="A1011" t="str">
            <v>0</v>
          </cell>
          <cell r="B1011">
            <v>0</v>
          </cell>
          <cell r="C1011"/>
          <cell r="D1011"/>
          <cell r="E1011"/>
          <cell r="F1011" t="str">
            <v/>
          </cell>
          <cell r="G1011"/>
          <cell r="H1011"/>
          <cell r="I1011"/>
          <cell r="J1011"/>
          <cell r="K1011"/>
          <cell r="L1011"/>
          <cell r="M1011"/>
          <cell r="N1011"/>
          <cell r="O1011"/>
          <cell r="P1011"/>
          <cell r="Q1011"/>
          <cell r="R1011"/>
          <cell r="S1011"/>
        </row>
        <row r="1012">
          <cell r="A1012" t="str">
            <v>0</v>
          </cell>
          <cell r="B1012">
            <v>0</v>
          </cell>
          <cell r="C1012"/>
          <cell r="D1012"/>
          <cell r="E1012"/>
          <cell r="F1012" t="str">
            <v/>
          </cell>
          <cell r="G1012"/>
          <cell r="H1012"/>
          <cell r="I1012"/>
          <cell r="J1012"/>
          <cell r="K1012"/>
          <cell r="L1012"/>
          <cell r="M1012"/>
          <cell r="N1012"/>
          <cell r="O1012"/>
          <cell r="P1012"/>
          <cell r="Q1012"/>
          <cell r="R1012"/>
          <cell r="S1012"/>
        </row>
        <row r="1013">
          <cell r="A1013" t="str">
            <v>0</v>
          </cell>
          <cell r="B1013">
            <v>0</v>
          </cell>
          <cell r="C1013"/>
          <cell r="D1013"/>
          <cell r="E1013"/>
          <cell r="F1013" t="str">
            <v/>
          </cell>
          <cell r="G1013"/>
          <cell r="H1013"/>
          <cell r="I1013"/>
          <cell r="J1013"/>
          <cell r="K1013"/>
          <cell r="L1013"/>
          <cell r="M1013"/>
          <cell r="N1013"/>
          <cell r="O1013"/>
          <cell r="P1013"/>
          <cell r="Q1013"/>
          <cell r="R1013"/>
          <cell r="S1013"/>
        </row>
        <row r="1014">
          <cell r="A1014" t="str">
            <v>0</v>
          </cell>
          <cell r="B1014">
            <v>0</v>
          </cell>
          <cell r="C1014"/>
          <cell r="D1014"/>
          <cell r="E1014"/>
          <cell r="F1014" t="str">
            <v/>
          </cell>
          <cell r="G1014"/>
          <cell r="H1014"/>
          <cell r="I1014"/>
          <cell r="J1014"/>
          <cell r="K1014"/>
          <cell r="L1014"/>
          <cell r="M1014"/>
          <cell r="N1014"/>
          <cell r="O1014"/>
          <cell r="P1014"/>
          <cell r="Q1014"/>
          <cell r="R1014"/>
          <cell r="S1014"/>
        </row>
        <row r="1015">
          <cell r="A1015" t="str">
            <v>0</v>
          </cell>
          <cell r="B1015">
            <v>0</v>
          </cell>
          <cell r="C1015"/>
          <cell r="D1015"/>
          <cell r="E1015"/>
          <cell r="F1015" t="str">
            <v/>
          </cell>
          <cell r="G1015"/>
          <cell r="H1015"/>
          <cell r="I1015"/>
          <cell r="J1015"/>
          <cell r="K1015"/>
          <cell r="L1015"/>
          <cell r="M1015"/>
          <cell r="N1015"/>
          <cell r="O1015"/>
          <cell r="P1015"/>
          <cell r="Q1015"/>
          <cell r="R1015"/>
          <cell r="S1015"/>
        </row>
        <row r="1016">
          <cell r="A1016" t="str">
            <v>0</v>
          </cell>
          <cell r="B1016">
            <v>0</v>
          </cell>
          <cell r="C1016"/>
          <cell r="D1016"/>
          <cell r="E1016"/>
          <cell r="F1016" t="str">
            <v/>
          </cell>
          <cell r="G1016"/>
          <cell r="H1016"/>
          <cell r="I1016"/>
          <cell r="J1016"/>
          <cell r="K1016"/>
          <cell r="L1016"/>
          <cell r="M1016"/>
          <cell r="N1016"/>
          <cell r="O1016"/>
          <cell r="P1016"/>
          <cell r="Q1016"/>
          <cell r="R1016"/>
          <cell r="S1016"/>
        </row>
        <row r="1017">
          <cell r="A1017" t="str">
            <v>0</v>
          </cell>
          <cell r="B1017">
            <v>0</v>
          </cell>
          <cell r="C1017"/>
          <cell r="D1017"/>
          <cell r="E1017"/>
          <cell r="F1017" t="str">
            <v/>
          </cell>
          <cell r="G1017"/>
          <cell r="H1017"/>
          <cell r="I1017"/>
          <cell r="J1017"/>
          <cell r="K1017"/>
          <cell r="L1017"/>
          <cell r="M1017"/>
          <cell r="N1017"/>
          <cell r="O1017"/>
          <cell r="P1017"/>
          <cell r="Q1017"/>
          <cell r="R1017"/>
          <cell r="S1017"/>
        </row>
        <row r="1018">
          <cell r="A1018" t="str">
            <v>0</v>
          </cell>
          <cell r="B1018">
            <v>0</v>
          </cell>
          <cell r="C1018"/>
          <cell r="D1018"/>
          <cell r="E1018"/>
          <cell r="F1018" t="str">
            <v/>
          </cell>
          <cell r="G1018"/>
          <cell r="H1018"/>
          <cell r="I1018"/>
          <cell r="J1018"/>
          <cell r="K1018"/>
          <cell r="L1018"/>
          <cell r="M1018"/>
          <cell r="N1018"/>
          <cell r="O1018"/>
          <cell r="P1018"/>
          <cell r="Q1018"/>
          <cell r="R1018"/>
          <cell r="S1018"/>
        </row>
        <row r="1019">
          <cell r="A1019" t="str">
            <v>0</v>
          </cell>
          <cell r="B1019">
            <v>0</v>
          </cell>
          <cell r="C1019"/>
          <cell r="D1019"/>
          <cell r="E1019"/>
          <cell r="F1019" t="str">
            <v/>
          </cell>
          <cell r="G1019"/>
          <cell r="H1019"/>
          <cell r="I1019"/>
          <cell r="J1019"/>
          <cell r="K1019"/>
          <cell r="L1019"/>
          <cell r="M1019"/>
          <cell r="N1019"/>
          <cell r="O1019"/>
          <cell r="P1019"/>
          <cell r="Q1019"/>
          <cell r="R1019"/>
          <cell r="S1019"/>
        </row>
        <row r="1020">
          <cell r="A1020" t="str">
            <v>0</v>
          </cell>
          <cell r="B1020">
            <v>0</v>
          </cell>
          <cell r="C1020"/>
          <cell r="D1020"/>
          <cell r="E1020"/>
          <cell r="F1020" t="str">
            <v/>
          </cell>
          <cell r="G1020"/>
          <cell r="H1020"/>
          <cell r="I1020"/>
          <cell r="J1020"/>
          <cell r="K1020"/>
          <cell r="L1020"/>
          <cell r="M1020"/>
          <cell r="N1020"/>
          <cell r="O1020"/>
          <cell r="P1020"/>
          <cell r="Q1020"/>
          <cell r="R1020"/>
          <cell r="S1020"/>
        </row>
        <row r="1021">
          <cell r="A1021" t="str">
            <v>0</v>
          </cell>
          <cell r="B1021">
            <v>0</v>
          </cell>
          <cell r="C1021"/>
          <cell r="D1021"/>
          <cell r="E1021"/>
          <cell r="F1021" t="str">
            <v/>
          </cell>
          <cell r="G1021"/>
          <cell r="H1021"/>
          <cell r="I1021"/>
          <cell r="J1021"/>
          <cell r="K1021"/>
          <cell r="L1021"/>
          <cell r="M1021"/>
          <cell r="N1021"/>
          <cell r="O1021"/>
          <cell r="P1021"/>
          <cell r="Q1021"/>
          <cell r="R1021"/>
          <cell r="S1021"/>
        </row>
        <row r="1022">
          <cell r="A1022" t="str">
            <v>0</v>
          </cell>
          <cell r="B1022">
            <v>0</v>
          </cell>
          <cell r="C1022"/>
          <cell r="D1022"/>
          <cell r="E1022"/>
          <cell r="F1022" t="str">
            <v/>
          </cell>
          <cell r="G1022"/>
          <cell r="H1022"/>
          <cell r="I1022"/>
          <cell r="J1022"/>
          <cell r="K1022"/>
          <cell r="L1022"/>
          <cell r="M1022"/>
          <cell r="N1022"/>
          <cell r="O1022"/>
          <cell r="P1022"/>
          <cell r="Q1022"/>
          <cell r="R1022"/>
          <cell r="S1022"/>
        </row>
        <row r="1023">
          <cell r="A1023" t="str">
            <v>0</v>
          </cell>
          <cell r="B1023">
            <v>0</v>
          </cell>
          <cell r="C1023"/>
          <cell r="D1023"/>
          <cell r="E1023"/>
          <cell r="F1023" t="str">
            <v/>
          </cell>
          <cell r="G1023"/>
          <cell r="H1023"/>
          <cell r="I1023"/>
          <cell r="J1023"/>
          <cell r="K1023"/>
          <cell r="L1023"/>
          <cell r="M1023"/>
          <cell r="N1023"/>
          <cell r="O1023"/>
          <cell r="P1023"/>
          <cell r="Q1023"/>
          <cell r="R1023"/>
          <cell r="S1023"/>
        </row>
        <row r="1024">
          <cell r="A1024" t="str">
            <v>0</v>
          </cell>
          <cell r="B1024">
            <v>0</v>
          </cell>
          <cell r="C1024"/>
          <cell r="D1024"/>
          <cell r="E1024"/>
          <cell r="F1024" t="str">
            <v/>
          </cell>
          <cell r="G1024"/>
          <cell r="H1024"/>
          <cell r="I1024"/>
          <cell r="J1024"/>
          <cell r="K1024"/>
          <cell r="L1024"/>
          <cell r="M1024"/>
          <cell r="N1024"/>
          <cell r="O1024"/>
          <cell r="P1024"/>
          <cell r="Q1024"/>
          <cell r="R1024"/>
          <cell r="S1024"/>
        </row>
        <row r="1025">
          <cell r="A1025" t="str">
            <v>0</v>
          </cell>
          <cell r="B1025">
            <v>0</v>
          </cell>
          <cell r="C1025"/>
          <cell r="D1025"/>
          <cell r="E1025"/>
          <cell r="F1025" t="str">
            <v/>
          </cell>
          <cell r="G1025"/>
          <cell r="H1025"/>
          <cell r="I1025"/>
          <cell r="J1025"/>
          <cell r="K1025"/>
          <cell r="L1025"/>
          <cell r="M1025"/>
          <cell r="N1025"/>
          <cell r="O1025"/>
          <cell r="P1025"/>
          <cell r="Q1025"/>
          <cell r="R1025"/>
          <cell r="S1025"/>
        </row>
        <row r="1026">
          <cell r="A1026" t="str">
            <v>0</v>
          </cell>
          <cell r="B1026">
            <v>0</v>
          </cell>
          <cell r="C1026"/>
          <cell r="D1026"/>
          <cell r="E1026"/>
          <cell r="F1026" t="str">
            <v/>
          </cell>
          <cell r="G1026"/>
          <cell r="H1026"/>
          <cell r="I1026"/>
          <cell r="J1026"/>
          <cell r="K1026"/>
          <cell r="L1026"/>
          <cell r="M1026"/>
          <cell r="N1026"/>
          <cell r="O1026"/>
          <cell r="P1026"/>
          <cell r="Q1026"/>
          <cell r="R1026"/>
          <cell r="S1026"/>
        </row>
        <row r="1027">
          <cell r="A1027" t="str">
            <v>0</v>
          </cell>
          <cell r="B1027">
            <v>0</v>
          </cell>
          <cell r="C1027"/>
          <cell r="D1027"/>
          <cell r="E1027"/>
          <cell r="F1027" t="str">
            <v/>
          </cell>
          <cell r="G1027"/>
          <cell r="H1027"/>
          <cell r="I1027"/>
          <cell r="J1027"/>
          <cell r="K1027"/>
          <cell r="L1027"/>
          <cell r="M1027"/>
          <cell r="N1027"/>
          <cell r="O1027"/>
          <cell r="P1027"/>
          <cell r="Q1027"/>
          <cell r="R1027"/>
          <cell r="S1027"/>
        </row>
        <row r="1028">
          <cell r="A1028" t="str">
            <v>0</v>
          </cell>
          <cell r="B1028">
            <v>0</v>
          </cell>
          <cell r="C1028"/>
          <cell r="D1028"/>
          <cell r="E1028"/>
          <cell r="F1028" t="str">
            <v/>
          </cell>
          <cell r="G1028"/>
          <cell r="H1028"/>
          <cell r="I1028"/>
          <cell r="J1028"/>
          <cell r="K1028"/>
          <cell r="L1028"/>
          <cell r="M1028"/>
          <cell r="N1028"/>
          <cell r="O1028"/>
          <cell r="P1028"/>
          <cell r="Q1028"/>
          <cell r="R1028"/>
          <cell r="S1028"/>
        </row>
        <row r="1029">
          <cell r="A1029" t="str">
            <v>0</v>
          </cell>
          <cell r="B1029">
            <v>0</v>
          </cell>
          <cell r="C1029"/>
          <cell r="D1029"/>
          <cell r="E1029"/>
          <cell r="F1029" t="str">
            <v/>
          </cell>
          <cell r="G1029"/>
          <cell r="H1029"/>
          <cell r="I1029"/>
          <cell r="J1029"/>
          <cell r="K1029"/>
          <cell r="L1029"/>
          <cell r="M1029"/>
          <cell r="N1029"/>
          <cell r="O1029"/>
          <cell r="P1029"/>
          <cell r="Q1029"/>
          <cell r="R1029"/>
          <cell r="S1029"/>
        </row>
        <row r="1030">
          <cell r="A1030" t="str">
            <v>0</v>
          </cell>
          <cell r="B1030">
            <v>0</v>
          </cell>
          <cell r="C1030"/>
          <cell r="D1030"/>
          <cell r="E1030"/>
          <cell r="F1030" t="str">
            <v/>
          </cell>
          <cell r="G1030"/>
          <cell r="H1030"/>
          <cell r="I1030"/>
          <cell r="J1030"/>
          <cell r="K1030"/>
          <cell r="L1030"/>
          <cell r="M1030"/>
          <cell r="N1030"/>
          <cell r="O1030"/>
          <cell r="P1030"/>
          <cell r="Q1030"/>
          <cell r="R1030"/>
          <cell r="S1030"/>
        </row>
        <row r="1031">
          <cell r="A1031" t="str">
            <v>0</v>
          </cell>
          <cell r="B1031">
            <v>0</v>
          </cell>
          <cell r="C1031"/>
          <cell r="D1031"/>
          <cell r="E1031"/>
          <cell r="F1031" t="str">
            <v/>
          </cell>
          <cell r="G1031"/>
          <cell r="H1031"/>
          <cell r="I1031"/>
          <cell r="J1031"/>
          <cell r="K1031"/>
          <cell r="L1031"/>
          <cell r="M1031"/>
          <cell r="N1031"/>
          <cell r="O1031"/>
          <cell r="P1031"/>
          <cell r="Q1031"/>
          <cell r="R1031"/>
          <cell r="S1031"/>
        </row>
        <row r="1032">
          <cell r="A1032" t="str">
            <v>0</v>
          </cell>
          <cell r="B1032">
            <v>0</v>
          </cell>
          <cell r="C1032"/>
          <cell r="D1032"/>
          <cell r="E1032"/>
          <cell r="F1032" t="str">
            <v/>
          </cell>
          <cell r="G1032"/>
          <cell r="H1032"/>
          <cell r="I1032"/>
          <cell r="J1032"/>
          <cell r="K1032"/>
          <cell r="L1032"/>
          <cell r="M1032"/>
          <cell r="N1032"/>
          <cell r="O1032"/>
          <cell r="P1032"/>
          <cell r="Q1032"/>
          <cell r="R1032"/>
          <cell r="S1032"/>
        </row>
        <row r="1033">
          <cell r="A1033" t="str">
            <v>0</v>
          </cell>
          <cell r="B1033">
            <v>0</v>
          </cell>
          <cell r="C1033"/>
          <cell r="D1033"/>
          <cell r="E1033"/>
          <cell r="F1033" t="str">
            <v/>
          </cell>
          <cell r="G1033"/>
          <cell r="H1033"/>
          <cell r="I1033"/>
          <cell r="J1033"/>
          <cell r="K1033"/>
          <cell r="L1033"/>
          <cell r="M1033"/>
          <cell r="N1033"/>
          <cell r="O1033"/>
          <cell r="P1033"/>
          <cell r="Q1033"/>
          <cell r="R1033"/>
          <cell r="S1033"/>
        </row>
        <row r="1034">
          <cell r="A1034" t="str">
            <v>0</v>
          </cell>
          <cell r="B1034">
            <v>0</v>
          </cell>
          <cell r="C1034"/>
          <cell r="D1034"/>
          <cell r="E1034"/>
          <cell r="F1034" t="str">
            <v/>
          </cell>
          <cell r="G1034"/>
          <cell r="H1034"/>
          <cell r="I1034"/>
          <cell r="J1034"/>
          <cell r="K1034"/>
          <cell r="L1034"/>
          <cell r="M1034"/>
          <cell r="N1034"/>
          <cell r="O1034"/>
          <cell r="P1034"/>
          <cell r="Q1034"/>
          <cell r="R1034"/>
          <cell r="S1034"/>
        </row>
        <row r="1035">
          <cell r="A1035" t="str">
            <v>0</v>
          </cell>
          <cell r="B1035">
            <v>0</v>
          </cell>
          <cell r="C1035"/>
          <cell r="D1035"/>
          <cell r="E1035"/>
          <cell r="F1035" t="str">
            <v/>
          </cell>
          <cell r="G1035"/>
          <cell r="H1035"/>
          <cell r="I1035"/>
          <cell r="J1035"/>
          <cell r="K1035"/>
          <cell r="L1035"/>
          <cell r="M1035"/>
          <cell r="N1035"/>
          <cell r="O1035"/>
          <cell r="P1035"/>
          <cell r="Q1035"/>
          <cell r="R1035"/>
          <cell r="S1035"/>
        </row>
        <row r="1036">
          <cell r="A1036" t="str">
            <v>0</v>
          </cell>
          <cell r="B1036">
            <v>0</v>
          </cell>
          <cell r="C1036"/>
          <cell r="D1036"/>
          <cell r="E1036"/>
          <cell r="F1036" t="str">
            <v/>
          </cell>
          <cell r="G1036"/>
          <cell r="H1036"/>
          <cell r="I1036"/>
          <cell r="J1036"/>
          <cell r="K1036"/>
          <cell r="L1036"/>
          <cell r="M1036"/>
          <cell r="N1036"/>
          <cell r="O1036"/>
          <cell r="P1036"/>
          <cell r="Q1036"/>
          <cell r="R1036"/>
          <cell r="S1036"/>
        </row>
        <row r="1037">
          <cell r="A1037" t="str">
            <v>0</v>
          </cell>
          <cell r="B1037">
            <v>0</v>
          </cell>
          <cell r="C1037"/>
          <cell r="D1037"/>
          <cell r="E1037"/>
          <cell r="F1037" t="str">
            <v/>
          </cell>
          <cell r="G1037"/>
          <cell r="H1037"/>
          <cell r="I1037"/>
          <cell r="J1037"/>
          <cell r="K1037"/>
          <cell r="L1037"/>
          <cell r="M1037"/>
          <cell r="N1037"/>
          <cell r="O1037"/>
          <cell r="P1037"/>
          <cell r="Q1037"/>
          <cell r="R1037"/>
          <cell r="S1037"/>
        </row>
        <row r="1038">
          <cell r="A1038" t="str">
            <v>0</v>
          </cell>
          <cell r="B1038">
            <v>0</v>
          </cell>
          <cell r="C1038"/>
          <cell r="D1038"/>
          <cell r="E1038"/>
          <cell r="F1038" t="str">
            <v/>
          </cell>
          <cell r="G1038"/>
          <cell r="H1038"/>
          <cell r="I1038"/>
          <cell r="J1038"/>
          <cell r="K1038"/>
          <cell r="L1038"/>
          <cell r="M1038"/>
          <cell r="N1038"/>
          <cell r="O1038"/>
          <cell r="P1038"/>
          <cell r="Q1038"/>
          <cell r="R1038"/>
          <cell r="S1038"/>
        </row>
        <row r="1039">
          <cell r="A1039" t="str">
            <v>0</v>
          </cell>
          <cell r="B1039">
            <v>0</v>
          </cell>
          <cell r="C1039"/>
          <cell r="D1039"/>
          <cell r="E1039"/>
          <cell r="F1039" t="str">
            <v/>
          </cell>
          <cell r="G1039"/>
          <cell r="H1039"/>
          <cell r="I1039"/>
          <cell r="J1039"/>
          <cell r="K1039"/>
          <cell r="L1039"/>
          <cell r="M1039"/>
          <cell r="N1039"/>
          <cell r="O1039"/>
          <cell r="P1039"/>
          <cell r="Q1039"/>
          <cell r="R1039"/>
          <cell r="S1039"/>
        </row>
        <row r="1040">
          <cell r="A1040" t="str">
            <v>0</v>
          </cell>
          <cell r="B1040">
            <v>0</v>
          </cell>
          <cell r="C1040"/>
          <cell r="D1040"/>
          <cell r="E1040"/>
          <cell r="F1040" t="str">
            <v/>
          </cell>
          <cell r="G1040"/>
          <cell r="H1040"/>
          <cell r="I1040"/>
          <cell r="J1040"/>
          <cell r="K1040"/>
          <cell r="L1040"/>
          <cell r="M1040"/>
          <cell r="N1040"/>
          <cell r="O1040"/>
          <cell r="P1040"/>
          <cell r="Q1040"/>
          <cell r="R1040"/>
          <cell r="S1040"/>
        </row>
        <row r="1041">
          <cell r="A1041" t="str">
            <v>0</v>
          </cell>
          <cell r="B1041">
            <v>0</v>
          </cell>
          <cell r="C1041"/>
          <cell r="D1041"/>
          <cell r="E1041"/>
          <cell r="F1041" t="str">
            <v/>
          </cell>
          <cell r="G1041"/>
          <cell r="H1041"/>
          <cell r="I1041"/>
          <cell r="J1041"/>
          <cell r="K1041"/>
          <cell r="L1041"/>
          <cell r="M1041"/>
          <cell r="N1041"/>
          <cell r="O1041"/>
          <cell r="P1041"/>
          <cell r="Q1041"/>
          <cell r="R1041"/>
          <cell r="S1041"/>
        </row>
        <row r="1042">
          <cell r="A1042" t="str">
            <v>0</v>
          </cell>
          <cell r="B1042">
            <v>0</v>
          </cell>
          <cell r="C1042"/>
          <cell r="D1042"/>
          <cell r="E1042"/>
          <cell r="F1042" t="str">
            <v/>
          </cell>
          <cell r="G1042"/>
          <cell r="H1042"/>
          <cell r="I1042"/>
          <cell r="J1042"/>
          <cell r="K1042"/>
          <cell r="L1042"/>
          <cell r="M1042"/>
          <cell r="N1042"/>
          <cell r="O1042"/>
          <cell r="P1042"/>
          <cell r="Q1042"/>
          <cell r="R1042"/>
          <cell r="S1042"/>
        </row>
        <row r="1043">
          <cell r="A1043" t="str">
            <v>0</v>
          </cell>
          <cell r="B1043">
            <v>0</v>
          </cell>
          <cell r="C1043"/>
          <cell r="D1043"/>
          <cell r="E1043"/>
          <cell r="F1043" t="str">
            <v/>
          </cell>
          <cell r="G1043"/>
          <cell r="H1043"/>
          <cell r="I1043"/>
          <cell r="J1043"/>
          <cell r="K1043"/>
          <cell r="L1043"/>
          <cell r="M1043"/>
          <cell r="N1043"/>
          <cell r="O1043"/>
          <cell r="P1043"/>
          <cell r="Q1043"/>
          <cell r="R1043"/>
          <cell r="S1043"/>
        </row>
        <row r="1044">
          <cell r="A1044" t="str">
            <v>0</v>
          </cell>
          <cell r="B1044">
            <v>0</v>
          </cell>
          <cell r="C1044"/>
          <cell r="D1044"/>
          <cell r="E1044"/>
          <cell r="F1044" t="str">
            <v/>
          </cell>
          <cell r="G1044"/>
          <cell r="H1044"/>
          <cell r="I1044"/>
          <cell r="J1044"/>
          <cell r="K1044"/>
          <cell r="L1044"/>
          <cell r="M1044"/>
          <cell r="N1044"/>
          <cell r="O1044"/>
          <cell r="P1044"/>
          <cell r="Q1044"/>
          <cell r="R1044"/>
          <cell r="S1044"/>
        </row>
        <row r="1045">
          <cell r="A1045" t="str">
            <v>0</v>
          </cell>
          <cell r="B1045">
            <v>0</v>
          </cell>
          <cell r="C1045"/>
          <cell r="D1045"/>
          <cell r="E1045"/>
          <cell r="F1045" t="str">
            <v/>
          </cell>
          <cell r="G1045"/>
          <cell r="H1045"/>
          <cell r="I1045"/>
          <cell r="J1045"/>
          <cell r="K1045"/>
          <cell r="L1045"/>
          <cell r="M1045"/>
          <cell r="N1045"/>
          <cell r="O1045"/>
          <cell r="P1045"/>
          <cell r="Q1045"/>
          <cell r="R1045"/>
          <cell r="S1045"/>
        </row>
        <row r="1046">
          <cell r="A1046" t="str">
            <v>0</v>
          </cell>
          <cell r="B1046">
            <v>0</v>
          </cell>
          <cell r="C1046"/>
          <cell r="D1046"/>
          <cell r="E1046"/>
          <cell r="F1046" t="str">
            <v/>
          </cell>
          <cell r="G1046"/>
          <cell r="H1046"/>
          <cell r="I1046"/>
          <cell r="J1046"/>
          <cell r="K1046"/>
          <cell r="L1046"/>
          <cell r="M1046"/>
          <cell r="N1046"/>
          <cell r="O1046"/>
          <cell r="P1046"/>
          <cell r="Q1046"/>
          <cell r="R1046"/>
          <cell r="S1046"/>
        </row>
        <row r="1047">
          <cell r="A1047" t="str">
            <v>0</v>
          </cell>
          <cell r="B1047">
            <v>0</v>
          </cell>
          <cell r="C1047"/>
          <cell r="D1047"/>
          <cell r="E1047"/>
          <cell r="F1047" t="str">
            <v/>
          </cell>
          <cell r="G1047"/>
          <cell r="H1047"/>
          <cell r="I1047"/>
          <cell r="J1047"/>
          <cell r="K1047"/>
          <cell r="L1047"/>
          <cell r="M1047"/>
          <cell r="N1047"/>
          <cell r="O1047"/>
          <cell r="P1047"/>
          <cell r="Q1047"/>
          <cell r="R1047"/>
          <cell r="S1047"/>
        </row>
        <row r="1048">
          <cell r="A1048" t="str">
            <v>0</v>
          </cell>
          <cell r="B1048">
            <v>0</v>
          </cell>
          <cell r="C1048"/>
          <cell r="D1048"/>
          <cell r="E1048"/>
          <cell r="F1048" t="str">
            <v/>
          </cell>
          <cell r="G1048"/>
          <cell r="H1048"/>
          <cell r="I1048"/>
          <cell r="J1048"/>
          <cell r="K1048"/>
          <cell r="L1048"/>
          <cell r="M1048"/>
          <cell r="N1048"/>
          <cell r="O1048"/>
          <cell r="P1048"/>
          <cell r="Q1048"/>
          <cell r="R1048"/>
          <cell r="S1048"/>
        </row>
        <row r="1049">
          <cell r="A1049" t="str">
            <v>0</v>
          </cell>
          <cell r="B1049">
            <v>0</v>
          </cell>
          <cell r="C1049"/>
          <cell r="D1049"/>
          <cell r="E1049"/>
          <cell r="F1049" t="str">
            <v/>
          </cell>
          <cell r="G1049"/>
          <cell r="H1049"/>
          <cell r="I1049"/>
          <cell r="J1049"/>
          <cell r="K1049"/>
          <cell r="L1049"/>
          <cell r="M1049"/>
          <cell r="N1049"/>
          <cell r="O1049"/>
          <cell r="P1049"/>
          <cell r="Q1049"/>
          <cell r="R1049"/>
          <cell r="S1049"/>
        </row>
        <row r="1050">
          <cell r="A1050" t="str">
            <v>0</v>
          </cell>
          <cell r="B1050">
            <v>0</v>
          </cell>
          <cell r="C1050"/>
          <cell r="D1050"/>
          <cell r="E1050"/>
          <cell r="F1050" t="str">
            <v/>
          </cell>
          <cell r="G1050"/>
          <cell r="H1050"/>
          <cell r="I1050"/>
          <cell r="J1050"/>
          <cell r="K1050"/>
          <cell r="L1050"/>
          <cell r="M1050"/>
          <cell r="N1050"/>
          <cell r="O1050"/>
          <cell r="P1050"/>
          <cell r="Q1050"/>
          <cell r="R1050"/>
          <cell r="S1050"/>
        </row>
        <row r="1051">
          <cell r="A1051" t="str">
            <v>0</v>
          </cell>
          <cell r="B1051">
            <v>0</v>
          </cell>
          <cell r="C1051"/>
          <cell r="D1051"/>
          <cell r="E1051"/>
          <cell r="F1051" t="str">
            <v/>
          </cell>
          <cell r="G1051"/>
          <cell r="H1051"/>
          <cell r="I1051"/>
          <cell r="J1051"/>
          <cell r="K1051"/>
          <cell r="L1051"/>
          <cell r="M1051"/>
          <cell r="N1051"/>
          <cell r="O1051"/>
          <cell r="P1051"/>
          <cell r="Q1051"/>
          <cell r="R1051"/>
          <cell r="S1051"/>
        </row>
        <row r="1052">
          <cell r="A1052" t="str">
            <v>0</v>
          </cell>
          <cell r="B1052">
            <v>0</v>
          </cell>
          <cell r="C1052"/>
          <cell r="D1052"/>
          <cell r="E1052"/>
          <cell r="F1052" t="str">
            <v/>
          </cell>
          <cell r="G1052"/>
          <cell r="H1052"/>
          <cell r="I1052"/>
          <cell r="J1052"/>
          <cell r="K1052"/>
          <cell r="L1052"/>
          <cell r="M1052"/>
          <cell r="N1052"/>
          <cell r="O1052"/>
          <cell r="P1052"/>
          <cell r="Q1052"/>
          <cell r="R1052"/>
          <cell r="S1052"/>
        </row>
        <row r="1053">
          <cell r="A1053" t="str">
            <v>0</v>
          </cell>
          <cell r="B1053">
            <v>0</v>
          </cell>
          <cell r="C1053"/>
          <cell r="D1053"/>
          <cell r="E1053"/>
          <cell r="F1053" t="str">
            <v/>
          </cell>
          <cell r="G1053"/>
          <cell r="H1053"/>
          <cell r="I1053"/>
          <cell r="J1053"/>
          <cell r="K1053"/>
          <cell r="L1053"/>
          <cell r="M1053"/>
          <cell r="N1053"/>
          <cell r="O1053"/>
          <cell r="P1053"/>
          <cell r="Q1053"/>
          <cell r="R1053"/>
          <cell r="S1053"/>
        </row>
        <row r="1054">
          <cell r="A1054" t="str">
            <v>0</v>
          </cell>
          <cell r="B1054">
            <v>0</v>
          </cell>
          <cell r="C1054"/>
          <cell r="D1054"/>
          <cell r="E1054"/>
          <cell r="F1054" t="str">
            <v/>
          </cell>
          <cell r="G1054"/>
          <cell r="H1054"/>
          <cell r="I1054"/>
          <cell r="J1054"/>
          <cell r="K1054"/>
          <cell r="L1054"/>
          <cell r="M1054"/>
          <cell r="N1054"/>
          <cell r="O1054"/>
          <cell r="P1054"/>
          <cell r="Q1054"/>
          <cell r="R1054"/>
          <cell r="S1054"/>
        </row>
        <row r="1055">
          <cell r="A1055" t="str">
            <v>0</v>
          </cell>
          <cell r="B1055">
            <v>0</v>
          </cell>
          <cell r="C1055"/>
          <cell r="D1055"/>
          <cell r="E1055"/>
          <cell r="F1055" t="str">
            <v/>
          </cell>
          <cell r="G1055"/>
          <cell r="H1055"/>
          <cell r="I1055"/>
          <cell r="J1055"/>
          <cell r="K1055"/>
          <cell r="L1055"/>
          <cell r="M1055"/>
          <cell r="N1055"/>
          <cell r="O1055"/>
          <cell r="P1055"/>
          <cell r="Q1055"/>
          <cell r="R1055"/>
          <cell r="S1055"/>
        </row>
        <row r="1056">
          <cell r="A1056" t="str">
            <v>0</v>
          </cell>
          <cell r="B1056">
            <v>0</v>
          </cell>
          <cell r="C1056"/>
          <cell r="D1056"/>
          <cell r="E1056"/>
          <cell r="F1056" t="str">
            <v/>
          </cell>
          <cell r="G1056"/>
          <cell r="H1056"/>
          <cell r="I1056"/>
          <cell r="J1056"/>
          <cell r="K1056"/>
          <cell r="L1056"/>
          <cell r="M1056"/>
          <cell r="N1056"/>
          <cell r="O1056"/>
          <cell r="P1056"/>
          <cell r="Q1056"/>
          <cell r="R1056"/>
          <cell r="S1056"/>
        </row>
        <row r="1057">
          <cell r="A1057" t="str">
            <v>0</v>
          </cell>
          <cell r="B1057">
            <v>0</v>
          </cell>
          <cell r="C1057"/>
          <cell r="D1057"/>
          <cell r="E1057"/>
          <cell r="F1057" t="str">
            <v/>
          </cell>
          <cell r="G1057"/>
          <cell r="H1057"/>
          <cell r="I1057"/>
          <cell r="J1057"/>
          <cell r="K1057"/>
          <cell r="L1057"/>
          <cell r="M1057"/>
          <cell r="N1057"/>
          <cell r="O1057"/>
          <cell r="P1057"/>
          <cell r="Q1057"/>
          <cell r="R1057"/>
          <cell r="S1057"/>
        </row>
        <row r="1058">
          <cell r="A1058" t="str">
            <v>0</v>
          </cell>
          <cell r="B1058">
            <v>0</v>
          </cell>
          <cell r="C1058"/>
          <cell r="D1058"/>
          <cell r="E1058"/>
          <cell r="F1058" t="str">
            <v/>
          </cell>
          <cell r="G1058"/>
          <cell r="H1058"/>
          <cell r="I1058"/>
          <cell r="J1058"/>
          <cell r="K1058"/>
          <cell r="L1058"/>
          <cell r="M1058"/>
          <cell r="N1058"/>
          <cell r="O1058"/>
          <cell r="P1058"/>
          <cell r="Q1058"/>
          <cell r="R1058"/>
          <cell r="S1058"/>
        </row>
        <row r="1059">
          <cell r="A1059" t="str">
            <v>0</v>
          </cell>
          <cell r="B1059">
            <v>0</v>
          </cell>
          <cell r="C1059"/>
          <cell r="D1059"/>
          <cell r="E1059"/>
          <cell r="F1059" t="str">
            <v/>
          </cell>
          <cell r="G1059"/>
          <cell r="H1059"/>
          <cell r="I1059"/>
          <cell r="J1059"/>
          <cell r="K1059"/>
          <cell r="L1059"/>
          <cell r="M1059"/>
          <cell r="N1059"/>
          <cell r="O1059"/>
          <cell r="P1059"/>
          <cell r="Q1059"/>
          <cell r="R1059"/>
          <cell r="S1059"/>
        </row>
        <row r="1060">
          <cell r="A1060" t="str">
            <v>0</v>
          </cell>
          <cell r="B1060">
            <v>0</v>
          </cell>
          <cell r="C1060"/>
          <cell r="D1060"/>
          <cell r="E1060"/>
          <cell r="F1060" t="str">
            <v/>
          </cell>
          <cell r="G1060"/>
          <cell r="H1060"/>
          <cell r="I1060"/>
          <cell r="J1060"/>
          <cell r="K1060"/>
          <cell r="L1060"/>
          <cell r="M1060"/>
          <cell r="N1060"/>
          <cell r="O1060"/>
          <cell r="P1060"/>
          <cell r="Q1060"/>
          <cell r="R1060"/>
          <cell r="S1060"/>
        </row>
        <row r="1061">
          <cell r="A1061" t="str">
            <v>0</v>
          </cell>
          <cell r="B1061">
            <v>0</v>
          </cell>
          <cell r="C1061"/>
          <cell r="D1061"/>
          <cell r="E1061"/>
          <cell r="F1061" t="str">
            <v/>
          </cell>
          <cell r="G1061"/>
          <cell r="H1061"/>
          <cell r="I1061"/>
          <cell r="J1061"/>
          <cell r="K1061"/>
          <cell r="L1061"/>
          <cell r="M1061"/>
          <cell r="N1061"/>
          <cell r="O1061"/>
          <cell r="P1061"/>
          <cell r="Q1061"/>
          <cell r="R1061"/>
          <cell r="S1061"/>
        </row>
        <row r="1062">
          <cell r="A1062" t="str">
            <v>0</v>
          </cell>
          <cell r="B1062">
            <v>0</v>
          </cell>
          <cell r="C1062"/>
          <cell r="D1062"/>
          <cell r="E1062"/>
          <cell r="F1062" t="str">
            <v/>
          </cell>
          <cell r="G1062"/>
          <cell r="H1062"/>
          <cell r="I1062"/>
          <cell r="J1062"/>
          <cell r="K1062"/>
          <cell r="L1062"/>
          <cell r="M1062"/>
          <cell r="N1062"/>
          <cell r="O1062"/>
          <cell r="P1062"/>
          <cell r="Q1062"/>
          <cell r="R1062"/>
          <cell r="S1062"/>
        </row>
        <row r="1063">
          <cell r="A1063" t="str">
            <v>0</v>
          </cell>
          <cell r="B1063">
            <v>0</v>
          </cell>
          <cell r="C1063"/>
          <cell r="D1063"/>
          <cell r="E1063"/>
          <cell r="F1063" t="str">
            <v/>
          </cell>
          <cell r="G1063"/>
          <cell r="H1063"/>
          <cell r="I1063"/>
          <cell r="J1063"/>
          <cell r="K1063"/>
          <cell r="L1063"/>
          <cell r="M1063"/>
          <cell r="N1063"/>
          <cell r="O1063"/>
          <cell r="P1063"/>
          <cell r="Q1063"/>
          <cell r="R1063"/>
          <cell r="S1063"/>
        </row>
        <row r="1064">
          <cell r="A1064" t="str">
            <v>0</v>
          </cell>
          <cell r="B1064">
            <v>0</v>
          </cell>
          <cell r="C1064"/>
          <cell r="D1064"/>
          <cell r="E1064"/>
          <cell r="F1064" t="str">
            <v/>
          </cell>
          <cell r="G1064"/>
          <cell r="H1064"/>
          <cell r="I1064"/>
          <cell r="J1064"/>
          <cell r="K1064"/>
          <cell r="L1064"/>
          <cell r="M1064"/>
          <cell r="N1064"/>
          <cell r="O1064"/>
          <cell r="P1064"/>
          <cell r="Q1064"/>
          <cell r="R1064"/>
          <cell r="S1064"/>
        </row>
        <row r="1065">
          <cell r="A1065" t="str">
            <v>0</v>
          </cell>
          <cell r="B1065">
            <v>0</v>
          </cell>
          <cell r="C1065"/>
          <cell r="D1065"/>
          <cell r="E1065"/>
          <cell r="F1065" t="str">
            <v/>
          </cell>
          <cell r="G1065"/>
          <cell r="H1065"/>
          <cell r="I1065"/>
          <cell r="J1065"/>
          <cell r="K1065"/>
          <cell r="L1065"/>
          <cell r="M1065"/>
          <cell r="N1065"/>
          <cell r="O1065"/>
          <cell r="P1065"/>
          <cell r="Q1065"/>
          <cell r="R1065"/>
          <cell r="S1065"/>
        </row>
        <row r="1066">
          <cell r="B1066">
            <v>0</v>
          </cell>
          <cell r="C1066"/>
          <cell r="D1066"/>
          <cell r="E1066"/>
          <cell r="F1066" t="str">
            <v/>
          </cell>
          <cell r="G1066"/>
          <cell r="H1066"/>
          <cell r="I1066"/>
          <cell r="J1066"/>
          <cell r="K1066"/>
          <cell r="L1066"/>
          <cell r="M1066"/>
          <cell r="N1066"/>
          <cell r="O1066"/>
          <cell r="P1066"/>
          <cell r="Q1066"/>
          <cell r="R1066"/>
          <cell r="S1066"/>
        </row>
        <row r="1067">
          <cell r="B1067">
            <v>0</v>
          </cell>
          <cell r="C1067"/>
          <cell r="D1067"/>
          <cell r="E1067"/>
          <cell r="F1067" t="str">
            <v/>
          </cell>
          <cell r="G1067"/>
          <cell r="H1067"/>
          <cell r="I1067"/>
          <cell r="J1067"/>
          <cell r="K1067"/>
          <cell r="L1067"/>
          <cell r="M1067"/>
          <cell r="N1067"/>
          <cell r="O1067"/>
          <cell r="P1067"/>
          <cell r="Q1067"/>
          <cell r="R1067"/>
          <cell r="S1067"/>
        </row>
        <row r="1068">
          <cell r="B1068">
            <v>0</v>
          </cell>
          <cell r="C1068"/>
          <cell r="D1068"/>
          <cell r="E1068"/>
          <cell r="F1068" t="str">
            <v/>
          </cell>
          <cell r="G1068"/>
          <cell r="H1068"/>
          <cell r="I1068"/>
          <cell r="J1068"/>
          <cell r="K1068"/>
          <cell r="L1068"/>
          <cell r="M1068"/>
          <cell r="N1068"/>
          <cell r="O1068"/>
          <cell r="P1068"/>
          <cell r="Q1068"/>
          <cell r="R1068"/>
          <cell r="S1068"/>
        </row>
        <row r="1069">
          <cell r="B1069">
            <v>0</v>
          </cell>
          <cell r="C1069"/>
          <cell r="D1069"/>
          <cell r="E1069"/>
          <cell r="F1069" t="str">
            <v/>
          </cell>
          <cell r="G1069"/>
          <cell r="H1069"/>
          <cell r="I1069"/>
          <cell r="J1069"/>
          <cell r="K1069"/>
          <cell r="L1069"/>
          <cell r="M1069"/>
          <cell r="N1069"/>
          <cell r="O1069"/>
          <cell r="P1069"/>
          <cell r="Q1069"/>
          <cell r="R1069"/>
          <cell r="S1069"/>
        </row>
        <row r="1070">
          <cell r="B1070">
            <v>0</v>
          </cell>
          <cell r="C1070"/>
          <cell r="D1070"/>
          <cell r="E1070"/>
          <cell r="F1070" t="str">
            <v/>
          </cell>
          <cell r="G1070"/>
          <cell r="H1070"/>
          <cell r="I1070"/>
          <cell r="J1070"/>
          <cell r="K1070"/>
          <cell r="L1070"/>
          <cell r="M1070"/>
          <cell r="N1070"/>
          <cell r="O1070"/>
          <cell r="P1070"/>
          <cell r="Q1070"/>
          <cell r="R1070"/>
          <cell r="S1070"/>
        </row>
        <row r="1071">
          <cell r="B1071">
            <v>0</v>
          </cell>
          <cell r="C1071"/>
          <cell r="D1071"/>
          <cell r="E1071"/>
          <cell r="F1071" t="str">
            <v/>
          </cell>
          <cell r="G1071"/>
          <cell r="H1071"/>
          <cell r="I1071"/>
          <cell r="J1071"/>
          <cell r="K1071"/>
          <cell r="L1071"/>
          <cell r="M1071"/>
          <cell r="N1071"/>
          <cell r="O1071"/>
          <cell r="P1071"/>
          <cell r="Q1071"/>
          <cell r="R1071"/>
          <cell r="S1071"/>
        </row>
        <row r="1072">
          <cell r="B1072">
            <v>0</v>
          </cell>
          <cell r="C1072"/>
          <cell r="D1072"/>
          <cell r="E1072"/>
          <cell r="F1072" t="str">
            <v/>
          </cell>
          <cell r="G1072"/>
          <cell r="H1072"/>
          <cell r="I1072"/>
          <cell r="J1072"/>
          <cell r="K1072"/>
          <cell r="L1072"/>
          <cell r="M1072"/>
          <cell r="N1072"/>
          <cell r="O1072"/>
          <cell r="P1072"/>
          <cell r="Q1072"/>
          <cell r="R1072"/>
          <cell r="S1072"/>
        </row>
        <row r="1073">
          <cell r="B1073">
            <v>0</v>
          </cell>
          <cell r="C1073"/>
          <cell r="D1073"/>
          <cell r="E1073"/>
          <cell r="F1073" t="str">
            <v/>
          </cell>
          <cell r="G1073"/>
          <cell r="H1073"/>
          <cell r="I1073"/>
          <cell r="J1073"/>
          <cell r="K1073"/>
          <cell r="L1073"/>
          <cell r="M1073"/>
          <cell r="N1073"/>
          <cell r="O1073"/>
          <cell r="P1073"/>
          <cell r="Q1073"/>
          <cell r="R1073"/>
          <cell r="S1073"/>
        </row>
        <row r="1074">
          <cell r="B1074">
            <v>0</v>
          </cell>
          <cell r="C1074"/>
          <cell r="D1074"/>
          <cell r="E1074"/>
          <cell r="F1074" t="str">
            <v/>
          </cell>
          <cell r="G1074"/>
          <cell r="H1074"/>
          <cell r="I1074"/>
          <cell r="J1074"/>
          <cell r="K1074"/>
          <cell r="L1074"/>
          <cell r="M1074"/>
          <cell r="N1074"/>
          <cell r="O1074"/>
          <cell r="P1074"/>
          <cell r="Q1074"/>
          <cell r="R1074"/>
          <cell r="S1074"/>
        </row>
        <row r="1075">
          <cell r="B1075">
            <v>0</v>
          </cell>
          <cell r="C1075"/>
          <cell r="D1075"/>
          <cell r="E1075"/>
          <cell r="F1075" t="str">
            <v/>
          </cell>
          <cell r="G1075"/>
          <cell r="H1075"/>
          <cell r="I1075"/>
          <cell r="J1075"/>
          <cell r="K1075"/>
          <cell r="L1075"/>
          <cell r="M1075"/>
          <cell r="N1075"/>
          <cell r="O1075"/>
          <cell r="P1075"/>
          <cell r="Q1075"/>
          <cell r="R1075"/>
          <cell r="S1075"/>
        </row>
        <row r="1076">
          <cell r="B1076">
            <v>0</v>
          </cell>
          <cell r="C1076"/>
          <cell r="D1076"/>
          <cell r="E1076"/>
          <cell r="F1076" t="str">
            <v/>
          </cell>
          <cell r="G1076"/>
          <cell r="H1076"/>
          <cell r="I1076"/>
          <cell r="J1076"/>
          <cell r="K1076"/>
          <cell r="L1076"/>
          <cell r="M1076"/>
          <cell r="N1076"/>
          <cell r="O1076"/>
          <cell r="P1076"/>
          <cell r="Q1076"/>
          <cell r="R1076"/>
          <cell r="S1076"/>
        </row>
        <row r="1077">
          <cell r="B1077">
            <v>0</v>
          </cell>
          <cell r="C1077"/>
          <cell r="D1077"/>
          <cell r="E1077"/>
          <cell r="F1077" t="str">
            <v/>
          </cell>
          <cell r="G1077"/>
          <cell r="H1077"/>
          <cell r="I1077"/>
          <cell r="J1077"/>
          <cell r="K1077"/>
          <cell r="L1077"/>
          <cell r="M1077"/>
          <cell r="N1077"/>
          <cell r="O1077"/>
          <cell r="P1077"/>
          <cell r="Q1077"/>
          <cell r="R1077"/>
          <cell r="S1077"/>
        </row>
        <row r="1078">
          <cell r="B1078">
            <v>0</v>
          </cell>
          <cell r="C1078"/>
          <cell r="D1078"/>
          <cell r="E1078"/>
          <cell r="F1078" t="str">
            <v/>
          </cell>
          <cell r="G1078"/>
          <cell r="H1078"/>
          <cell r="I1078"/>
          <cell r="J1078"/>
          <cell r="K1078"/>
          <cell r="L1078"/>
          <cell r="M1078"/>
          <cell r="N1078"/>
          <cell r="O1078"/>
          <cell r="P1078"/>
          <cell r="Q1078"/>
          <cell r="R1078"/>
          <cell r="S1078"/>
        </row>
        <row r="1079">
          <cell r="B1079">
            <v>0</v>
          </cell>
          <cell r="C1079"/>
          <cell r="D1079"/>
          <cell r="E1079"/>
          <cell r="F1079" t="str">
            <v/>
          </cell>
          <cell r="G1079"/>
          <cell r="H1079"/>
          <cell r="I1079"/>
          <cell r="J1079"/>
          <cell r="K1079"/>
          <cell r="L1079"/>
          <cell r="M1079"/>
          <cell r="N1079"/>
          <cell r="O1079"/>
          <cell r="P1079"/>
          <cell r="Q1079"/>
          <cell r="R1079"/>
          <cell r="S1079"/>
        </row>
        <row r="1080">
          <cell r="B1080">
            <v>0</v>
          </cell>
          <cell r="C1080"/>
          <cell r="D1080"/>
          <cell r="E1080"/>
          <cell r="F1080" t="str">
            <v/>
          </cell>
          <cell r="G1080"/>
          <cell r="H1080"/>
          <cell r="I1080"/>
          <cell r="J1080"/>
          <cell r="K1080"/>
          <cell r="L1080"/>
          <cell r="M1080"/>
          <cell r="N1080"/>
          <cell r="O1080"/>
          <cell r="P1080"/>
          <cell r="Q1080"/>
          <cell r="R1080"/>
          <cell r="S1080"/>
        </row>
        <row r="1081">
          <cell r="B1081">
            <v>0</v>
          </cell>
          <cell r="C1081"/>
          <cell r="D1081"/>
          <cell r="E1081"/>
          <cell r="F1081" t="str">
            <v/>
          </cell>
          <cell r="G1081"/>
          <cell r="H1081"/>
          <cell r="I1081"/>
          <cell r="J1081"/>
          <cell r="K1081"/>
          <cell r="L1081"/>
          <cell r="M1081"/>
          <cell r="N1081"/>
          <cell r="O1081"/>
          <cell r="P1081"/>
          <cell r="Q1081"/>
          <cell r="R1081"/>
          <cell r="S1081"/>
        </row>
        <row r="1082">
          <cell r="B1082">
            <v>0</v>
          </cell>
          <cell r="C1082"/>
          <cell r="D1082"/>
          <cell r="E1082"/>
          <cell r="F1082" t="str">
            <v/>
          </cell>
          <cell r="G1082"/>
          <cell r="H1082"/>
          <cell r="I1082"/>
          <cell r="J1082"/>
          <cell r="K1082"/>
          <cell r="L1082"/>
          <cell r="M1082"/>
          <cell r="N1082"/>
          <cell r="O1082"/>
          <cell r="P1082"/>
          <cell r="Q1082"/>
          <cell r="R1082"/>
          <cell r="S1082"/>
        </row>
        <row r="1083">
          <cell r="B1083">
            <v>0</v>
          </cell>
          <cell r="C1083"/>
          <cell r="D1083"/>
          <cell r="E1083"/>
          <cell r="F1083" t="str">
            <v/>
          </cell>
          <cell r="G1083"/>
          <cell r="H1083"/>
          <cell r="I1083"/>
          <cell r="J1083"/>
          <cell r="K1083"/>
          <cell r="L1083"/>
          <cell r="M1083"/>
          <cell r="N1083"/>
          <cell r="O1083"/>
          <cell r="P1083"/>
          <cell r="Q1083"/>
          <cell r="R1083"/>
          <cell r="S1083"/>
        </row>
        <row r="1084">
          <cell r="B1084">
            <v>0</v>
          </cell>
          <cell r="C1084"/>
          <cell r="D1084"/>
          <cell r="E1084"/>
          <cell r="F1084" t="str">
            <v/>
          </cell>
          <cell r="G1084"/>
          <cell r="H1084"/>
          <cell r="I1084"/>
          <cell r="J1084"/>
          <cell r="K1084"/>
          <cell r="L1084"/>
          <cell r="M1084"/>
          <cell r="N1084"/>
          <cell r="O1084"/>
          <cell r="P1084"/>
          <cell r="Q1084"/>
          <cell r="R1084"/>
          <cell r="S1084"/>
        </row>
        <row r="1085">
          <cell r="B1085">
            <v>0</v>
          </cell>
          <cell r="C1085"/>
          <cell r="D1085"/>
          <cell r="E1085"/>
          <cell r="F1085" t="str">
            <v/>
          </cell>
          <cell r="G1085"/>
          <cell r="H1085"/>
          <cell r="I1085"/>
          <cell r="J1085"/>
          <cell r="K1085"/>
          <cell r="L1085"/>
          <cell r="M1085"/>
          <cell r="N1085"/>
          <cell r="O1085"/>
          <cell r="P1085"/>
          <cell r="Q1085"/>
          <cell r="R1085"/>
          <cell r="S1085"/>
        </row>
        <row r="1086">
          <cell r="B1086">
            <v>0</v>
          </cell>
          <cell r="C1086"/>
          <cell r="D1086"/>
          <cell r="E1086"/>
          <cell r="F1086" t="str">
            <v/>
          </cell>
          <cell r="G1086"/>
          <cell r="H1086"/>
          <cell r="I1086"/>
          <cell r="J1086"/>
          <cell r="K1086"/>
          <cell r="L1086"/>
          <cell r="M1086"/>
          <cell r="N1086"/>
          <cell r="O1086"/>
          <cell r="P1086"/>
          <cell r="Q1086"/>
          <cell r="R1086"/>
          <cell r="S1086"/>
        </row>
        <row r="1087">
          <cell r="B1087">
            <v>0</v>
          </cell>
          <cell r="C1087"/>
          <cell r="D1087"/>
          <cell r="E1087"/>
          <cell r="F1087" t="str">
            <v/>
          </cell>
          <cell r="G1087"/>
          <cell r="H1087"/>
          <cell r="I1087"/>
          <cell r="J1087"/>
          <cell r="K1087"/>
          <cell r="L1087"/>
          <cell r="M1087"/>
          <cell r="N1087"/>
          <cell r="O1087"/>
          <cell r="P1087"/>
          <cell r="Q1087"/>
          <cell r="R1087"/>
          <cell r="S1087"/>
        </row>
        <row r="1088">
          <cell r="B1088">
            <v>0</v>
          </cell>
          <cell r="C1088"/>
          <cell r="D1088"/>
          <cell r="E1088"/>
          <cell r="F1088" t="str">
            <v/>
          </cell>
          <cell r="G1088"/>
          <cell r="H1088"/>
          <cell r="I1088"/>
          <cell r="J1088"/>
          <cell r="K1088"/>
          <cell r="L1088"/>
          <cell r="M1088"/>
          <cell r="N1088"/>
          <cell r="O1088"/>
          <cell r="P1088"/>
          <cell r="Q1088"/>
          <cell r="R1088"/>
          <cell r="S1088"/>
        </row>
        <row r="1089">
          <cell r="B1089">
            <v>0</v>
          </cell>
          <cell r="C1089"/>
          <cell r="D1089"/>
          <cell r="E1089"/>
          <cell r="F1089" t="str">
            <v/>
          </cell>
          <cell r="G1089"/>
          <cell r="H1089"/>
          <cell r="I1089"/>
          <cell r="J1089"/>
          <cell r="K1089"/>
          <cell r="L1089"/>
          <cell r="M1089"/>
          <cell r="N1089"/>
          <cell r="O1089"/>
          <cell r="P1089"/>
          <cell r="Q1089"/>
          <cell r="R1089"/>
          <cell r="S1089"/>
        </row>
        <row r="1090">
          <cell r="B1090">
            <v>0</v>
          </cell>
          <cell r="C1090"/>
          <cell r="D1090"/>
          <cell r="E1090"/>
          <cell r="F1090" t="str">
            <v/>
          </cell>
          <cell r="G1090"/>
          <cell r="H1090"/>
          <cell r="I1090"/>
          <cell r="J1090"/>
          <cell r="K1090"/>
          <cell r="L1090"/>
          <cell r="M1090"/>
          <cell r="N1090"/>
          <cell r="O1090"/>
          <cell r="P1090"/>
          <cell r="Q1090"/>
          <cell r="R1090"/>
          <cell r="S1090"/>
        </row>
        <row r="1091">
          <cell r="B1091">
            <v>0</v>
          </cell>
          <cell r="C1091"/>
          <cell r="D1091"/>
          <cell r="E1091"/>
          <cell r="F1091" t="str">
            <v/>
          </cell>
          <cell r="G1091"/>
          <cell r="H1091"/>
          <cell r="I1091"/>
          <cell r="J1091"/>
          <cell r="K1091"/>
          <cell r="L1091"/>
          <cell r="M1091"/>
          <cell r="N1091"/>
          <cell r="O1091"/>
          <cell r="P1091"/>
          <cell r="Q1091"/>
          <cell r="R1091"/>
          <cell r="S1091"/>
        </row>
        <row r="1092">
          <cell r="B1092">
            <v>0</v>
          </cell>
          <cell r="C1092"/>
          <cell r="D1092"/>
          <cell r="E1092"/>
          <cell r="F1092" t="str">
            <v/>
          </cell>
          <cell r="G1092"/>
          <cell r="H1092"/>
          <cell r="I1092"/>
          <cell r="J1092"/>
          <cell r="K1092"/>
          <cell r="L1092"/>
          <cell r="M1092"/>
          <cell r="N1092"/>
          <cell r="O1092"/>
          <cell r="P1092"/>
          <cell r="Q1092"/>
          <cell r="R1092"/>
          <cell r="S1092"/>
        </row>
        <row r="1093">
          <cell r="B1093">
            <v>0</v>
          </cell>
          <cell r="C1093"/>
          <cell r="D1093"/>
          <cell r="E1093"/>
          <cell r="F1093" t="str">
            <v/>
          </cell>
          <cell r="G1093"/>
          <cell r="H1093"/>
          <cell r="I1093"/>
          <cell r="J1093"/>
          <cell r="K1093"/>
          <cell r="L1093"/>
          <cell r="M1093"/>
          <cell r="N1093"/>
          <cell r="O1093"/>
          <cell r="P1093"/>
          <cell r="Q1093"/>
          <cell r="R1093"/>
          <cell r="S1093"/>
        </row>
        <row r="1094">
          <cell r="B1094">
            <v>0</v>
          </cell>
          <cell r="C1094"/>
          <cell r="D1094"/>
          <cell r="E1094"/>
          <cell r="F1094" t="str">
            <v/>
          </cell>
          <cell r="G1094"/>
          <cell r="H1094"/>
          <cell r="I1094"/>
          <cell r="J1094"/>
          <cell r="K1094"/>
          <cell r="L1094"/>
          <cell r="M1094"/>
          <cell r="N1094"/>
          <cell r="O1094"/>
          <cell r="P1094"/>
          <cell r="Q1094"/>
          <cell r="R1094"/>
          <cell r="S1094"/>
        </row>
        <row r="1095">
          <cell r="B1095">
            <v>0</v>
          </cell>
          <cell r="C1095"/>
          <cell r="D1095"/>
          <cell r="E1095"/>
          <cell r="F1095" t="str">
            <v/>
          </cell>
          <cell r="G1095"/>
          <cell r="H1095"/>
          <cell r="I1095"/>
          <cell r="J1095"/>
          <cell r="K1095"/>
          <cell r="L1095"/>
          <cell r="M1095"/>
          <cell r="N1095"/>
          <cell r="O1095"/>
          <cell r="P1095"/>
          <cell r="Q1095"/>
          <cell r="R1095"/>
          <cell r="S1095"/>
        </row>
        <row r="1096">
          <cell r="B1096">
            <v>0</v>
          </cell>
          <cell r="C1096"/>
          <cell r="D1096"/>
          <cell r="E1096"/>
          <cell r="F1096" t="str">
            <v/>
          </cell>
          <cell r="G1096"/>
          <cell r="H1096"/>
          <cell r="I1096"/>
          <cell r="J1096"/>
          <cell r="K1096"/>
          <cell r="L1096"/>
          <cell r="M1096"/>
          <cell r="N1096"/>
          <cell r="O1096"/>
          <cell r="P1096"/>
          <cell r="Q1096"/>
          <cell r="R1096"/>
          <cell r="S1096"/>
        </row>
        <row r="1097">
          <cell r="B1097">
            <v>0</v>
          </cell>
          <cell r="C1097"/>
          <cell r="D1097"/>
          <cell r="E1097"/>
          <cell r="F1097" t="str">
            <v/>
          </cell>
          <cell r="G1097"/>
          <cell r="H1097"/>
          <cell r="I1097"/>
          <cell r="J1097"/>
          <cell r="K1097"/>
          <cell r="L1097"/>
          <cell r="M1097"/>
          <cell r="N1097"/>
          <cell r="O1097"/>
          <cell r="P1097"/>
          <cell r="Q1097"/>
          <cell r="R1097"/>
          <cell r="S1097"/>
        </row>
        <row r="1098">
          <cell r="B1098">
            <v>0</v>
          </cell>
          <cell r="C1098"/>
          <cell r="D1098"/>
          <cell r="E1098"/>
          <cell r="F1098" t="str">
            <v/>
          </cell>
          <cell r="G1098"/>
          <cell r="H1098"/>
          <cell r="I1098"/>
          <cell r="J1098"/>
          <cell r="K1098"/>
          <cell r="L1098"/>
          <cell r="M1098"/>
          <cell r="N1098"/>
          <cell r="O1098"/>
          <cell r="P1098"/>
          <cell r="Q1098"/>
          <cell r="R1098"/>
          <cell r="S1098"/>
        </row>
        <row r="1099">
          <cell r="B1099">
            <v>0</v>
          </cell>
          <cell r="C1099"/>
          <cell r="D1099"/>
          <cell r="E1099"/>
          <cell r="F1099" t="str">
            <v/>
          </cell>
          <cell r="G1099"/>
          <cell r="H1099"/>
          <cell r="I1099"/>
          <cell r="J1099"/>
          <cell r="K1099"/>
          <cell r="L1099"/>
          <cell r="M1099"/>
          <cell r="N1099"/>
          <cell r="O1099"/>
          <cell r="P1099"/>
          <cell r="Q1099"/>
          <cell r="R1099"/>
          <cell r="S1099"/>
        </row>
        <row r="1100">
          <cell r="B1100">
            <v>0</v>
          </cell>
          <cell r="C1100"/>
          <cell r="D1100"/>
          <cell r="E1100"/>
          <cell r="F1100" t="str">
            <v/>
          </cell>
          <cell r="G1100"/>
          <cell r="H1100"/>
          <cell r="I1100"/>
          <cell r="J1100"/>
          <cell r="K1100"/>
          <cell r="L1100"/>
          <cell r="M1100"/>
          <cell r="N1100"/>
          <cell r="O1100"/>
          <cell r="P1100"/>
          <cell r="Q1100"/>
          <cell r="R1100"/>
          <cell r="S1100"/>
        </row>
        <row r="1101">
          <cell r="B1101">
            <v>0</v>
          </cell>
          <cell r="C1101"/>
          <cell r="D1101"/>
          <cell r="E1101"/>
          <cell r="F1101" t="str">
            <v/>
          </cell>
          <cell r="G1101"/>
          <cell r="H1101"/>
          <cell r="I1101"/>
          <cell r="J1101"/>
          <cell r="K1101"/>
          <cell r="L1101"/>
          <cell r="M1101"/>
          <cell r="N1101"/>
          <cell r="O1101"/>
          <cell r="P1101"/>
          <cell r="Q1101"/>
          <cell r="R1101"/>
          <cell r="S1101"/>
        </row>
        <row r="1102">
          <cell r="B1102">
            <v>0</v>
          </cell>
          <cell r="C1102"/>
          <cell r="D1102"/>
          <cell r="E1102"/>
          <cell r="F1102" t="str">
            <v/>
          </cell>
          <cell r="G1102"/>
          <cell r="H1102"/>
          <cell r="I1102"/>
          <cell r="J1102"/>
          <cell r="K1102"/>
          <cell r="L1102"/>
          <cell r="M1102"/>
          <cell r="N1102"/>
          <cell r="O1102"/>
          <cell r="P1102"/>
          <cell r="Q1102"/>
          <cell r="R1102"/>
          <cell r="S1102"/>
        </row>
        <row r="1103">
          <cell r="B1103">
            <v>0</v>
          </cell>
          <cell r="C1103"/>
          <cell r="D1103"/>
          <cell r="E1103"/>
          <cell r="F1103" t="str">
            <v/>
          </cell>
          <cell r="G1103"/>
          <cell r="H1103"/>
          <cell r="I1103"/>
          <cell r="J1103"/>
          <cell r="K1103"/>
          <cell r="L1103"/>
          <cell r="M1103"/>
          <cell r="N1103"/>
          <cell r="O1103"/>
          <cell r="P1103"/>
          <cell r="Q1103"/>
          <cell r="R1103"/>
          <cell r="S1103"/>
        </row>
        <row r="1104">
          <cell r="B1104">
            <v>0</v>
          </cell>
          <cell r="C1104"/>
          <cell r="D1104"/>
          <cell r="E1104"/>
          <cell r="F1104" t="str">
            <v/>
          </cell>
          <cell r="G1104"/>
          <cell r="H1104"/>
          <cell r="I1104"/>
          <cell r="J1104"/>
          <cell r="K1104"/>
          <cell r="L1104"/>
          <cell r="M1104"/>
          <cell r="N1104"/>
          <cell r="O1104"/>
          <cell r="P1104"/>
          <cell r="Q1104"/>
          <cell r="R1104"/>
          <cell r="S1104"/>
        </row>
        <row r="1105">
          <cell r="B1105">
            <v>0</v>
          </cell>
          <cell r="C1105"/>
          <cell r="D1105"/>
          <cell r="E1105"/>
          <cell r="F1105" t="str">
            <v/>
          </cell>
          <cell r="G1105"/>
          <cell r="H1105"/>
          <cell r="I1105"/>
          <cell r="J1105"/>
          <cell r="K1105"/>
          <cell r="L1105"/>
          <cell r="M1105"/>
          <cell r="N1105"/>
          <cell r="O1105"/>
          <cell r="P1105"/>
          <cell r="Q1105"/>
          <cell r="R1105"/>
          <cell r="S1105"/>
        </row>
        <row r="1106">
          <cell r="B1106">
            <v>0</v>
          </cell>
          <cell r="C1106"/>
          <cell r="D1106"/>
          <cell r="E1106"/>
          <cell r="F1106" t="str">
            <v/>
          </cell>
          <cell r="G1106"/>
          <cell r="H1106"/>
          <cell r="I1106"/>
          <cell r="J1106"/>
          <cell r="K1106"/>
          <cell r="L1106"/>
          <cell r="M1106"/>
          <cell r="N1106"/>
          <cell r="O1106"/>
          <cell r="P1106"/>
          <cell r="Q1106"/>
          <cell r="R1106"/>
          <cell r="S1106"/>
        </row>
        <row r="1107">
          <cell r="B1107">
            <v>0</v>
          </cell>
          <cell r="C1107"/>
          <cell r="D1107"/>
          <cell r="E1107"/>
          <cell r="F1107" t="str">
            <v/>
          </cell>
          <cell r="G1107"/>
          <cell r="H1107"/>
          <cell r="I1107"/>
          <cell r="J1107"/>
          <cell r="K1107"/>
          <cell r="L1107"/>
          <cell r="M1107"/>
          <cell r="N1107"/>
          <cell r="O1107"/>
          <cell r="P1107"/>
          <cell r="Q1107"/>
          <cell r="R1107"/>
          <cell r="S1107"/>
        </row>
        <row r="1108">
          <cell r="B1108">
            <v>0</v>
          </cell>
          <cell r="C1108"/>
          <cell r="D1108"/>
          <cell r="E1108"/>
          <cell r="F1108" t="str">
            <v/>
          </cell>
          <cell r="G1108"/>
          <cell r="H1108"/>
          <cell r="I1108"/>
          <cell r="J1108"/>
          <cell r="K1108"/>
          <cell r="L1108"/>
          <cell r="M1108"/>
          <cell r="N1108"/>
          <cell r="O1108"/>
          <cell r="P1108"/>
          <cell r="Q1108"/>
          <cell r="R1108"/>
          <cell r="S1108"/>
        </row>
        <row r="1109">
          <cell r="B1109">
            <v>0</v>
          </cell>
          <cell r="C1109"/>
          <cell r="D1109"/>
          <cell r="E1109"/>
          <cell r="F1109" t="str">
            <v/>
          </cell>
          <cell r="G1109"/>
          <cell r="H1109"/>
          <cell r="I1109"/>
          <cell r="J1109"/>
          <cell r="K1109"/>
          <cell r="L1109"/>
          <cell r="M1109"/>
          <cell r="N1109"/>
          <cell r="O1109"/>
          <cell r="P1109"/>
          <cell r="Q1109"/>
          <cell r="R1109"/>
          <cell r="S1109"/>
        </row>
        <row r="1110">
          <cell r="B1110">
            <v>0</v>
          </cell>
          <cell r="C1110"/>
          <cell r="D1110"/>
          <cell r="E1110"/>
          <cell r="F1110" t="str">
            <v/>
          </cell>
          <cell r="G1110"/>
          <cell r="H1110"/>
          <cell r="I1110"/>
          <cell r="J1110"/>
          <cell r="K1110"/>
          <cell r="L1110"/>
          <cell r="M1110"/>
          <cell r="N1110"/>
          <cell r="O1110"/>
          <cell r="P1110"/>
          <cell r="Q1110"/>
          <cell r="R1110"/>
          <cell r="S1110"/>
        </row>
        <row r="1111">
          <cell r="B1111">
            <v>0</v>
          </cell>
          <cell r="C1111"/>
          <cell r="D1111"/>
          <cell r="E1111"/>
          <cell r="F1111" t="str">
            <v/>
          </cell>
          <cell r="G1111"/>
          <cell r="H1111"/>
          <cell r="I1111"/>
          <cell r="J1111"/>
          <cell r="K1111"/>
          <cell r="L1111"/>
          <cell r="M1111"/>
          <cell r="N1111"/>
          <cell r="O1111"/>
          <cell r="P1111"/>
          <cell r="Q1111"/>
          <cell r="R1111"/>
          <cell r="S1111"/>
        </row>
        <row r="1112">
          <cell r="B1112">
            <v>0</v>
          </cell>
          <cell r="C1112"/>
          <cell r="D1112"/>
          <cell r="E1112"/>
          <cell r="F1112" t="str">
            <v/>
          </cell>
          <cell r="G1112"/>
          <cell r="H1112"/>
          <cell r="I1112"/>
          <cell r="J1112"/>
          <cell r="K1112"/>
          <cell r="L1112"/>
          <cell r="M1112"/>
          <cell r="N1112"/>
          <cell r="O1112"/>
          <cell r="P1112"/>
          <cell r="Q1112"/>
          <cell r="R1112"/>
          <cell r="S1112"/>
        </row>
        <row r="1113">
          <cell r="B1113">
            <v>0</v>
          </cell>
          <cell r="C1113"/>
          <cell r="D1113"/>
          <cell r="E1113"/>
          <cell r="F1113" t="str">
            <v/>
          </cell>
          <cell r="G1113"/>
          <cell r="H1113"/>
          <cell r="I1113"/>
          <cell r="J1113"/>
          <cell r="K1113"/>
          <cell r="L1113"/>
          <cell r="M1113"/>
          <cell r="N1113"/>
          <cell r="O1113"/>
          <cell r="P1113"/>
          <cell r="Q1113"/>
          <cell r="R1113"/>
          <cell r="S1113"/>
        </row>
        <row r="1114">
          <cell r="B1114">
            <v>0</v>
          </cell>
          <cell r="C1114"/>
          <cell r="D1114"/>
          <cell r="E1114"/>
          <cell r="F1114" t="str">
            <v/>
          </cell>
          <cell r="G1114"/>
          <cell r="H1114"/>
          <cell r="I1114"/>
          <cell r="J1114"/>
          <cell r="K1114"/>
          <cell r="L1114"/>
          <cell r="M1114"/>
          <cell r="N1114"/>
          <cell r="O1114"/>
          <cell r="P1114"/>
          <cell r="Q1114"/>
          <cell r="R1114"/>
          <cell r="S1114"/>
        </row>
        <row r="1115">
          <cell r="B1115">
            <v>0</v>
          </cell>
          <cell r="C1115"/>
          <cell r="D1115"/>
          <cell r="E1115"/>
          <cell r="F1115" t="str">
            <v/>
          </cell>
          <cell r="G1115"/>
          <cell r="H1115"/>
          <cell r="I1115"/>
          <cell r="J1115"/>
          <cell r="K1115"/>
          <cell r="L1115"/>
          <cell r="M1115"/>
          <cell r="N1115"/>
          <cell r="O1115"/>
          <cell r="P1115"/>
          <cell r="Q1115"/>
          <cell r="R1115"/>
          <cell r="S1115"/>
        </row>
        <row r="1116">
          <cell r="B1116">
            <v>0</v>
          </cell>
          <cell r="C1116"/>
          <cell r="D1116"/>
          <cell r="E1116"/>
          <cell r="F1116" t="str">
            <v/>
          </cell>
          <cell r="G1116"/>
          <cell r="H1116"/>
          <cell r="I1116"/>
          <cell r="J1116"/>
          <cell r="K1116"/>
          <cell r="L1116"/>
          <cell r="M1116"/>
          <cell r="N1116"/>
          <cell r="O1116"/>
          <cell r="P1116"/>
          <cell r="Q1116"/>
          <cell r="R1116"/>
          <cell r="S1116"/>
        </row>
        <row r="1117">
          <cell r="B1117">
            <v>0</v>
          </cell>
          <cell r="C1117"/>
          <cell r="D1117"/>
          <cell r="E1117"/>
          <cell r="F1117" t="str">
            <v/>
          </cell>
          <cell r="G1117"/>
          <cell r="H1117"/>
          <cell r="I1117"/>
          <cell r="J1117"/>
          <cell r="K1117"/>
          <cell r="L1117"/>
          <cell r="M1117"/>
          <cell r="N1117"/>
          <cell r="O1117"/>
          <cell r="P1117"/>
          <cell r="Q1117"/>
          <cell r="R1117"/>
          <cell r="S1117"/>
        </row>
        <row r="1118">
          <cell r="B1118">
            <v>0</v>
          </cell>
          <cell r="C1118"/>
          <cell r="D1118"/>
          <cell r="E1118"/>
          <cell r="F1118" t="str">
            <v/>
          </cell>
          <cell r="G1118"/>
          <cell r="H1118"/>
          <cell r="I1118"/>
          <cell r="J1118"/>
          <cell r="K1118"/>
          <cell r="L1118"/>
          <cell r="M1118"/>
          <cell r="N1118"/>
          <cell r="O1118"/>
          <cell r="P1118"/>
          <cell r="Q1118"/>
          <cell r="R1118"/>
          <cell r="S1118"/>
        </row>
        <row r="1119">
          <cell r="B1119">
            <v>0</v>
          </cell>
          <cell r="C1119"/>
          <cell r="D1119"/>
          <cell r="E1119"/>
          <cell r="F1119" t="str">
            <v/>
          </cell>
          <cell r="G1119"/>
          <cell r="H1119"/>
          <cell r="I1119"/>
          <cell r="J1119"/>
          <cell r="K1119"/>
          <cell r="L1119"/>
          <cell r="M1119"/>
          <cell r="N1119"/>
          <cell r="O1119"/>
          <cell r="P1119"/>
          <cell r="Q1119"/>
          <cell r="R1119"/>
          <cell r="S1119"/>
        </row>
        <row r="1120">
          <cell r="B1120">
            <v>0</v>
          </cell>
          <cell r="C1120"/>
          <cell r="D1120"/>
          <cell r="E1120"/>
          <cell r="F1120" t="str">
            <v/>
          </cell>
          <cell r="G1120"/>
          <cell r="H1120"/>
          <cell r="I1120"/>
          <cell r="J1120"/>
          <cell r="K1120"/>
          <cell r="L1120"/>
          <cell r="M1120"/>
          <cell r="N1120"/>
          <cell r="O1120"/>
          <cell r="P1120"/>
          <cell r="Q1120"/>
          <cell r="R1120"/>
          <cell r="S1120"/>
        </row>
        <row r="1121">
          <cell r="B1121">
            <v>0</v>
          </cell>
          <cell r="C1121"/>
          <cell r="D1121"/>
          <cell r="E1121"/>
          <cell r="F1121" t="str">
            <v/>
          </cell>
          <cell r="G1121"/>
          <cell r="H1121"/>
          <cell r="I1121"/>
          <cell r="J1121"/>
          <cell r="K1121"/>
          <cell r="L1121"/>
          <cell r="M1121"/>
          <cell r="N1121"/>
          <cell r="O1121"/>
          <cell r="P1121"/>
          <cell r="Q1121"/>
          <cell r="R1121"/>
          <cell r="S1121"/>
        </row>
        <row r="1122">
          <cell r="B1122">
            <v>0</v>
          </cell>
          <cell r="C1122"/>
          <cell r="D1122"/>
          <cell r="E1122"/>
          <cell r="F1122" t="str">
            <v/>
          </cell>
          <cell r="G1122"/>
          <cell r="H1122"/>
          <cell r="I1122"/>
          <cell r="J1122"/>
          <cell r="K1122"/>
          <cell r="L1122"/>
          <cell r="M1122"/>
          <cell r="N1122"/>
          <cell r="O1122"/>
          <cell r="P1122"/>
          <cell r="Q1122"/>
          <cell r="R1122"/>
          <cell r="S1122"/>
        </row>
        <row r="1123">
          <cell r="B1123">
            <v>0</v>
          </cell>
          <cell r="C1123"/>
          <cell r="D1123"/>
          <cell r="E1123"/>
          <cell r="F1123" t="str">
            <v/>
          </cell>
          <cell r="G1123"/>
          <cell r="H1123"/>
          <cell r="I1123"/>
          <cell r="J1123"/>
          <cell r="K1123"/>
          <cell r="L1123"/>
          <cell r="M1123"/>
          <cell r="N1123"/>
          <cell r="O1123"/>
          <cell r="P1123"/>
          <cell r="Q1123"/>
          <cell r="R1123"/>
          <cell r="S1123"/>
        </row>
        <row r="1124">
          <cell r="B1124">
            <v>0</v>
          </cell>
          <cell r="C1124"/>
          <cell r="D1124"/>
          <cell r="E1124"/>
          <cell r="F1124" t="str">
            <v/>
          </cell>
          <cell r="G1124"/>
          <cell r="H1124"/>
          <cell r="I1124"/>
          <cell r="J1124"/>
          <cell r="K1124"/>
          <cell r="L1124"/>
          <cell r="M1124"/>
          <cell r="N1124"/>
          <cell r="O1124"/>
          <cell r="P1124"/>
          <cell r="Q1124"/>
          <cell r="R1124"/>
          <cell r="S1124"/>
        </row>
        <row r="1125">
          <cell r="B1125">
            <v>0</v>
          </cell>
          <cell r="C1125"/>
          <cell r="D1125"/>
          <cell r="E1125"/>
          <cell r="F1125" t="str">
            <v/>
          </cell>
          <cell r="G1125"/>
          <cell r="H1125"/>
          <cell r="I1125"/>
          <cell r="J1125"/>
          <cell r="K1125"/>
          <cell r="L1125"/>
          <cell r="M1125"/>
          <cell r="N1125"/>
          <cell r="O1125"/>
          <cell r="P1125"/>
          <cell r="Q1125"/>
          <cell r="R1125"/>
          <cell r="S1125"/>
        </row>
        <row r="1126">
          <cell r="B1126">
            <v>0</v>
          </cell>
          <cell r="C1126"/>
          <cell r="D1126"/>
          <cell r="E1126"/>
          <cell r="F1126" t="str">
            <v/>
          </cell>
          <cell r="G1126"/>
          <cell r="H1126"/>
          <cell r="I1126"/>
          <cell r="J1126"/>
          <cell r="K1126"/>
          <cell r="L1126"/>
          <cell r="M1126"/>
          <cell r="N1126"/>
          <cell r="O1126"/>
          <cell r="P1126"/>
          <cell r="Q1126"/>
          <cell r="R1126"/>
          <cell r="S1126"/>
        </row>
        <row r="1127">
          <cell r="B1127">
            <v>0</v>
          </cell>
          <cell r="C1127"/>
          <cell r="D1127"/>
          <cell r="E1127"/>
          <cell r="F1127" t="str">
            <v/>
          </cell>
          <cell r="G1127"/>
          <cell r="H1127"/>
          <cell r="I1127"/>
          <cell r="J1127"/>
          <cell r="K1127"/>
          <cell r="L1127"/>
          <cell r="M1127"/>
          <cell r="N1127"/>
          <cell r="O1127"/>
          <cell r="P1127"/>
          <cell r="Q1127"/>
          <cell r="R1127"/>
          <cell r="S1127"/>
        </row>
        <row r="1128">
          <cell r="B1128">
            <v>0</v>
          </cell>
          <cell r="C1128"/>
          <cell r="D1128"/>
          <cell r="E1128"/>
          <cell r="F1128" t="str">
            <v/>
          </cell>
          <cell r="G1128"/>
          <cell r="H1128"/>
          <cell r="I1128"/>
          <cell r="J1128"/>
          <cell r="K1128"/>
          <cell r="L1128"/>
          <cell r="M1128"/>
          <cell r="N1128"/>
          <cell r="O1128"/>
          <cell r="P1128"/>
          <cell r="Q1128"/>
          <cell r="R1128"/>
          <cell r="S1128"/>
        </row>
        <row r="1129">
          <cell r="B1129">
            <v>0</v>
          </cell>
          <cell r="C1129"/>
          <cell r="D1129"/>
          <cell r="E1129"/>
          <cell r="F1129" t="str">
            <v/>
          </cell>
          <cell r="G1129"/>
          <cell r="H1129"/>
          <cell r="I1129"/>
          <cell r="J1129"/>
          <cell r="K1129"/>
          <cell r="L1129"/>
          <cell r="M1129"/>
          <cell r="N1129"/>
          <cell r="O1129"/>
          <cell r="P1129"/>
          <cell r="Q1129"/>
          <cell r="R1129"/>
          <cell r="S1129"/>
        </row>
        <row r="1130">
          <cell r="B1130">
            <v>0</v>
          </cell>
          <cell r="C1130"/>
          <cell r="D1130"/>
          <cell r="E1130"/>
          <cell r="F1130" t="str">
            <v/>
          </cell>
          <cell r="G1130"/>
          <cell r="H1130"/>
          <cell r="I1130"/>
          <cell r="J1130"/>
          <cell r="K1130"/>
          <cell r="L1130"/>
          <cell r="M1130"/>
          <cell r="N1130"/>
          <cell r="O1130"/>
          <cell r="P1130"/>
          <cell r="Q1130"/>
          <cell r="R1130"/>
          <cell r="S1130"/>
        </row>
        <row r="1131">
          <cell r="B1131">
            <v>0</v>
          </cell>
          <cell r="C1131"/>
          <cell r="D1131"/>
          <cell r="E1131"/>
          <cell r="F1131" t="str">
            <v/>
          </cell>
          <cell r="G1131"/>
          <cell r="H1131"/>
          <cell r="I1131"/>
          <cell r="J1131"/>
          <cell r="K1131"/>
          <cell r="L1131"/>
          <cell r="M1131"/>
          <cell r="N1131"/>
          <cell r="O1131"/>
          <cell r="P1131"/>
          <cell r="Q1131"/>
          <cell r="R1131"/>
          <cell r="S1131"/>
        </row>
        <row r="1132">
          <cell r="B1132">
            <v>0</v>
          </cell>
          <cell r="C1132"/>
          <cell r="D1132"/>
          <cell r="E1132"/>
          <cell r="F1132" t="str">
            <v/>
          </cell>
          <cell r="G1132"/>
          <cell r="H1132"/>
          <cell r="I1132"/>
          <cell r="J1132"/>
          <cell r="K1132"/>
          <cell r="L1132"/>
          <cell r="M1132"/>
          <cell r="N1132"/>
          <cell r="O1132"/>
          <cell r="P1132"/>
          <cell r="Q1132"/>
          <cell r="R1132"/>
          <cell r="S1132"/>
        </row>
        <row r="1133">
          <cell r="B1133">
            <v>0</v>
          </cell>
          <cell r="C1133"/>
          <cell r="D1133"/>
          <cell r="E1133"/>
          <cell r="F1133" t="str">
            <v/>
          </cell>
          <cell r="G1133"/>
          <cell r="H1133"/>
          <cell r="I1133"/>
          <cell r="J1133"/>
          <cell r="K1133"/>
          <cell r="L1133"/>
          <cell r="M1133"/>
          <cell r="N1133"/>
          <cell r="O1133"/>
          <cell r="P1133"/>
          <cell r="Q1133"/>
          <cell r="R1133"/>
          <cell r="S1133"/>
        </row>
        <row r="1134">
          <cell r="B1134">
            <v>0</v>
          </cell>
          <cell r="C1134"/>
          <cell r="D1134"/>
          <cell r="E1134"/>
          <cell r="F1134" t="str">
            <v/>
          </cell>
          <cell r="G1134"/>
          <cell r="H1134"/>
          <cell r="I1134"/>
          <cell r="J1134"/>
          <cell r="K1134"/>
          <cell r="L1134"/>
          <cell r="M1134"/>
          <cell r="N1134"/>
          <cell r="O1134"/>
          <cell r="P1134"/>
          <cell r="Q1134"/>
          <cell r="R1134"/>
          <cell r="S1134"/>
        </row>
        <row r="1135">
          <cell r="B1135">
            <v>0</v>
          </cell>
          <cell r="C1135"/>
          <cell r="D1135"/>
          <cell r="E1135"/>
          <cell r="F1135" t="str">
            <v/>
          </cell>
          <cell r="G1135"/>
          <cell r="H1135"/>
          <cell r="I1135"/>
          <cell r="J1135"/>
          <cell r="K1135"/>
          <cell r="L1135"/>
          <cell r="M1135"/>
          <cell r="N1135"/>
          <cell r="O1135"/>
          <cell r="P1135"/>
          <cell r="Q1135"/>
          <cell r="R1135"/>
          <cell r="S1135"/>
        </row>
        <row r="1136">
          <cell r="B1136">
            <v>0</v>
          </cell>
          <cell r="C1136"/>
          <cell r="D1136"/>
          <cell r="E1136"/>
          <cell r="F1136" t="str">
            <v/>
          </cell>
          <cell r="G1136"/>
          <cell r="H1136"/>
          <cell r="I1136"/>
          <cell r="J1136"/>
          <cell r="K1136"/>
          <cell r="L1136"/>
          <cell r="M1136"/>
          <cell r="N1136"/>
          <cell r="O1136"/>
          <cell r="P1136"/>
          <cell r="Q1136"/>
          <cell r="R1136"/>
          <cell r="S1136"/>
        </row>
        <row r="1137">
          <cell r="B1137">
            <v>0</v>
          </cell>
          <cell r="C1137"/>
          <cell r="D1137"/>
          <cell r="E1137"/>
          <cell r="F1137" t="str">
            <v/>
          </cell>
          <cell r="G1137"/>
          <cell r="H1137"/>
          <cell r="I1137"/>
          <cell r="J1137"/>
          <cell r="K1137"/>
          <cell r="L1137"/>
          <cell r="M1137"/>
          <cell r="N1137"/>
          <cell r="O1137"/>
          <cell r="P1137"/>
          <cell r="Q1137"/>
          <cell r="R1137"/>
          <cell r="S1137"/>
        </row>
        <row r="1138">
          <cell r="B1138">
            <v>0</v>
          </cell>
          <cell r="C1138"/>
          <cell r="D1138"/>
          <cell r="E1138"/>
          <cell r="F1138" t="str">
            <v/>
          </cell>
          <cell r="G1138"/>
          <cell r="H1138"/>
          <cell r="I1138"/>
          <cell r="J1138"/>
          <cell r="K1138"/>
          <cell r="L1138"/>
          <cell r="M1138"/>
          <cell r="N1138"/>
          <cell r="O1138"/>
          <cell r="P1138"/>
          <cell r="Q1138"/>
          <cell r="R1138"/>
          <cell r="S1138"/>
        </row>
        <row r="1139">
          <cell r="B1139">
            <v>0</v>
          </cell>
          <cell r="C1139"/>
          <cell r="D1139"/>
          <cell r="E1139"/>
          <cell r="F1139" t="str">
            <v/>
          </cell>
          <cell r="G1139"/>
          <cell r="H1139"/>
          <cell r="I1139"/>
          <cell r="J1139"/>
          <cell r="K1139"/>
          <cell r="L1139"/>
          <cell r="M1139"/>
          <cell r="N1139"/>
          <cell r="O1139"/>
          <cell r="P1139"/>
          <cell r="Q1139"/>
          <cell r="R1139"/>
          <cell r="S1139"/>
        </row>
        <row r="1140">
          <cell r="B1140">
            <v>0</v>
          </cell>
          <cell r="C1140"/>
          <cell r="D1140"/>
          <cell r="E1140"/>
          <cell r="F1140" t="str">
            <v/>
          </cell>
          <cell r="G1140"/>
          <cell r="H1140"/>
          <cell r="I1140"/>
          <cell r="J1140"/>
          <cell r="K1140"/>
          <cell r="L1140"/>
          <cell r="M1140"/>
          <cell r="N1140"/>
          <cell r="O1140"/>
          <cell r="P1140"/>
          <cell r="Q1140"/>
          <cell r="R1140"/>
          <cell r="S1140"/>
        </row>
        <row r="1141">
          <cell r="B1141">
            <v>0</v>
          </cell>
          <cell r="C1141"/>
          <cell r="D1141"/>
          <cell r="E1141"/>
          <cell r="F1141" t="str">
            <v/>
          </cell>
          <cell r="G1141"/>
          <cell r="H1141"/>
          <cell r="I1141"/>
          <cell r="J1141"/>
          <cell r="K1141"/>
          <cell r="L1141"/>
          <cell r="M1141"/>
          <cell r="N1141"/>
          <cell r="O1141"/>
          <cell r="P1141"/>
          <cell r="Q1141"/>
          <cell r="R1141"/>
          <cell r="S1141"/>
        </row>
        <row r="1142">
          <cell r="B1142">
            <v>0</v>
          </cell>
          <cell r="C1142"/>
          <cell r="D1142"/>
          <cell r="E1142"/>
          <cell r="F1142" t="str">
            <v/>
          </cell>
          <cell r="G1142"/>
          <cell r="H1142"/>
          <cell r="I1142"/>
          <cell r="J1142"/>
          <cell r="K1142"/>
          <cell r="L1142"/>
          <cell r="M1142"/>
          <cell r="N1142"/>
          <cell r="O1142"/>
          <cell r="P1142"/>
          <cell r="Q1142"/>
          <cell r="R1142"/>
          <cell r="S1142"/>
        </row>
        <row r="1143">
          <cell r="B1143">
            <v>0</v>
          </cell>
          <cell r="C1143"/>
          <cell r="D1143"/>
          <cell r="E1143"/>
          <cell r="F1143" t="str">
            <v/>
          </cell>
          <cell r="G1143"/>
          <cell r="H1143"/>
          <cell r="I1143"/>
          <cell r="J1143"/>
          <cell r="K1143"/>
          <cell r="L1143"/>
          <cell r="M1143"/>
          <cell r="N1143"/>
          <cell r="O1143"/>
          <cell r="P1143"/>
          <cell r="Q1143"/>
          <cell r="R1143"/>
          <cell r="S1143"/>
        </row>
        <row r="1144">
          <cell r="B1144">
            <v>0</v>
          </cell>
          <cell r="C1144"/>
          <cell r="D1144"/>
          <cell r="E1144"/>
          <cell r="F1144" t="str">
            <v/>
          </cell>
          <cell r="G1144"/>
          <cell r="H1144"/>
          <cell r="I1144"/>
          <cell r="J1144"/>
          <cell r="K1144"/>
          <cell r="L1144"/>
          <cell r="M1144"/>
          <cell r="N1144"/>
          <cell r="O1144"/>
          <cell r="P1144"/>
          <cell r="Q1144"/>
          <cell r="R1144"/>
          <cell r="S1144"/>
        </row>
        <row r="1145">
          <cell r="B1145">
            <v>0</v>
          </cell>
          <cell r="C1145"/>
          <cell r="D1145"/>
          <cell r="E1145"/>
          <cell r="F1145" t="str">
            <v/>
          </cell>
          <cell r="G1145"/>
          <cell r="H1145"/>
          <cell r="I1145"/>
          <cell r="J1145"/>
          <cell r="K1145"/>
          <cell r="L1145"/>
          <cell r="M1145"/>
          <cell r="N1145"/>
          <cell r="O1145"/>
          <cell r="P1145"/>
          <cell r="Q1145"/>
          <cell r="R1145"/>
          <cell r="S1145"/>
        </row>
        <row r="1146">
          <cell r="B1146">
            <v>0</v>
          </cell>
          <cell r="C1146"/>
          <cell r="D1146"/>
          <cell r="E1146"/>
          <cell r="F1146" t="str">
            <v/>
          </cell>
          <cell r="G1146"/>
          <cell r="H1146"/>
          <cell r="I1146"/>
          <cell r="J1146"/>
          <cell r="K1146"/>
          <cell r="L1146"/>
          <cell r="M1146"/>
          <cell r="N1146"/>
          <cell r="O1146"/>
          <cell r="P1146"/>
          <cell r="Q1146"/>
          <cell r="R1146"/>
          <cell r="S1146"/>
        </row>
        <row r="1147">
          <cell r="B1147">
            <v>0</v>
          </cell>
          <cell r="C1147"/>
          <cell r="D1147"/>
          <cell r="E1147"/>
          <cell r="F1147" t="str">
            <v/>
          </cell>
          <cell r="G1147"/>
          <cell r="H1147"/>
          <cell r="I1147"/>
          <cell r="J1147"/>
          <cell r="K1147"/>
          <cell r="L1147"/>
          <cell r="M1147"/>
          <cell r="N1147"/>
          <cell r="O1147"/>
          <cell r="P1147"/>
          <cell r="Q1147"/>
          <cell r="R1147"/>
          <cell r="S1147"/>
        </row>
        <row r="1148">
          <cell r="B1148">
            <v>0</v>
          </cell>
          <cell r="C1148"/>
          <cell r="D1148"/>
          <cell r="E1148"/>
          <cell r="F1148" t="str">
            <v/>
          </cell>
          <cell r="G1148"/>
          <cell r="H1148"/>
          <cell r="I1148"/>
          <cell r="J1148"/>
          <cell r="K1148"/>
          <cell r="L1148"/>
          <cell r="M1148"/>
          <cell r="N1148"/>
          <cell r="O1148"/>
          <cell r="P1148"/>
          <cell r="Q1148"/>
          <cell r="R1148"/>
          <cell r="S1148"/>
        </row>
        <row r="1149">
          <cell r="B1149">
            <v>0</v>
          </cell>
          <cell r="C1149"/>
          <cell r="D1149"/>
          <cell r="E1149"/>
          <cell r="F1149" t="str">
            <v/>
          </cell>
          <cell r="G1149"/>
          <cell r="H1149"/>
          <cell r="I1149"/>
          <cell r="J1149"/>
          <cell r="K1149"/>
          <cell r="L1149"/>
          <cell r="M1149"/>
          <cell r="N1149"/>
          <cell r="O1149"/>
          <cell r="P1149"/>
          <cell r="Q1149"/>
          <cell r="R1149"/>
          <cell r="S1149"/>
        </row>
        <row r="1150">
          <cell r="B1150">
            <v>0</v>
          </cell>
          <cell r="C1150"/>
          <cell r="D1150"/>
          <cell r="E1150"/>
          <cell r="F1150" t="str">
            <v/>
          </cell>
          <cell r="G1150"/>
          <cell r="H1150"/>
          <cell r="I1150"/>
          <cell r="J1150"/>
          <cell r="K1150"/>
          <cell r="L1150"/>
          <cell r="M1150"/>
          <cell r="N1150"/>
          <cell r="O1150"/>
          <cell r="P1150"/>
          <cell r="Q1150"/>
          <cell r="R1150"/>
          <cell r="S1150"/>
        </row>
        <row r="1151">
          <cell r="B1151">
            <v>0</v>
          </cell>
          <cell r="C1151"/>
          <cell r="D1151"/>
          <cell r="E1151"/>
          <cell r="F1151" t="str">
            <v/>
          </cell>
          <cell r="G1151"/>
          <cell r="H1151"/>
          <cell r="I1151"/>
          <cell r="J1151"/>
          <cell r="K1151"/>
          <cell r="L1151"/>
          <cell r="M1151"/>
          <cell r="N1151"/>
          <cell r="O1151"/>
          <cell r="P1151"/>
          <cell r="Q1151"/>
          <cell r="R1151"/>
          <cell r="S1151"/>
        </row>
        <row r="1152">
          <cell r="B1152">
            <v>0</v>
          </cell>
          <cell r="C1152"/>
          <cell r="D1152"/>
          <cell r="E1152"/>
          <cell r="F1152" t="str">
            <v/>
          </cell>
          <cell r="G1152"/>
          <cell r="H1152"/>
          <cell r="I1152"/>
          <cell r="J1152"/>
          <cell r="K1152"/>
          <cell r="L1152"/>
          <cell r="M1152"/>
          <cell r="N1152"/>
          <cell r="O1152"/>
          <cell r="P1152"/>
          <cell r="Q1152"/>
          <cell r="R1152"/>
          <cell r="S1152"/>
        </row>
        <row r="1153">
          <cell r="B1153">
            <v>0</v>
          </cell>
          <cell r="C1153"/>
          <cell r="D1153"/>
          <cell r="E1153"/>
          <cell r="F1153" t="str">
            <v/>
          </cell>
          <cell r="G1153"/>
          <cell r="H1153"/>
          <cell r="I1153"/>
          <cell r="J1153"/>
          <cell r="K1153"/>
          <cell r="L1153"/>
          <cell r="M1153"/>
          <cell r="N1153"/>
          <cell r="O1153"/>
          <cell r="P1153"/>
          <cell r="Q1153"/>
          <cell r="R1153"/>
          <cell r="S1153"/>
        </row>
        <row r="1154">
          <cell r="B1154">
            <v>0</v>
          </cell>
          <cell r="C1154"/>
          <cell r="D1154"/>
          <cell r="E1154"/>
          <cell r="F1154" t="str">
            <v/>
          </cell>
          <cell r="G1154"/>
          <cell r="H1154"/>
          <cell r="I1154"/>
          <cell r="J1154"/>
          <cell r="K1154"/>
          <cell r="L1154"/>
          <cell r="M1154"/>
          <cell r="N1154"/>
          <cell r="O1154"/>
          <cell r="P1154"/>
          <cell r="Q1154"/>
          <cell r="R1154"/>
          <cell r="S1154"/>
        </row>
        <row r="1155">
          <cell r="B1155">
            <v>0</v>
          </cell>
          <cell r="C1155"/>
          <cell r="D1155"/>
          <cell r="E1155"/>
          <cell r="F1155" t="str">
            <v/>
          </cell>
          <cell r="G1155"/>
          <cell r="H1155"/>
          <cell r="I1155"/>
          <cell r="J1155"/>
          <cell r="K1155"/>
          <cell r="L1155"/>
          <cell r="M1155"/>
          <cell r="N1155"/>
          <cell r="O1155"/>
          <cell r="P1155"/>
          <cell r="Q1155"/>
          <cell r="R1155"/>
          <cell r="S1155"/>
        </row>
        <row r="1156">
          <cell r="B1156">
            <v>0</v>
          </cell>
          <cell r="C1156"/>
          <cell r="D1156"/>
          <cell r="E1156"/>
          <cell r="F1156" t="str">
            <v/>
          </cell>
          <cell r="G1156"/>
          <cell r="H1156"/>
          <cell r="I1156"/>
          <cell r="J1156"/>
          <cell r="K1156"/>
          <cell r="L1156"/>
          <cell r="M1156"/>
          <cell r="N1156"/>
          <cell r="O1156"/>
          <cell r="P1156"/>
          <cell r="Q1156"/>
          <cell r="R1156"/>
          <cell r="S1156"/>
        </row>
        <row r="1157">
          <cell r="B1157">
            <v>0</v>
          </cell>
          <cell r="C1157"/>
          <cell r="D1157"/>
          <cell r="E1157"/>
          <cell r="F1157" t="str">
            <v/>
          </cell>
          <cell r="G1157"/>
          <cell r="H1157"/>
          <cell r="I1157"/>
          <cell r="J1157"/>
          <cell r="K1157"/>
          <cell r="L1157"/>
          <cell r="M1157"/>
          <cell r="N1157"/>
          <cell r="O1157"/>
          <cell r="P1157"/>
          <cell r="Q1157"/>
          <cell r="R1157"/>
          <cell r="S1157"/>
        </row>
        <row r="1158">
          <cell r="B1158">
            <v>0</v>
          </cell>
          <cell r="C1158"/>
          <cell r="D1158"/>
          <cell r="E1158"/>
          <cell r="F1158" t="str">
            <v/>
          </cell>
          <cell r="G1158"/>
          <cell r="H1158"/>
          <cell r="I1158"/>
          <cell r="J1158"/>
          <cell r="K1158"/>
          <cell r="L1158"/>
          <cell r="M1158"/>
          <cell r="N1158"/>
          <cell r="O1158"/>
          <cell r="P1158"/>
          <cell r="Q1158"/>
          <cell r="R1158"/>
          <cell r="S1158"/>
        </row>
        <row r="1159">
          <cell r="B1159">
            <v>0</v>
          </cell>
          <cell r="C1159"/>
          <cell r="D1159"/>
          <cell r="E1159"/>
          <cell r="F1159" t="str">
            <v/>
          </cell>
          <cell r="G1159"/>
          <cell r="H1159"/>
          <cell r="I1159"/>
          <cell r="J1159"/>
          <cell r="K1159"/>
          <cell r="L1159"/>
          <cell r="M1159"/>
          <cell r="N1159"/>
          <cell r="O1159"/>
          <cell r="P1159"/>
          <cell r="Q1159"/>
          <cell r="R1159"/>
          <cell r="S1159"/>
        </row>
        <row r="1160">
          <cell r="B1160">
            <v>0</v>
          </cell>
          <cell r="C1160"/>
          <cell r="D1160"/>
          <cell r="E1160"/>
          <cell r="F1160" t="str">
            <v/>
          </cell>
          <cell r="G1160"/>
          <cell r="H1160"/>
          <cell r="I1160"/>
          <cell r="J1160"/>
          <cell r="K1160"/>
          <cell r="L1160"/>
          <cell r="M1160"/>
          <cell r="N1160"/>
          <cell r="O1160"/>
          <cell r="P1160"/>
          <cell r="Q1160"/>
          <cell r="R1160"/>
          <cell r="S1160"/>
        </row>
        <row r="1161">
          <cell r="B1161">
            <v>0</v>
          </cell>
          <cell r="C1161"/>
          <cell r="D1161"/>
          <cell r="E1161"/>
          <cell r="F1161" t="str">
            <v/>
          </cell>
          <cell r="G1161"/>
          <cell r="H1161"/>
          <cell r="I1161"/>
          <cell r="J1161"/>
          <cell r="K1161"/>
          <cell r="L1161"/>
          <cell r="M1161"/>
          <cell r="N1161"/>
          <cell r="O1161"/>
          <cell r="P1161"/>
          <cell r="Q1161"/>
          <cell r="R1161"/>
          <cell r="S1161"/>
        </row>
        <row r="1162">
          <cell r="B1162">
            <v>0</v>
          </cell>
          <cell r="C1162"/>
          <cell r="D1162"/>
          <cell r="E1162"/>
          <cell r="F1162" t="str">
            <v/>
          </cell>
          <cell r="G1162"/>
          <cell r="H1162"/>
          <cell r="I1162"/>
          <cell r="J1162"/>
          <cell r="K1162"/>
          <cell r="L1162"/>
          <cell r="M1162"/>
          <cell r="N1162"/>
          <cell r="O1162"/>
          <cell r="P1162"/>
          <cell r="Q1162"/>
          <cell r="R1162"/>
          <cell r="S1162"/>
        </row>
        <row r="1163">
          <cell r="B1163">
            <v>0</v>
          </cell>
          <cell r="C1163"/>
          <cell r="D1163"/>
          <cell r="E1163"/>
          <cell r="F1163" t="str">
            <v/>
          </cell>
          <cell r="G1163"/>
          <cell r="H1163"/>
          <cell r="I1163"/>
          <cell r="J1163"/>
          <cell r="K1163"/>
          <cell r="L1163"/>
          <cell r="M1163"/>
          <cell r="N1163"/>
          <cell r="O1163"/>
          <cell r="P1163"/>
          <cell r="Q1163"/>
          <cell r="R1163"/>
          <cell r="S1163"/>
        </row>
        <row r="1164">
          <cell r="B1164">
            <v>0</v>
          </cell>
          <cell r="C1164"/>
          <cell r="D1164"/>
          <cell r="E1164"/>
          <cell r="F1164" t="str">
            <v/>
          </cell>
          <cell r="G1164"/>
          <cell r="H1164"/>
          <cell r="I1164"/>
          <cell r="J1164"/>
          <cell r="K1164"/>
          <cell r="L1164"/>
          <cell r="M1164"/>
          <cell r="N1164"/>
          <cell r="O1164"/>
          <cell r="P1164"/>
          <cell r="Q1164"/>
          <cell r="R1164"/>
          <cell r="S1164"/>
        </row>
        <row r="1165">
          <cell r="B1165">
            <v>0</v>
          </cell>
          <cell r="C1165"/>
          <cell r="D1165"/>
          <cell r="E1165"/>
          <cell r="F1165" t="str">
            <v/>
          </cell>
          <cell r="G1165"/>
          <cell r="H1165"/>
          <cell r="I1165"/>
          <cell r="J1165"/>
          <cell r="K1165"/>
          <cell r="L1165"/>
          <cell r="M1165"/>
          <cell r="N1165"/>
          <cell r="O1165"/>
          <cell r="P1165"/>
          <cell r="Q1165"/>
          <cell r="R1165"/>
          <cell r="S1165"/>
        </row>
        <row r="1166">
          <cell r="B1166">
            <v>0</v>
          </cell>
          <cell r="C1166"/>
          <cell r="D1166"/>
          <cell r="E1166"/>
          <cell r="F1166" t="str">
            <v/>
          </cell>
          <cell r="G1166"/>
          <cell r="H1166"/>
          <cell r="I1166"/>
          <cell r="J1166"/>
          <cell r="K1166"/>
          <cell r="L1166"/>
          <cell r="M1166"/>
          <cell r="N1166"/>
          <cell r="O1166"/>
          <cell r="P1166"/>
          <cell r="Q1166"/>
          <cell r="R1166"/>
          <cell r="S1166"/>
        </row>
        <row r="1167">
          <cell r="B1167">
            <v>0</v>
          </cell>
          <cell r="C1167"/>
          <cell r="D1167"/>
          <cell r="E1167"/>
          <cell r="F1167" t="str">
            <v/>
          </cell>
          <cell r="G1167"/>
          <cell r="H1167"/>
          <cell r="I1167"/>
          <cell r="J1167"/>
          <cell r="K1167"/>
          <cell r="L1167"/>
          <cell r="M1167"/>
          <cell r="N1167"/>
          <cell r="O1167"/>
          <cell r="P1167"/>
          <cell r="Q1167"/>
          <cell r="R1167"/>
          <cell r="S1167"/>
        </row>
        <row r="1168">
          <cell r="B1168">
            <v>0</v>
          </cell>
          <cell r="C1168"/>
          <cell r="D1168"/>
          <cell r="E1168"/>
          <cell r="F1168" t="str">
            <v/>
          </cell>
          <cell r="G1168"/>
          <cell r="H1168"/>
          <cell r="I1168"/>
          <cell r="J1168"/>
          <cell r="K1168"/>
          <cell r="L1168"/>
          <cell r="M1168"/>
          <cell r="N1168"/>
          <cell r="O1168"/>
          <cell r="P1168"/>
          <cell r="Q1168"/>
          <cell r="R1168"/>
          <cell r="S1168"/>
        </row>
        <row r="1169">
          <cell r="B1169">
            <v>0</v>
          </cell>
          <cell r="C1169"/>
          <cell r="D1169"/>
          <cell r="E1169"/>
          <cell r="F1169" t="str">
            <v/>
          </cell>
          <cell r="G1169"/>
          <cell r="H1169"/>
          <cell r="I1169"/>
          <cell r="J1169"/>
          <cell r="K1169"/>
          <cell r="L1169"/>
          <cell r="M1169"/>
          <cell r="N1169"/>
          <cell r="O1169"/>
          <cell r="P1169"/>
          <cell r="Q1169"/>
          <cell r="R1169"/>
          <cell r="S1169"/>
        </row>
        <row r="1170">
          <cell r="B1170">
            <v>0</v>
          </cell>
          <cell r="C1170"/>
          <cell r="D1170"/>
          <cell r="E1170"/>
          <cell r="F1170" t="str">
            <v/>
          </cell>
          <cell r="G1170"/>
          <cell r="H1170"/>
          <cell r="I1170"/>
          <cell r="J1170"/>
          <cell r="K1170"/>
          <cell r="L1170"/>
          <cell r="M1170"/>
          <cell r="N1170"/>
          <cell r="O1170"/>
          <cell r="P1170"/>
          <cell r="Q1170"/>
          <cell r="R1170"/>
          <cell r="S1170"/>
        </row>
        <row r="1171">
          <cell r="B1171">
            <v>0</v>
          </cell>
          <cell r="C1171"/>
          <cell r="D1171"/>
          <cell r="E1171"/>
          <cell r="F1171" t="str">
            <v/>
          </cell>
          <cell r="G1171"/>
          <cell r="H1171"/>
          <cell r="I1171"/>
          <cell r="J1171"/>
          <cell r="K1171"/>
          <cell r="L1171"/>
          <cell r="M1171"/>
          <cell r="N1171"/>
          <cell r="O1171"/>
          <cell r="P1171"/>
          <cell r="Q1171"/>
          <cell r="R1171"/>
          <cell r="S1171"/>
        </row>
        <row r="1172">
          <cell r="B1172">
            <v>0</v>
          </cell>
          <cell r="C1172"/>
          <cell r="D1172"/>
          <cell r="E1172"/>
          <cell r="F1172" t="str">
            <v/>
          </cell>
          <cell r="G1172"/>
          <cell r="H1172"/>
          <cell r="I1172"/>
          <cell r="J1172"/>
          <cell r="K1172"/>
          <cell r="L1172"/>
          <cell r="M1172"/>
          <cell r="N1172"/>
          <cell r="O1172"/>
          <cell r="P1172"/>
          <cell r="Q1172"/>
          <cell r="R1172"/>
          <cell r="S1172"/>
        </row>
        <row r="1173">
          <cell r="B1173">
            <v>0</v>
          </cell>
          <cell r="C1173"/>
          <cell r="D1173"/>
          <cell r="E1173"/>
          <cell r="F1173" t="str">
            <v/>
          </cell>
          <cell r="G1173"/>
          <cell r="H1173"/>
          <cell r="I1173"/>
          <cell r="J1173"/>
          <cell r="K1173"/>
          <cell r="L1173"/>
          <cell r="M1173"/>
          <cell r="N1173"/>
          <cell r="O1173"/>
          <cell r="P1173"/>
          <cell r="Q1173"/>
          <cell r="R1173"/>
          <cell r="S1173"/>
        </row>
        <row r="1174">
          <cell r="B1174">
            <v>0</v>
          </cell>
          <cell r="C1174"/>
          <cell r="D1174"/>
          <cell r="E1174"/>
          <cell r="F1174" t="str">
            <v/>
          </cell>
          <cell r="G1174"/>
          <cell r="H1174"/>
          <cell r="I1174"/>
          <cell r="J1174"/>
          <cell r="K1174"/>
          <cell r="L1174"/>
          <cell r="M1174"/>
          <cell r="N1174"/>
          <cell r="O1174"/>
          <cell r="P1174"/>
          <cell r="Q1174"/>
          <cell r="R1174"/>
          <cell r="S1174"/>
        </row>
        <row r="1175">
          <cell r="B1175">
            <v>0</v>
          </cell>
          <cell r="C1175"/>
          <cell r="D1175"/>
          <cell r="E1175"/>
          <cell r="F1175" t="str">
            <v/>
          </cell>
          <cell r="G1175"/>
          <cell r="H1175"/>
          <cell r="I1175"/>
          <cell r="J1175"/>
          <cell r="K1175"/>
          <cell r="L1175"/>
          <cell r="M1175"/>
          <cell r="N1175"/>
          <cell r="O1175"/>
          <cell r="P1175"/>
          <cell r="Q1175"/>
          <cell r="R1175"/>
          <cell r="S1175"/>
        </row>
        <row r="1176">
          <cell r="B1176">
            <v>0</v>
          </cell>
          <cell r="C1176"/>
          <cell r="D1176"/>
          <cell r="E1176"/>
          <cell r="F1176" t="str">
            <v/>
          </cell>
          <cell r="G1176"/>
          <cell r="H1176"/>
          <cell r="I1176"/>
          <cell r="J1176"/>
          <cell r="K1176"/>
          <cell r="L1176"/>
          <cell r="M1176"/>
          <cell r="N1176"/>
          <cell r="O1176"/>
          <cell r="P1176"/>
          <cell r="Q1176"/>
          <cell r="R1176"/>
          <cell r="S1176"/>
        </row>
        <row r="1177">
          <cell r="B1177">
            <v>0</v>
          </cell>
          <cell r="C1177"/>
          <cell r="D1177"/>
          <cell r="E1177"/>
          <cell r="F1177" t="str">
            <v/>
          </cell>
          <cell r="G1177"/>
          <cell r="H1177"/>
          <cell r="I1177"/>
          <cell r="J1177"/>
          <cell r="K1177"/>
          <cell r="L1177"/>
          <cell r="M1177"/>
          <cell r="N1177"/>
          <cell r="O1177"/>
          <cell r="P1177"/>
          <cell r="Q1177"/>
          <cell r="R1177"/>
          <cell r="S1177"/>
        </row>
        <row r="1178">
          <cell r="B1178">
            <v>0</v>
          </cell>
          <cell r="C1178"/>
          <cell r="D1178"/>
          <cell r="E1178"/>
          <cell r="F1178" t="str">
            <v/>
          </cell>
          <cell r="G1178"/>
          <cell r="H1178"/>
          <cell r="I1178"/>
          <cell r="J1178"/>
          <cell r="K1178"/>
          <cell r="L1178"/>
          <cell r="M1178"/>
          <cell r="N1178"/>
          <cell r="O1178"/>
          <cell r="P1178"/>
          <cell r="Q1178"/>
          <cell r="R1178"/>
          <cell r="S1178"/>
        </row>
        <row r="1179">
          <cell r="B1179">
            <v>0</v>
          </cell>
          <cell r="C1179"/>
          <cell r="D1179"/>
          <cell r="E1179"/>
          <cell r="F1179" t="str">
            <v/>
          </cell>
          <cell r="G1179"/>
          <cell r="H1179"/>
          <cell r="I1179"/>
          <cell r="J1179"/>
          <cell r="K1179"/>
          <cell r="L1179"/>
          <cell r="M1179"/>
          <cell r="N1179"/>
          <cell r="O1179"/>
          <cell r="P1179"/>
          <cell r="Q1179"/>
          <cell r="R1179"/>
          <cell r="S1179"/>
        </row>
        <row r="1180">
          <cell r="B1180">
            <v>0</v>
          </cell>
          <cell r="C1180"/>
          <cell r="D1180"/>
          <cell r="E1180"/>
          <cell r="F1180" t="str">
            <v/>
          </cell>
          <cell r="G1180"/>
          <cell r="H1180"/>
          <cell r="I1180"/>
          <cell r="J1180"/>
          <cell r="K1180"/>
          <cell r="L1180"/>
          <cell r="M1180"/>
          <cell r="N1180"/>
          <cell r="O1180"/>
          <cell r="P1180"/>
          <cell r="Q1180"/>
          <cell r="R1180"/>
          <cell r="S1180"/>
        </row>
        <row r="1181">
          <cell r="B1181">
            <v>0</v>
          </cell>
          <cell r="C1181"/>
          <cell r="D1181"/>
          <cell r="E1181"/>
          <cell r="F1181" t="str">
            <v/>
          </cell>
          <cell r="G1181"/>
          <cell r="H1181"/>
          <cell r="I1181"/>
          <cell r="J1181"/>
          <cell r="K1181"/>
          <cell r="L1181"/>
          <cell r="M1181"/>
          <cell r="N1181"/>
          <cell r="O1181"/>
          <cell r="P1181"/>
          <cell r="Q1181"/>
          <cell r="R1181"/>
          <cell r="S1181"/>
        </row>
        <row r="1182">
          <cell r="B1182">
            <v>0</v>
          </cell>
          <cell r="C1182"/>
          <cell r="D1182"/>
          <cell r="E1182"/>
          <cell r="F1182" t="str">
            <v/>
          </cell>
          <cell r="G1182"/>
          <cell r="H1182"/>
          <cell r="I1182"/>
          <cell r="J1182"/>
          <cell r="K1182"/>
          <cell r="L1182"/>
          <cell r="M1182"/>
          <cell r="N1182"/>
          <cell r="O1182"/>
          <cell r="P1182"/>
          <cell r="Q1182"/>
          <cell r="R1182"/>
          <cell r="S1182"/>
        </row>
        <row r="1183">
          <cell r="B1183">
            <v>0</v>
          </cell>
          <cell r="C1183"/>
          <cell r="D1183"/>
          <cell r="E1183"/>
          <cell r="F1183" t="str">
            <v/>
          </cell>
          <cell r="G1183"/>
          <cell r="H1183"/>
          <cell r="I1183"/>
          <cell r="J1183"/>
          <cell r="K1183"/>
          <cell r="L1183"/>
          <cell r="M1183"/>
          <cell r="N1183"/>
          <cell r="O1183"/>
          <cell r="P1183"/>
          <cell r="Q1183"/>
          <cell r="R1183"/>
          <cell r="S1183"/>
        </row>
        <row r="1184">
          <cell r="B1184">
            <v>0</v>
          </cell>
          <cell r="C1184"/>
          <cell r="D1184"/>
          <cell r="E1184"/>
          <cell r="F1184" t="str">
            <v/>
          </cell>
          <cell r="G1184"/>
          <cell r="H1184"/>
          <cell r="I1184"/>
          <cell r="J1184"/>
          <cell r="K1184"/>
          <cell r="L1184"/>
          <cell r="M1184"/>
          <cell r="N1184"/>
          <cell r="O1184"/>
          <cell r="P1184"/>
          <cell r="Q1184"/>
          <cell r="R1184"/>
          <cell r="S1184"/>
        </row>
        <row r="1185">
          <cell r="B1185">
            <v>0</v>
          </cell>
          <cell r="C1185"/>
          <cell r="D1185"/>
          <cell r="E1185"/>
          <cell r="F1185" t="str">
            <v/>
          </cell>
          <cell r="G1185"/>
          <cell r="H1185"/>
          <cell r="I1185"/>
          <cell r="J1185"/>
          <cell r="K1185"/>
          <cell r="L1185"/>
          <cell r="M1185"/>
          <cell r="N1185"/>
          <cell r="O1185"/>
          <cell r="P1185"/>
          <cell r="Q1185"/>
          <cell r="R1185"/>
          <cell r="S1185"/>
        </row>
        <row r="1186">
          <cell r="B1186">
            <v>0</v>
          </cell>
          <cell r="C1186"/>
          <cell r="D1186"/>
          <cell r="E1186"/>
          <cell r="F1186" t="str">
            <v/>
          </cell>
          <cell r="G1186"/>
          <cell r="H1186"/>
          <cell r="I1186"/>
          <cell r="J1186"/>
          <cell r="K1186"/>
          <cell r="L1186"/>
          <cell r="M1186"/>
          <cell r="N1186"/>
          <cell r="O1186"/>
          <cell r="P1186"/>
          <cell r="Q1186"/>
          <cell r="R1186"/>
          <cell r="S1186"/>
        </row>
        <row r="1187">
          <cell r="B1187">
            <v>0</v>
          </cell>
          <cell r="C1187"/>
          <cell r="D1187"/>
          <cell r="E1187"/>
          <cell r="F1187" t="str">
            <v/>
          </cell>
          <cell r="G1187"/>
          <cell r="H1187"/>
          <cell r="I1187"/>
          <cell r="J1187"/>
          <cell r="K1187"/>
          <cell r="L1187"/>
          <cell r="M1187"/>
          <cell r="N1187"/>
          <cell r="O1187"/>
          <cell r="P1187"/>
          <cell r="Q1187"/>
          <cell r="R1187"/>
          <cell r="S1187"/>
        </row>
        <row r="1188">
          <cell r="B1188">
            <v>0</v>
          </cell>
          <cell r="C1188"/>
          <cell r="D1188"/>
          <cell r="E1188"/>
          <cell r="F1188" t="str">
            <v/>
          </cell>
          <cell r="G1188"/>
          <cell r="H1188"/>
          <cell r="I1188"/>
          <cell r="J1188"/>
          <cell r="K1188"/>
          <cell r="L1188"/>
          <cell r="M1188"/>
          <cell r="N1188"/>
          <cell r="O1188"/>
          <cell r="P1188"/>
          <cell r="Q1188"/>
          <cell r="R1188"/>
          <cell r="S1188"/>
        </row>
        <row r="1189">
          <cell r="B1189">
            <v>0</v>
          </cell>
          <cell r="C1189"/>
          <cell r="D1189"/>
          <cell r="E1189"/>
          <cell r="F1189" t="str">
            <v/>
          </cell>
          <cell r="G1189"/>
          <cell r="H1189"/>
          <cell r="I1189"/>
          <cell r="J1189"/>
          <cell r="K1189"/>
          <cell r="L1189"/>
          <cell r="M1189"/>
          <cell r="N1189"/>
          <cell r="O1189"/>
          <cell r="P1189"/>
          <cell r="Q1189"/>
          <cell r="R1189"/>
          <cell r="S1189"/>
        </row>
        <row r="1190">
          <cell r="B1190">
            <v>0</v>
          </cell>
          <cell r="C1190"/>
          <cell r="D1190"/>
          <cell r="E1190"/>
          <cell r="F1190" t="str">
            <v/>
          </cell>
          <cell r="G1190"/>
          <cell r="H1190"/>
          <cell r="I1190"/>
          <cell r="J1190"/>
          <cell r="K1190"/>
          <cell r="L1190"/>
          <cell r="M1190"/>
          <cell r="N1190"/>
          <cell r="O1190"/>
          <cell r="P1190"/>
          <cell r="Q1190"/>
          <cell r="R1190"/>
          <cell r="S1190"/>
        </row>
        <row r="1191">
          <cell r="B1191">
            <v>0</v>
          </cell>
          <cell r="C1191"/>
          <cell r="D1191"/>
          <cell r="E1191"/>
          <cell r="F1191" t="str">
            <v/>
          </cell>
          <cell r="G1191"/>
          <cell r="H1191"/>
          <cell r="I1191"/>
          <cell r="J1191"/>
          <cell r="K1191"/>
          <cell r="L1191"/>
          <cell r="M1191"/>
          <cell r="N1191"/>
          <cell r="O1191"/>
          <cell r="P1191"/>
          <cell r="Q1191"/>
          <cell r="R1191"/>
          <cell r="S1191"/>
        </row>
        <row r="1192">
          <cell r="B1192">
            <v>0</v>
          </cell>
          <cell r="C1192"/>
          <cell r="D1192"/>
          <cell r="E1192"/>
          <cell r="F1192" t="str">
            <v/>
          </cell>
          <cell r="G1192"/>
          <cell r="H1192"/>
          <cell r="I1192"/>
          <cell r="J1192"/>
          <cell r="K1192"/>
          <cell r="L1192"/>
          <cell r="M1192"/>
          <cell r="N1192"/>
          <cell r="O1192"/>
          <cell r="P1192"/>
          <cell r="Q1192"/>
          <cell r="R1192"/>
          <cell r="S1192"/>
        </row>
        <row r="1193">
          <cell r="B1193">
            <v>0</v>
          </cell>
          <cell r="C1193"/>
          <cell r="D1193"/>
          <cell r="E1193"/>
          <cell r="F1193" t="str">
            <v/>
          </cell>
          <cell r="G1193"/>
          <cell r="H1193"/>
          <cell r="I1193"/>
          <cell r="J1193"/>
          <cell r="K1193"/>
          <cell r="L1193"/>
          <cell r="M1193"/>
          <cell r="N1193"/>
          <cell r="O1193"/>
          <cell r="P1193"/>
          <cell r="Q1193"/>
          <cell r="R1193"/>
          <cell r="S1193"/>
        </row>
        <row r="1194">
          <cell r="B1194">
            <v>0</v>
          </cell>
          <cell r="C1194"/>
          <cell r="D1194"/>
          <cell r="E1194"/>
          <cell r="F1194" t="str">
            <v/>
          </cell>
          <cell r="G1194"/>
          <cell r="H1194"/>
          <cell r="I1194"/>
          <cell r="J1194"/>
          <cell r="K1194"/>
          <cell r="L1194"/>
          <cell r="M1194"/>
          <cell r="N1194"/>
          <cell r="O1194"/>
          <cell r="P1194"/>
          <cell r="Q1194"/>
          <cell r="R1194"/>
          <cell r="S1194"/>
        </row>
        <row r="1195">
          <cell r="B1195">
            <v>0</v>
          </cell>
          <cell r="C1195"/>
          <cell r="D1195"/>
          <cell r="E1195"/>
          <cell r="F1195" t="str">
            <v/>
          </cell>
          <cell r="G1195"/>
          <cell r="H1195"/>
          <cell r="I1195"/>
          <cell r="J1195"/>
          <cell r="K1195"/>
          <cell r="L1195"/>
          <cell r="M1195"/>
          <cell r="N1195"/>
          <cell r="O1195"/>
          <cell r="P1195"/>
          <cell r="Q1195"/>
          <cell r="R1195"/>
          <cell r="S1195"/>
        </row>
        <row r="1196">
          <cell r="B1196">
            <v>0</v>
          </cell>
          <cell r="C1196"/>
          <cell r="D1196"/>
          <cell r="E1196"/>
          <cell r="F1196" t="str">
            <v/>
          </cell>
          <cell r="G1196"/>
          <cell r="H1196"/>
          <cell r="I1196"/>
          <cell r="J1196"/>
          <cell r="K1196"/>
          <cell r="L1196"/>
          <cell r="M1196"/>
          <cell r="N1196"/>
          <cell r="O1196"/>
          <cell r="P1196"/>
          <cell r="Q1196"/>
          <cell r="R1196"/>
          <cell r="S1196"/>
        </row>
        <row r="1197">
          <cell r="B1197">
            <v>0</v>
          </cell>
          <cell r="C1197"/>
          <cell r="D1197"/>
          <cell r="E1197"/>
          <cell r="F1197" t="str">
            <v/>
          </cell>
          <cell r="G1197"/>
          <cell r="H1197"/>
          <cell r="I1197"/>
          <cell r="J1197"/>
          <cell r="K1197"/>
          <cell r="L1197"/>
          <cell r="M1197"/>
          <cell r="N1197"/>
          <cell r="O1197"/>
          <cell r="P1197"/>
          <cell r="Q1197"/>
          <cell r="R1197"/>
          <cell r="S1197"/>
        </row>
        <row r="1198">
          <cell r="B1198">
            <v>0</v>
          </cell>
          <cell r="C1198"/>
          <cell r="D1198"/>
          <cell r="E1198"/>
          <cell r="F1198" t="str">
            <v/>
          </cell>
          <cell r="G1198"/>
          <cell r="H1198"/>
          <cell r="I1198"/>
          <cell r="J1198"/>
          <cell r="K1198"/>
          <cell r="L1198"/>
          <cell r="M1198"/>
          <cell r="N1198"/>
          <cell r="O1198"/>
          <cell r="P1198"/>
          <cell r="Q1198"/>
          <cell r="R1198"/>
          <cell r="S1198"/>
        </row>
        <row r="1199">
          <cell r="B1199">
            <v>0</v>
          </cell>
          <cell r="C1199"/>
          <cell r="D1199"/>
          <cell r="E1199"/>
          <cell r="F1199" t="str">
            <v/>
          </cell>
          <cell r="G1199"/>
          <cell r="H1199"/>
          <cell r="I1199"/>
          <cell r="J1199"/>
          <cell r="K1199"/>
          <cell r="L1199"/>
          <cell r="M1199"/>
          <cell r="N1199"/>
          <cell r="O1199"/>
          <cell r="P1199"/>
          <cell r="Q1199"/>
          <cell r="R1199"/>
          <cell r="S1199"/>
        </row>
        <row r="1200">
          <cell r="B1200">
            <v>0</v>
          </cell>
          <cell r="C1200"/>
          <cell r="D1200"/>
          <cell r="E1200"/>
          <cell r="F1200" t="str">
            <v/>
          </cell>
          <cell r="G1200"/>
          <cell r="H1200"/>
          <cell r="I1200"/>
          <cell r="J1200"/>
          <cell r="K1200"/>
          <cell r="L1200"/>
          <cell r="M1200"/>
          <cell r="N1200"/>
          <cell r="O1200"/>
          <cell r="P1200"/>
          <cell r="Q1200"/>
          <cell r="R1200"/>
          <cell r="S1200"/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Tableau1" displayName="Tableau1" ref="A1:AU677" totalsRowShown="0" headerRowDxfId="59" dataDxfId="58" tableBorderDxfId="57">
  <autoFilter ref="A1:AU677">
    <filterColumn colId="14">
      <filters>
        <filter val="108"/>
        <filter val="117"/>
        <filter val="22"/>
        <filter val="27"/>
        <filter val="511"/>
        <filter val="56"/>
        <filter val="62"/>
        <filter val="BUNDLE"/>
        <filter val="FAISCEAU"/>
      </filters>
    </filterColumn>
    <filterColumn colId="19">
      <filters>
        <dateGroupItem year="2019" month="3" dateTimeGrouping="month"/>
        <dateGroupItem year="2019" month="4" dateTimeGrouping="month"/>
      </filters>
    </filterColumn>
    <filterColumn colId="24">
      <filters>
        <filter val="En cours"/>
      </filters>
    </filterColumn>
  </autoFilter>
  <tableColumns count="47">
    <tableColumn id="1" name="CONCAT" dataDxfId="56">
      <calculatedColumnFormula>C2&amp;(RIGHT(D2,2))</calculatedColumnFormula>
    </tableColumn>
    <tableColumn id="2" name="Client" dataDxfId="55">
      <calculatedColumnFormula>IFERROR(VLOOKUP(F2,'Table V'!A:K,11,FALSE),"TBD")</calculatedColumnFormula>
    </tableColumn>
    <tableColumn id="3" name="Order" dataDxfId="54"/>
    <tableColumn id="4" name="Line" dataDxfId="53"/>
    <tableColumn id="5" name="Priority" dataDxfId="52"/>
    <tableColumn id="6" name="P/N" dataDxfId="51"/>
    <tableColumn id="7" name="Rqst Qty" dataDxfId="50"/>
    <tableColumn id="8" name="QTE RàE" dataDxfId="49"/>
    <tableColumn id="9" name="Stock PHS" dataDxfId="48">
      <calculatedColumnFormula>IFERROR(VLOOKUP(F2,'Stock PHS'!A:F,6,FALSE),"")</calculatedColumnFormula>
    </tableColumn>
    <tableColumn id="10" name="Statut P/N" dataDxfId="47">
      <calculatedColumnFormula>IFERROR(VLOOKUP(F2,'Table V'!A:I,9,FALSE),"P/N INCONNU")</calculatedColumnFormula>
    </tableColumn>
    <tableColumn id="11" name="USER BDO" dataDxfId="46">
      <calculatedColumnFormula>IFERROR(VLOOKUP(F2,'Table V'!A:J,10,FALSE),"TBD")</calculatedColumnFormula>
    </tableColumn>
    <tableColumn id="12" name="LdF" dataDxfId="45">
      <calculatedColumnFormula>IFERROR(VLOOKUP(F2,'Table V'!A:C,3,FALSE),"LdF non existante")</calculatedColumnFormula>
    </tableColumn>
    <tableColumn id="13" name="RPA" dataDxfId="44"/>
    <tableColumn id="14" name="EASA FORM 1" dataDxfId="43">
      <calculatedColumnFormula>IFERROR(VLOOKUP(F2,'Table V'!A:H,8,FALSE),"À définir")</calculatedColumnFormula>
    </tableColumn>
    <tableColumn id="15" name="VU" dataDxfId="42">
      <calculatedColumnFormula>IFERROR(VLOOKUP(F2,'Table V'!A:E,2,FALSE),"TBD")</calculatedColumnFormula>
    </tableColumn>
    <tableColumn id="16" name="OET-FILS" dataDxfId="41">
      <calculatedColumnFormula>IFERROR(CONCATENATE(VLOOKUP(F2,'Table V'!$A$1:$Q$260192,17,FALSE),"-",(RIGHT(C2,4)),"0",D2),"")</calculatedColumnFormula>
    </tableColumn>
    <tableColumn id="17" name="Site de poruction" dataDxfId="40">
      <calculatedColumnFormula>IFERROR(VLOOKUP(F2,'Table V'!A:L,12,FALSE),"")</calculatedColumnFormula>
    </tableColumn>
    <tableColumn id="18" name="LCT PROD_x000a_LCT LUV_x000a_LCT STR" dataDxfId="39"/>
    <tableColumn id="19" name="N° Série_x000a_ou_x000a_N° LOT" dataDxfId="38"/>
    <tableColumn id="20" name="Servitude magasin" dataDxfId="37"/>
    <tableColumn id="21" name="DS FAITE " dataDxfId="36"/>
    <tableColumn id="22" name="FIP" dataDxfId="35" dataCellStyle="Monétaire">
      <calculatedColumnFormula>IFERROR(VLOOKUP(F2,'Table V'!A:F,6,FALSE),"TBD")</calculatedColumnFormula>
    </tableColumn>
    <tableColumn id="23" name="Qté" dataDxfId="34" dataCellStyle="Monétaire">
      <calculatedColumnFormula>IFERROR(VLOOKUP(F2,'Table V'!A:G,7,FALSE),"TBD")</calculatedColumnFormula>
    </tableColumn>
    <tableColumn id="24" name="Statut" dataDxfId="33">
      <calculatedColumnFormula>IFERROR(VLOOKUP(A2,[1]Feuil1!$A:$AG,32,FALSE),"N/A")</calculatedColumnFormula>
    </tableColumn>
    <tableColumn id="25" name="État" dataDxfId="32">
      <calculatedColumnFormula>IF(ISNUMBER(Tableau1[[#This Row],[Date expédition réelle]]),"Expédiée","En cours")</calculatedColumnFormula>
    </tableColumn>
    <tableColumn id="26" name="COMMENTAIRES COORDINATION" dataDxfId="31"/>
    <tableColumn id="27" name="Resp. Coord" dataDxfId="30"/>
    <tableColumn id="28" name="DA" dataDxfId="29"/>
    <tableColumn id="29" name="ACH" dataDxfId="28"/>
    <tableColumn id="30" name="CORE" dataDxfId="27"/>
    <tableColumn id="31" name="Délai client" dataDxfId="26"/>
    <tableColumn id="32" name="Délai demandé" dataDxfId="25"/>
    <tableColumn id="33" name="Date MAD demandée" dataDxfId="24">
      <calculatedColumnFormula>IF(OR(E2="AOG",E2="CRIT"),(IFERROR(IF(AF2=0,WORKDAY(AE2,-2),WORKDAY(AF2,-2)),"TBD")),(IFERROR(IF(AF2=0,WORKDAY(AE2,-4),WORKDAY(AF2,-4)),"TBD")))</calculatedColumnFormula>
    </tableColumn>
    <tableColumn id="38" name="Supression INTRANET" dataDxfId="23"/>
    <tableColumn id="34" name="Date MAD réelle" dataDxfId="22">
      <calculatedColumnFormula>IFERROR(VLOOKUP('PLANNING-RECHANGES LATelec'!$AU2,[2]MAD!$B$4:$J$50000,2,FALSE),"MAD TBD")</calculatedColumnFormula>
    </tableColumn>
    <tableColumn id="35" name="Date expédition réelle" dataDxfId="21">
      <calculatedColumnFormula>IFERROR(VLOOKUP('PLANNING-RECHANGES LATelec'!$AU2,[2]MAD!$B$4:$J$50000,9,FALSE),"NON EXPEDIÉE")</calculatedColumnFormula>
    </tableColumn>
    <tableColumn id="36" name="Indicateur" dataDxfId="20">
      <calculatedColumnFormula>IFERROR((AI2-AL2),"")</calculatedColumnFormula>
    </tableColumn>
    <tableColumn id="48" name="MAD engagement prod." dataDxfId="19"/>
    <tableColumn id="37" name="Collaboration AIRSUPPLY" dataDxfId="18"/>
    <tableColumn id="39" name="PU vendu RTN" dataDxfId="17">
      <calculatedColumnFormula>IFERROR(VLOOKUP('PLANNING-RECHANGES LATelec'!$F2,'Table V'!A$1:O7909,13,FALSE),"TBD")</calculatedColumnFormula>
    </tableColumn>
    <tableColumn id="40" name="PU vendu AOG" dataDxfId="16">
      <calculatedColumnFormula>IFERROR(VLOOKUP('PLANNING-RECHANGES LATelec'!$F2,'Table V'!A$1:O7866,14,FALSE),"TBD")</calculatedColumnFormula>
    </tableColumn>
    <tableColumn id="41" name="Devise vendue" dataDxfId="15">
      <calculatedColumnFormula>IFERROR(VLOOKUP('PLANNING-RECHANGES LATelec'!$F2,'Table V'!A$1:O$8013,15,FALSE),"TBD")</calculatedColumnFormula>
    </tableColumn>
    <tableColumn id="42" name="PU Airsupply" dataDxfId="14">
      <calculatedColumnFormula>IFERROR(VLOOKUP('PLANNING-RECHANGES LATelec'!$A2,[3]PO_AS!$A$2:$R$2520,16,FALSE),"TBD")</calculatedColumnFormula>
    </tableColumn>
    <tableColumn id="43" name="Devise Airsupply" dataDxfId="13">
      <calculatedColumnFormula>IFERROR(VLOOKUP('PLANNING-RECHANGES LATelec'!$A2,[3]PO_AS!$A$2:$S$2520,18,FALSE),"TBD")</calculatedColumnFormula>
    </tableColumn>
    <tableColumn id="44" name="Validité Prix" dataDxfId="12">
      <calculatedColumnFormula>IF(OR(AN2=AQ2,AO2=AQ2),"Valide","Non valide")</calculatedColumnFormula>
    </tableColumn>
    <tableColumn id="45" name="Validité devise" dataDxfId="11">
      <calculatedColumnFormula>IFERROR(IF(SEARCH(AP2,AR2),"Valide","Non valide"),"Non valide")</calculatedColumnFormula>
    </tableColumn>
    <tableColumn id="46" name="LCT pour mise à la MAD" dataDxfId="10">
      <calculatedColumnFormula>LEFT('PLANNING-RECHANGES LATelec'!$R2,9)</calculatedColumnFormula>
    </tableColumn>
  </tableColumns>
  <tableStyleInfo name="TableStyleMedium16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table" Target="../tables/table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0.bin"/><Relationship Id="rId3" Type="http://schemas.openxmlformats.org/officeDocument/2006/relationships/printerSettings" Target="../printerSettings/printerSettings25.bin"/><Relationship Id="rId7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Relationship Id="rId6" Type="http://schemas.openxmlformats.org/officeDocument/2006/relationships/printerSettings" Target="../printerSettings/printerSettings28.bin"/><Relationship Id="rId11" Type="http://schemas.openxmlformats.org/officeDocument/2006/relationships/printerSettings" Target="../printerSettings/printerSettings33.bin"/><Relationship Id="rId5" Type="http://schemas.openxmlformats.org/officeDocument/2006/relationships/printerSettings" Target="../printerSettings/printerSettings27.bin"/><Relationship Id="rId10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26.bin"/><Relationship Id="rId9" Type="http://schemas.openxmlformats.org/officeDocument/2006/relationships/printerSettings" Target="../printerSettings/printerSettings3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1.bin"/><Relationship Id="rId3" Type="http://schemas.openxmlformats.org/officeDocument/2006/relationships/printerSettings" Target="../printerSettings/printerSettings36.bin"/><Relationship Id="rId7" Type="http://schemas.openxmlformats.org/officeDocument/2006/relationships/printerSettings" Target="../printerSettings/printerSettings40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Relationship Id="rId6" Type="http://schemas.openxmlformats.org/officeDocument/2006/relationships/printerSettings" Target="../printerSettings/printerSettings39.bin"/><Relationship Id="rId11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38.bin"/><Relationship Id="rId10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37.bin"/><Relationship Id="rId9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V692"/>
  <sheetViews>
    <sheetView tabSelected="1" topLeftCell="O1" zoomScaleNormal="100" zoomScaleSheetLayoutView="25" workbookViewId="0">
      <selection activeCell="P680" sqref="P680"/>
    </sheetView>
  </sheetViews>
  <sheetFormatPr baseColWidth="10" defaultColWidth="11.42578125" defaultRowHeight="12.75" outlineLevelCol="2" x14ac:dyDescent="0.2"/>
  <cols>
    <col min="1" max="1" width="15.28515625" style="48" hidden="1" customWidth="1"/>
    <col min="2" max="2" width="13.28515625" style="156" customWidth="1"/>
    <col min="3" max="3" width="21" style="145" customWidth="1"/>
    <col min="4" max="4" width="7.140625" style="146" customWidth="1"/>
    <col min="5" max="5" width="9" style="145" customWidth="1"/>
    <col min="6" max="6" width="20.42578125" style="145" customWidth="1"/>
    <col min="7" max="7" width="9.85546875" style="145" customWidth="1"/>
    <col min="8" max="8" width="9.28515625" style="145" customWidth="1" outlineLevel="1"/>
    <col min="9" max="9" width="11.5703125" style="145" customWidth="1" outlineLevel="2"/>
    <col min="10" max="10" width="11.85546875" style="145" customWidth="1" outlineLevel="2"/>
    <col min="11" max="11" width="10.85546875" style="145" customWidth="1" outlineLevel="2"/>
    <col min="12" max="12" width="13.7109375" style="145" customWidth="1" outlineLevel="2"/>
    <col min="13" max="13" width="6.28515625" style="148" customWidth="1" outlineLevel="2"/>
    <col min="14" max="14" width="13.7109375" style="148" customWidth="1" outlineLevel="2"/>
    <col min="15" max="15" width="11.85546875" style="145" customWidth="1" outlineLevel="2"/>
    <col min="16" max="16" width="17.85546875" style="145" customWidth="1" outlineLevel="2"/>
    <col min="17" max="17" width="16.5703125" style="146" customWidth="1" outlineLevel="2"/>
    <col min="18" max="18" width="12.7109375" style="146" customWidth="1" outlineLevel="1"/>
    <col min="19" max="19" width="11" style="145" customWidth="1" outlineLevel="1"/>
    <col min="20" max="20" width="17.42578125" style="149" customWidth="1" outlineLevel="1"/>
    <col min="21" max="21" width="10.140625" style="157" customWidth="1" outlineLevel="1"/>
    <col min="22" max="22" width="15.7109375" style="151" customWidth="1" outlineLevel="1"/>
    <col min="23" max="23" width="9" style="151" customWidth="1" outlineLevel="1"/>
    <col min="24" max="24" width="8" style="151" customWidth="1" outlineLevel="1"/>
    <col min="25" max="25" width="12.85546875" style="145" customWidth="1" outlineLevel="1"/>
    <col min="26" max="26" width="81" style="159" customWidth="1" outlineLevel="1"/>
    <col min="27" max="27" width="12.42578125" style="156" customWidth="1" outlineLevel="1"/>
    <col min="28" max="28" width="6.42578125" style="159" customWidth="1" outlineLevel="1"/>
    <col min="29" max="29" width="10.140625" style="159" customWidth="1" outlineLevel="1"/>
    <col min="30" max="30" width="7.28515625" style="159" customWidth="1" outlineLevel="1"/>
    <col min="31" max="31" width="11.7109375" style="160" customWidth="1"/>
    <col min="32" max="32" width="13.7109375" style="160" customWidth="1"/>
    <col min="33" max="33" width="12.85546875" style="160" customWidth="1"/>
    <col min="34" max="34" width="10.42578125" style="156" customWidth="1"/>
    <col min="35" max="35" width="11.140625" style="160" customWidth="1"/>
    <col min="36" max="36" width="13.85546875" style="160" customWidth="1"/>
    <col min="37" max="37" width="9" style="225" customWidth="1"/>
    <col min="38" max="38" width="12.42578125" style="154" customWidth="1"/>
    <col min="39" max="39" width="11.5703125" style="145" customWidth="1"/>
    <col min="40" max="40" width="11.42578125" style="233"/>
    <col min="41" max="41" width="11.42578125" style="180" customWidth="1"/>
    <col min="42" max="42" width="11.42578125" style="181" customWidth="1"/>
    <col min="43" max="43" width="11.42578125" style="182" customWidth="1"/>
    <col min="44" max="44" width="11.42578125" style="181" customWidth="1"/>
    <col min="45" max="46" width="11.42578125" style="182" customWidth="1"/>
    <col min="47" max="47" width="14.5703125" style="182" customWidth="1"/>
    <col min="48" max="48" width="11.42578125" style="48" customWidth="1"/>
    <col min="49" max="16384" width="11.42578125" style="156"/>
  </cols>
  <sheetData>
    <row r="1" spans="1:48" ht="72.75" customHeight="1" x14ac:dyDescent="0.2">
      <c r="A1" s="163" t="s">
        <v>140</v>
      </c>
      <c r="B1" s="102" t="s">
        <v>708</v>
      </c>
      <c r="C1" s="103" t="s">
        <v>1028</v>
      </c>
      <c r="D1" s="104" t="s">
        <v>939</v>
      </c>
      <c r="E1" s="103" t="s">
        <v>887</v>
      </c>
      <c r="F1" s="103" t="s">
        <v>8</v>
      </c>
      <c r="G1" s="103" t="s">
        <v>938</v>
      </c>
      <c r="H1" s="103" t="s">
        <v>63</v>
      </c>
      <c r="I1" s="103" t="s">
        <v>859</v>
      </c>
      <c r="J1" s="105" t="s">
        <v>1217</v>
      </c>
      <c r="K1" s="103" t="s">
        <v>278</v>
      </c>
      <c r="L1" s="103" t="s">
        <v>49</v>
      </c>
      <c r="M1" s="106" t="s">
        <v>64</v>
      </c>
      <c r="N1" s="103" t="s">
        <v>28</v>
      </c>
      <c r="O1" s="103" t="s">
        <v>3</v>
      </c>
      <c r="P1" s="103" t="s">
        <v>1</v>
      </c>
      <c r="Q1" s="107" t="s">
        <v>733</v>
      </c>
      <c r="R1" s="104" t="s">
        <v>1724</v>
      </c>
      <c r="S1" s="103" t="s">
        <v>169</v>
      </c>
      <c r="T1" s="108" t="s">
        <v>1218</v>
      </c>
      <c r="U1" s="103" t="s">
        <v>390</v>
      </c>
      <c r="V1" s="109" t="s">
        <v>886</v>
      </c>
      <c r="W1" s="110" t="s">
        <v>1219</v>
      </c>
      <c r="X1" s="110" t="s">
        <v>1220</v>
      </c>
      <c r="Y1" s="111" t="s">
        <v>35</v>
      </c>
      <c r="Z1" s="112" t="s">
        <v>30</v>
      </c>
      <c r="AA1" s="108" t="s">
        <v>279</v>
      </c>
      <c r="AB1" s="106" t="s">
        <v>2</v>
      </c>
      <c r="AC1" s="106" t="s">
        <v>740</v>
      </c>
      <c r="AD1" s="106" t="s">
        <v>737</v>
      </c>
      <c r="AE1" s="113" t="s">
        <v>1934</v>
      </c>
      <c r="AF1" s="113" t="s">
        <v>96</v>
      </c>
      <c r="AG1" s="113" t="s">
        <v>1720</v>
      </c>
      <c r="AH1" s="235" t="s">
        <v>1685</v>
      </c>
      <c r="AI1" s="217" t="s">
        <v>1722</v>
      </c>
      <c r="AJ1" s="210" t="s">
        <v>1723</v>
      </c>
      <c r="AK1" s="240" t="s">
        <v>1721</v>
      </c>
      <c r="AL1" s="230" t="s">
        <v>1935</v>
      </c>
      <c r="AM1" s="220" t="s">
        <v>1063</v>
      </c>
      <c r="AN1" s="211" t="s">
        <v>1447</v>
      </c>
      <c r="AO1" s="234" t="s">
        <v>1448</v>
      </c>
      <c r="AP1" s="213" t="s">
        <v>1274</v>
      </c>
      <c r="AQ1" s="212" t="s">
        <v>1337</v>
      </c>
      <c r="AR1" s="213" t="s">
        <v>1275</v>
      </c>
      <c r="AS1" s="213" t="s">
        <v>1272</v>
      </c>
      <c r="AT1" s="213" t="s">
        <v>1273</v>
      </c>
      <c r="AU1" s="216" t="s">
        <v>1719</v>
      </c>
      <c r="AV1" s="156"/>
    </row>
    <row r="2" spans="1:48" ht="25.5" hidden="1" x14ac:dyDescent="0.2">
      <c r="A2" s="83" t="str">
        <f t="shared" ref="A2:A23" si="0">C2&amp;(RIGHT(D2,2))</f>
        <v>411050210</v>
      </c>
      <c r="B2" s="114" t="str">
        <f>IFERROR(VLOOKUP(F2,'Table V'!A:K,11,FALSE),"TBD")</f>
        <v>AIRBUS</v>
      </c>
      <c r="C2" s="114">
        <v>4110502</v>
      </c>
      <c r="D2" s="115" t="s">
        <v>141</v>
      </c>
      <c r="E2" s="116" t="s">
        <v>20</v>
      </c>
      <c r="F2" s="114" t="s">
        <v>581</v>
      </c>
      <c r="G2" s="114">
        <v>1</v>
      </c>
      <c r="H2" s="114">
        <v>0</v>
      </c>
      <c r="I2" s="114"/>
      <c r="J2" s="117" t="str">
        <f>IFERROR(VLOOKUP(F2,'Table V'!A:I,9,FALSE),"P/N INCONNU")</f>
        <v>P/N CONNU</v>
      </c>
      <c r="K2" s="114" t="str">
        <f>IFERROR(VLOOKUP(F2,'Table V'!A:J,10,FALSE),"TBD")</f>
        <v>TBD</v>
      </c>
      <c r="L2" s="114" t="str">
        <f>IFERROR(VLOOKUP('PLANNING-RECHANGES LATelec'!F23,'Table V'!A:C,3,FALSE),"LdF non existante")</f>
        <v>LdF non existante</v>
      </c>
      <c r="M2" s="118" t="s">
        <v>59</v>
      </c>
      <c r="N2" s="114" t="str">
        <f>IFERROR(VLOOKUP(F2,'Table V'!A:H,8,FALSE),"À définir")</f>
        <v>NON</v>
      </c>
      <c r="O2" s="114">
        <f>IFERROR(VLOOKUP(F2,'Table V'!A:E,2,FALSE),"")</f>
        <v>108</v>
      </c>
      <c r="P2" s="114" t="str">
        <f>IFERROR(CONCATENATE(VLOOKUP(F2,'Table V'!$A$1:$Q$260192,17,FALSE),"-",(RIGHT(C2,4)),"0",D2),"")</f>
        <v>1251019-05020010</v>
      </c>
      <c r="Q2" s="119" t="str">
        <f>IFERROR(VLOOKUP(F2,'Table V'!A:L,12,FALSE),"")</f>
        <v>LAB</v>
      </c>
      <c r="R2" s="114" t="s">
        <v>14</v>
      </c>
      <c r="S2" s="114"/>
      <c r="T2" s="120" t="s">
        <v>24</v>
      </c>
      <c r="U2" s="121"/>
      <c r="V2" s="119" t="str">
        <f>IFERROR(VLOOKUP(F2,'Table V'!A:F,6,FALSE),"TBD")</f>
        <v>TBD</v>
      </c>
      <c r="W2" s="114" t="str">
        <f>IFERROR(VLOOKUP(F2,'Table V'!A:G,7,FALSE),"TBD")</f>
        <v>TBD</v>
      </c>
      <c r="X2" s="114" t="str">
        <f>IFERROR(VLOOKUP(A2,[1]Feuil1!$A:$AG,32,FALSE),"N/A")</f>
        <v>N/A</v>
      </c>
      <c r="Y2" s="119" t="s">
        <v>34</v>
      </c>
      <c r="Z2" s="122"/>
      <c r="AA2" s="114" t="s">
        <v>17</v>
      </c>
      <c r="AB2" s="118">
        <v>43682</v>
      </c>
      <c r="AC2" s="118"/>
      <c r="AD2" s="118"/>
      <c r="AE2" s="123">
        <v>41787</v>
      </c>
      <c r="AF2" s="123">
        <v>41787</v>
      </c>
      <c r="AG2" s="123">
        <f t="shared" ref="AG2:AG23" si="1">IF(OR(E2="AOG",E2="CRIT"),(IFERROR(IF(AF2=0,WORKDAY(AE2,-2),WORKDAY(AF2,-2)),"TBD")),(IFERROR(IF(AF2=0,WORKDAY(AE2,-4),WORKDAY(AF2,-4)),"TBD")))</f>
        <v>41781</v>
      </c>
      <c r="AH2" s="114"/>
      <c r="AI2" s="218" t="str">
        <f>IFERROR(VLOOKUP('PLANNING-RECHANGES LATelec'!$AU2,[2]MAD!$B$4:$J$50000,2,FALSE),"MAD TBD")</f>
        <v>MAD TBD</v>
      </c>
      <c r="AJ2" s="124" t="str">
        <f>IFERROR(VLOOKUP('PLANNING-RECHANGES LATelec'!$AU2,[2]MAD!$B$4:$J$50000,9,FALSE),"NON EXPEDIÉE")</f>
        <v>NON EXPEDIÉE</v>
      </c>
      <c r="AK2" s="243" t="str">
        <f t="shared" ref="AK2:AK23" si="2">IFERROR((AI2-AL2),"")</f>
        <v/>
      </c>
      <c r="AL2" s="226">
        <v>41781</v>
      </c>
      <c r="AM2" s="221" t="s">
        <v>15</v>
      </c>
      <c r="AN2" s="172">
        <f>IFERROR(VLOOKUP('PLANNING-RECHANGES LATelec'!$F2,'Table V'!A$1:O7909,13,FALSE),"TBD")</f>
        <v>4019</v>
      </c>
      <c r="AO2" s="170">
        <f>IFERROR(VLOOKUP('PLANNING-RECHANGES LATelec'!$F2,'Table V'!A$1:O7866,14,FALSE),"TBD")</f>
        <v>0</v>
      </c>
      <c r="AP2" s="171" t="str">
        <f>IFERROR(VLOOKUP('PLANNING-RECHANGES LATelec'!$F2,'Table V'!A$1:O$8013,15,FALSE),"TBD")</f>
        <v>USD</v>
      </c>
      <c r="AQ2" s="168" t="str">
        <f>IFERROR(VLOOKUP('PLANNING-RECHANGES LATelec'!$A2,[3]PO_AS!$A$2:$R$2520,16,FALSE),"TBD")</f>
        <v>TBD</v>
      </c>
      <c r="AR2" s="169" t="str">
        <f>IFERROR(VLOOKUP('PLANNING-RECHANGES LATelec'!$A2,[3]PO_AS!$A$2:$S$2520,18,FALSE),"TBD")</f>
        <v>TBD</v>
      </c>
      <c r="AS2" s="169" t="str">
        <f t="shared" ref="AS2:AS23" si="3">IF(OR(AN2=AQ2,AO2=AQ2),"Valide","Non valide")</f>
        <v>Non valide</v>
      </c>
      <c r="AT2" s="169" t="str">
        <f t="shared" ref="AT2:AT23" si="4">IFERROR(IF(SEARCH(AP2,AR2),"Valide","Non valide"),"Non valide")</f>
        <v>Non valide</v>
      </c>
      <c r="AU2" s="214" t="str">
        <f>LEFT('PLANNING-RECHANGES LATelec'!$R2,9)</f>
        <v>L07026</v>
      </c>
      <c r="AV2" s="156"/>
    </row>
    <row r="3" spans="1:48" ht="38.25" hidden="1" x14ac:dyDescent="0.2">
      <c r="A3" s="84" t="str">
        <f t="shared" si="0"/>
        <v>559112010</v>
      </c>
      <c r="B3" s="125" t="str">
        <f>IFERROR(VLOOKUP(F3,'Table V'!A:K,11,FALSE),"TBD")</f>
        <v>AIRBUS</v>
      </c>
      <c r="C3" s="125">
        <v>5591120</v>
      </c>
      <c r="D3" s="126" t="s">
        <v>141</v>
      </c>
      <c r="E3" s="127" t="s">
        <v>20</v>
      </c>
      <c r="F3" s="125" t="s">
        <v>615</v>
      </c>
      <c r="G3" s="125">
        <v>1</v>
      </c>
      <c r="H3" s="125">
        <v>0</v>
      </c>
      <c r="I3" s="125"/>
      <c r="J3" s="128" t="str">
        <f>IFERROR(VLOOKUP(F3,'Table V'!A:I,9,FALSE),"P/N INCONNU")</f>
        <v>P/N CONNU</v>
      </c>
      <c r="K3" s="125" t="str">
        <f>IFERROR(VLOOKUP(F3,'Table V'!A:J,10,FALSE),"TBD")</f>
        <v>TBD</v>
      </c>
      <c r="L3" s="125" t="str">
        <f>IFERROR(VLOOKUP('PLANNING-RECHANGES LATelec'!F24,'Table V'!A:C,3,FALSE),"LdF non existante")</f>
        <v>LdF approuvée</v>
      </c>
      <c r="M3" s="129" t="s">
        <v>59</v>
      </c>
      <c r="N3" s="125" t="str">
        <f>IFERROR(VLOOKUP(F3,'Table V'!A:H,8,FALSE),"À définir")</f>
        <v>NON</v>
      </c>
      <c r="O3" s="125">
        <f>IFERROR(VLOOKUP(F3,'Table V'!A:E,2,FALSE),"")</f>
        <v>412</v>
      </c>
      <c r="P3" s="125" t="str">
        <f>IFERROR(CONCATENATE(VLOOKUP(F3,'Table V'!$A$1:$Q$260192,17,FALSE),"-",(RIGHT(C3,4)),"0",D3),"")</f>
        <v>1251319-11200010</v>
      </c>
      <c r="Q3" s="130" t="str">
        <f>IFERROR(VLOOKUP(F3,'Table V'!A:L,12,FALSE),"")</f>
        <v>LAB</v>
      </c>
      <c r="R3" s="125" t="s">
        <v>18</v>
      </c>
      <c r="S3" s="125"/>
      <c r="T3" s="131" t="s">
        <v>24</v>
      </c>
      <c r="U3" s="132"/>
      <c r="V3" s="130" t="str">
        <f>IFERROR(VLOOKUP(F3,'Table V'!A:F,6,FALSE),"TBD")</f>
        <v xml:space="preserve">6504420600
6504420800
6574819100 </v>
      </c>
      <c r="W3" s="125" t="str">
        <f>IFERROR(VLOOKUP(F3,'Table V'!A:G,7,FALSE),"TBD")</f>
        <v>Qté 1
Qté 1
Qté 1</v>
      </c>
      <c r="X3" s="125" t="str">
        <f>IFERROR(VLOOKUP(A3,[1]Feuil1!$A:$AG,32,FALSE),"N/A")</f>
        <v>N/A</v>
      </c>
      <c r="Y3" s="244" t="s">
        <v>34</v>
      </c>
      <c r="Z3" s="133"/>
      <c r="AA3" s="125" t="s">
        <v>17</v>
      </c>
      <c r="AB3" s="129">
        <v>50350</v>
      </c>
      <c r="AC3" s="129"/>
      <c r="AD3" s="129"/>
      <c r="AE3" s="134">
        <v>42264</v>
      </c>
      <c r="AF3" s="134">
        <v>42264</v>
      </c>
      <c r="AG3" s="134">
        <f t="shared" si="1"/>
        <v>42258</v>
      </c>
      <c r="AH3" s="125" t="s">
        <v>57</v>
      </c>
      <c r="AI3" s="219" t="str">
        <f>IFERROR(VLOOKUP('PLANNING-RECHANGES LATelec'!$AU3,[2]MAD!$B$4:$J$50000,2,FALSE),"MAD TBD")</f>
        <v>MAD TBD</v>
      </c>
      <c r="AJ3" s="134" t="str">
        <f>IFERROR(VLOOKUP('PLANNING-RECHANGES LATelec'!$AU3,[2]MAD!$B$4:$J$50000,9,FALSE),"NON EXPEDIÉE")</f>
        <v>NON EXPEDIÉE</v>
      </c>
      <c r="AK3" s="224" t="str">
        <f t="shared" si="2"/>
        <v/>
      </c>
      <c r="AL3" s="227"/>
      <c r="AM3" s="222" t="s">
        <v>15</v>
      </c>
      <c r="AN3" s="172" t="str">
        <f>IFERROR(VLOOKUP('PLANNING-RECHANGES LATelec'!$F3,'Table V'!A$1:O7910,13,FALSE),"TBD")</f>
        <v>TBD</v>
      </c>
      <c r="AO3" s="170">
        <f>IFERROR(VLOOKUP('PLANNING-RECHANGES LATelec'!$F3,'Table V'!A$1:O7867,14,FALSE),"TBD")</f>
        <v>0</v>
      </c>
      <c r="AP3" s="171" t="str">
        <f>IFERROR(VLOOKUP('PLANNING-RECHANGES LATelec'!$F3,'Table V'!A$1:O$8013,15,FALSE),"TBD")</f>
        <v>TBD</v>
      </c>
      <c r="AQ3" s="168" t="str">
        <f>IFERROR(VLOOKUP('PLANNING-RECHANGES LATelec'!$A3,[3]PO_AS!$A$2:$R$2520,16,FALSE),"TBD")</f>
        <v>TBD</v>
      </c>
      <c r="AR3" s="169" t="str">
        <f>IFERROR(VLOOKUP('PLANNING-RECHANGES LATelec'!$A3,[3]PO_AS!$A$2:$S$2520,18,FALSE),"TBD")</f>
        <v>TBD</v>
      </c>
      <c r="AS3" s="169" t="str">
        <f t="shared" si="3"/>
        <v>Valide</v>
      </c>
      <c r="AT3" s="169" t="str">
        <f t="shared" si="4"/>
        <v>Valide</v>
      </c>
      <c r="AU3" s="215" t="str">
        <f>LEFT('PLANNING-RECHANGES LATelec'!$R3,9)</f>
        <v>N58948</v>
      </c>
      <c r="AV3" s="156"/>
    </row>
    <row r="4" spans="1:48" ht="25.5" hidden="1" x14ac:dyDescent="0.2">
      <c r="A4" s="84" t="str">
        <f t="shared" si="0"/>
        <v>596043910</v>
      </c>
      <c r="B4" s="125" t="str">
        <f>IFERROR(VLOOKUP(F4,'Table V'!A:K,11,FALSE),"TBD")</f>
        <v>AIRBUS</v>
      </c>
      <c r="C4" s="125">
        <v>5960439</v>
      </c>
      <c r="D4" s="126" t="s">
        <v>141</v>
      </c>
      <c r="E4" s="127" t="s">
        <v>6</v>
      </c>
      <c r="F4" s="125" t="s">
        <v>553</v>
      </c>
      <c r="G4" s="125">
        <v>1</v>
      </c>
      <c r="H4" s="125">
        <v>0</v>
      </c>
      <c r="I4" s="125"/>
      <c r="J4" s="128" t="str">
        <f>IFERROR(VLOOKUP(F4,'Table V'!A:I,9,FALSE),"P/N INCONNU")</f>
        <v>P/N CONNU</v>
      </c>
      <c r="K4" s="125" t="str">
        <f>IFERROR(VLOOKUP(F4,'Table V'!A:J,10,FALSE),"TBD")</f>
        <v>TBD</v>
      </c>
      <c r="L4" s="125" t="str">
        <f>IFERROR(VLOOKUP('PLANNING-RECHANGES LATelec'!F22,'Table V'!A:C,3,FALSE),"LdF non existante")</f>
        <v>LdF approuvée</v>
      </c>
      <c r="M4" s="129" t="s">
        <v>59</v>
      </c>
      <c r="N4" s="125" t="str">
        <f>IFERROR(VLOOKUP(F4,'Table V'!A:H,8,FALSE),"À définir")</f>
        <v>NON</v>
      </c>
      <c r="O4" s="125">
        <f>IFERROR(VLOOKUP(F4,'Table V'!A:E,2,FALSE),"")</f>
        <v>40</v>
      </c>
      <c r="P4" s="125" t="str">
        <f>IFERROR(CONCATENATE(VLOOKUP(F4,'Table V'!$A$1:$Q$260192,17,FALSE),"-",(RIGHT(C4,4)),"0",D4),"")</f>
        <v>1251019-04390010</v>
      </c>
      <c r="Q4" s="130" t="str">
        <f>IFERROR(VLOOKUP(F4,'Table V'!A:L,12,FALSE),"")</f>
        <v>LAB</v>
      </c>
      <c r="R4" s="125" t="s">
        <v>21</v>
      </c>
      <c r="S4" s="125"/>
      <c r="T4" s="131" t="s">
        <v>24</v>
      </c>
      <c r="U4" s="132"/>
      <c r="V4" s="130" t="str">
        <f>IFERROR(VLOOKUP(F4,'Table V'!A:F,6,FALSE),"TBD")</f>
        <v>N/A</v>
      </c>
      <c r="W4" s="125" t="str">
        <f>IFERROR(VLOOKUP(F4,'Table V'!A:G,7,FALSE),"TBD")</f>
        <v>N/A</v>
      </c>
      <c r="X4" s="125" t="str">
        <f>IFERROR(VLOOKUP(A4,[1]Feuil1!$A:$AG,32,FALSE),"N/A")</f>
        <v>N/A</v>
      </c>
      <c r="Y4" s="245" t="s">
        <v>34</v>
      </c>
      <c r="Z4" s="133"/>
      <c r="AA4" s="125" t="s">
        <v>19</v>
      </c>
      <c r="AB4" s="129">
        <v>51825</v>
      </c>
      <c r="AC4" s="129"/>
      <c r="AD4" s="129"/>
      <c r="AE4" s="134">
        <v>42360</v>
      </c>
      <c r="AF4" s="134">
        <v>42360</v>
      </c>
      <c r="AG4" s="134">
        <f t="shared" si="1"/>
        <v>42356</v>
      </c>
      <c r="AH4" s="125" t="s">
        <v>57</v>
      </c>
      <c r="AI4" s="219" t="str">
        <f>IFERROR(VLOOKUP('PLANNING-RECHANGES LATelec'!$AU4,[2]MAD!$B$4:$J$50000,2,FALSE),"MAD TBD")</f>
        <v>MAD TBD</v>
      </c>
      <c r="AJ4" s="134" t="str">
        <f>IFERROR(VLOOKUP('PLANNING-RECHANGES LATelec'!$AU4,[2]MAD!$B$4:$J$50000,9,FALSE),"NON EXPEDIÉE")</f>
        <v>NON EXPEDIÉE</v>
      </c>
      <c r="AK4" s="224" t="str">
        <f t="shared" si="2"/>
        <v/>
      </c>
      <c r="AL4" s="227"/>
      <c r="AM4" s="222" t="s">
        <v>15</v>
      </c>
      <c r="AN4" s="172">
        <f>IFERROR(VLOOKUP('PLANNING-RECHANGES LATelec'!$F4,'Table V'!A$1:O7911,13,FALSE),"TBD")</f>
        <v>2801.67</v>
      </c>
      <c r="AO4" s="170">
        <f>IFERROR(VLOOKUP('PLANNING-RECHANGES LATelec'!$F4,'Table V'!A$1:O7868,14,FALSE),"TBD")</f>
        <v>0</v>
      </c>
      <c r="AP4" s="171" t="str">
        <f>IFERROR(VLOOKUP('PLANNING-RECHANGES LATelec'!$F4,'Table V'!A$1:O$8013,15,FALSE),"TBD")</f>
        <v>EUR</v>
      </c>
      <c r="AQ4" s="168" t="str">
        <f>IFERROR(VLOOKUP('PLANNING-RECHANGES LATelec'!$A4,[3]PO_AS!$A$2:$R$2520,16,FALSE),"TBD")</f>
        <v>TBD</v>
      </c>
      <c r="AR4" s="169" t="str">
        <f>IFERROR(VLOOKUP('PLANNING-RECHANGES LATelec'!$A4,[3]PO_AS!$A$2:$S$2520,18,FALSE),"TBD")</f>
        <v>TBD</v>
      </c>
      <c r="AS4" s="169" t="str">
        <f t="shared" si="3"/>
        <v>Non valide</v>
      </c>
      <c r="AT4" s="169" t="str">
        <f t="shared" si="4"/>
        <v>Non valide</v>
      </c>
      <c r="AU4" s="215" t="str">
        <f>LEFT('PLANNING-RECHANGES LATelec'!$R4,9)</f>
        <v>P26241</v>
      </c>
      <c r="AV4" s="156"/>
    </row>
    <row r="5" spans="1:48" ht="38.25" hidden="1" x14ac:dyDescent="0.2">
      <c r="A5" s="84" t="str">
        <f t="shared" si="0"/>
        <v>61198142B</v>
      </c>
      <c r="B5" s="125" t="str">
        <f>IFERROR(VLOOKUP(F5,'Table V'!A:K,11,FALSE),"TBD")</f>
        <v>AIRBUS</v>
      </c>
      <c r="C5" s="125">
        <v>6119814</v>
      </c>
      <c r="D5" s="126" t="s">
        <v>714</v>
      </c>
      <c r="E5" s="127" t="s">
        <v>20</v>
      </c>
      <c r="F5" s="125" t="s">
        <v>615</v>
      </c>
      <c r="G5" s="125">
        <v>1</v>
      </c>
      <c r="H5" s="125">
        <v>0</v>
      </c>
      <c r="I5" s="125"/>
      <c r="J5" s="128" t="str">
        <f>IFERROR(VLOOKUP(F5,'Table V'!A:I,9,FALSE),"P/N INCONNU")</f>
        <v>P/N CONNU</v>
      </c>
      <c r="K5" s="125" t="str">
        <f>IFERROR(VLOOKUP(F5,'Table V'!A:J,10,FALSE),"TBD")</f>
        <v>TBD</v>
      </c>
      <c r="L5" s="125" t="str">
        <f>IFERROR(VLOOKUP('PLANNING-RECHANGES LATelec'!F25,'Table V'!A:C,3,FALSE),"LdF non existante")</f>
        <v>LdF approuvée</v>
      </c>
      <c r="M5" s="129" t="s">
        <v>59</v>
      </c>
      <c r="N5" s="125" t="str">
        <f>IFERROR(VLOOKUP(F5,'Table V'!A:H,8,FALSE),"À définir")</f>
        <v>NON</v>
      </c>
      <c r="O5" s="125">
        <f>IFERROR(VLOOKUP(F5,'Table V'!A:E,2,FALSE),"")</f>
        <v>412</v>
      </c>
      <c r="P5" s="125" t="str">
        <f>IFERROR(CONCATENATE(VLOOKUP(F5,'Table V'!$A$1:$Q$260192,17,FALSE),"-",(RIGHT(C5,4)),"0",D5),"")</f>
        <v>1251319-981402B</v>
      </c>
      <c r="Q5" s="130" t="str">
        <f>IFERROR(VLOOKUP(F5,'Table V'!A:L,12,FALSE),"")</f>
        <v>LAB</v>
      </c>
      <c r="R5" s="125" t="s">
        <v>23</v>
      </c>
      <c r="S5" s="125"/>
      <c r="T5" s="131" t="s">
        <v>24</v>
      </c>
      <c r="U5" s="132"/>
      <c r="V5" s="130" t="str">
        <f>IFERROR(VLOOKUP(F5,'Table V'!A:F,6,FALSE),"TBD")</f>
        <v xml:space="preserve">6504420600
6504420800
6574819100 </v>
      </c>
      <c r="W5" s="125" t="str">
        <f>IFERROR(VLOOKUP(F5,'Table V'!A:G,7,FALSE),"TBD")</f>
        <v>Qté 1
Qté 1
Qté 1</v>
      </c>
      <c r="X5" s="125" t="str">
        <f>IFERROR(VLOOKUP(A5,[1]Feuil1!$A:$AG,32,FALSE),"N/A")</f>
        <v>N/A</v>
      </c>
      <c r="Y5" s="130" t="s">
        <v>1987</v>
      </c>
      <c r="Z5" s="133"/>
      <c r="AA5" s="125" t="s">
        <v>19</v>
      </c>
      <c r="AB5" s="129">
        <v>52544</v>
      </c>
      <c r="AC5" s="129"/>
      <c r="AD5" s="129"/>
      <c r="AE5" s="134">
        <v>42429</v>
      </c>
      <c r="AF5" s="134"/>
      <c r="AG5" s="134">
        <f t="shared" si="1"/>
        <v>42423</v>
      </c>
      <c r="AH5" s="125" t="s">
        <v>57</v>
      </c>
      <c r="AI5" s="219" t="str">
        <f>IFERROR(VLOOKUP('PLANNING-RECHANGES LATelec'!$AU5,[2]MAD!$B$4:$J$50000,2,FALSE),"MAD TBD")</f>
        <v>MAD TBD</v>
      </c>
      <c r="AJ5" s="134" t="str">
        <f>IFERROR(VLOOKUP('PLANNING-RECHANGES LATelec'!$AU5,[2]MAD!$B$4:$J$50000,9,FALSE),"NON EXPEDIÉE")</f>
        <v>NON EXPEDIÉE</v>
      </c>
      <c r="AK5" s="224" t="str">
        <f t="shared" si="2"/>
        <v/>
      </c>
      <c r="AL5" s="227"/>
      <c r="AM5" s="222" t="s">
        <v>15</v>
      </c>
      <c r="AN5" s="172" t="str">
        <f>IFERROR(VLOOKUP('PLANNING-RECHANGES LATelec'!$F5,'Table V'!A$1:O7912,13,FALSE),"TBD")</f>
        <v>TBD</v>
      </c>
      <c r="AO5" s="170">
        <f>IFERROR(VLOOKUP('PLANNING-RECHANGES LATelec'!$F5,'Table V'!A$1:O7869,14,FALSE),"TBD")</f>
        <v>0</v>
      </c>
      <c r="AP5" s="171" t="str">
        <f>IFERROR(VLOOKUP('PLANNING-RECHANGES LATelec'!$F5,'Table V'!A$1:O$8013,15,FALSE),"TBD")</f>
        <v>TBD</v>
      </c>
      <c r="AQ5" s="168" t="str">
        <f>IFERROR(VLOOKUP('PLANNING-RECHANGES LATelec'!$A5,[3]PO_AS!$A$2:$R$2520,16,FALSE),"TBD")</f>
        <v>TBD</v>
      </c>
      <c r="AR5" s="169" t="str">
        <f>IFERROR(VLOOKUP('PLANNING-RECHANGES LATelec'!$A5,[3]PO_AS!$A$2:$S$2520,18,FALSE),"TBD")</f>
        <v>TBD</v>
      </c>
      <c r="AS5" s="169" t="str">
        <f t="shared" si="3"/>
        <v>Valide</v>
      </c>
      <c r="AT5" s="169" t="str">
        <f t="shared" si="4"/>
        <v>Valide</v>
      </c>
      <c r="AU5" s="215" t="str">
        <f>LEFT('PLANNING-RECHANGES LATelec'!$R5,9)</f>
        <v>P56691</v>
      </c>
      <c r="AV5" s="156"/>
    </row>
    <row r="6" spans="1:48" ht="38.25" hidden="1" x14ac:dyDescent="0.2">
      <c r="A6" s="84" t="str">
        <f t="shared" si="0"/>
        <v>612066210</v>
      </c>
      <c r="B6" s="125" t="str">
        <f>IFERROR(VLOOKUP(F6,'Table V'!A:K,11,FALSE),"TBD")</f>
        <v>AIRBUS</v>
      </c>
      <c r="C6" s="125">
        <v>6120662</v>
      </c>
      <c r="D6" s="126" t="s">
        <v>157</v>
      </c>
      <c r="E6" s="127" t="s">
        <v>20</v>
      </c>
      <c r="F6" s="125" t="s">
        <v>615</v>
      </c>
      <c r="G6" s="125">
        <v>2</v>
      </c>
      <c r="H6" s="125">
        <v>0</v>
      </c>
      <c r="I6" s="125"/>
      <c r="J6" s="128" t="str">
        <f>IFERROR(VLOOKUP(F6,'Table V'!A:I,9,FALSE),"P/N INCONNU")</f>
        <v>P/N CONNU</v>
      </c>
      <c r="K6" s="125" t="str">
        <f>IFERROR(VLOOKUP(F6,'Table V'!A:J,10,FALSE),"TBD")</f>
        <v>TBD</v>
      </c>
      <c r="L6" s="125" t="str">
        <f>IFERROR(VLOOKUP('PLANNING-RECHANGES LATelec'!F26,'Table V'!A:C,3,FALSE),"LdF non existante")</f>
        <v>LdF approuvée</v>
      </c>
      <c r="M6" s="129" t="s">
        <v>59</v>
      </c>
      <c r="N6" s="125" t="str">
        <f>IFERROR(VLOOKUP(F6,'Table V'!A:H,8,FALSE),"À définir")</f>
        <v>NON</v>
      </c>
      <c r="O6" s="125">
        <f>IFERROR(VLOOKUP(F6,'Table V'!A:E,2,FALSE),"")</f>
        <v>412</v>
      </c>
      <c r="P6" s="125" t="str">
        <f>IFERROR(CONCATENATE(VLOOKUP(F6,'Table V'!$A$1:$Q$260192,17,FALSE),"-",(RIGHT(C6,4)),"0",D6),"")</f>
        <v>1251319-0662010</v>
      </c>
      <c r="Q6" s="130" t="str">
        <f>IFERROR(VLOOKUP(F6,'Table V'!A:L,12,FALSE),"")</f>
        <v>LAB</v>
      </c>
      <c r="R6" s="125" t="s">
        <v>22</v>
      </c>
      <c r="S6" s="125"/>
      <c r="T6" s="131" t="s">
        <v>24</v>
      </c>
      <c r="U6" s="132"/>
      <c r="V6" s="130" t="str">
        <f>IFERROR(VLOOKUP(F6,'Table V'!A:F,6,FALSE),"TBD")</f>
        <v xml:space="preserve">6504420600
6504420800
6574819100 </v>
      </c>
      <c r="W6" s="125" t="str">
        <f>IFERROR(VLOOKUP(F6,'Table V'!A:G,7,FALSE),"TBD")</f>
        <v>Qté 1
Qté 1
Qté 1</v>
      </c>
      <c r="X6" s="125" t="str">
        <f>IFERROR(VLOOKUP(A6,[1]Feuil1!$A:$AG,32,FALSE),"N/A")</f>
        <v>N/A</v>
      </c>
      <c r="Y6" s="130" t="s">
        <v>1987</v>
      </c>
      <c r="Z6" s="133"/>
      <c r="AA6" s="125" t="s">
        <v>19</v>
      </c>
      <c r="AB6" s="129">
        <v>52544</v>
      </c>
      <c r="AC6" s="129"/>
      <c r="AD6" s="129"/>
      <c r="AE6" s="134">
        <v>42429</v>
      </c>
      <c r="AF6" s="134"/>
      <c r="AG6" s="134">
        <f t="shared" si="1"/>
        <v>42423</v>
      </c>
      <c r="AH6" s="125" t="s">
        <v>57</v>
      </c>
      <c r="AI6" s="219" t="str">
        <f>IFERROR(VLOOKUP('PLANNING-RECHANGES LATelec'!$AU6,[2]MAD!$B$4:$J$50000,2,FALSE),"MAD TBD")</f>
        <v>MAD TBD</v>
      </c>
      <c r="AJ6" s="134" t="str">
        <f>IFERROR(VLOOKUP('PLANNING-RECHANGES LATelec'!$AU6,[2]MAD!$B$4:$J$50000,9,FALSE),"NON EXPEDIÉE")</f>
        <v>NON EXPEDIÉE</v>
      </c>
      <c r="AK6" s="224" t="str">
        <f t="shared" si="2"/>
        <v/>
      </c>
      <c r="AL6" s="227"/>
      <c r="AM6" s="222" t="s">
        <v>15</v>
      </c>
      <c r="AN6" s="172" t="str">
        <f>IFERROR(VLOOKUP('PLANNING-RECHANGES LATelec'!$F6,'Table V'!A$1:O7913,13,FALSE),"TBD")</f>
        <v>TBD</v>
      </c>
      <c r="AO6" s="170">
        <f>IFERROR(VLOOKUP('PLANNING-RECHANGES LATelec'!$F6,'Table V'!A$1:O7870,14,FALSE),"TBD")</f>
        <v>0</v>
      </c>
      <c r="AP6" s="171" t="str">
        <f>IFERROR(VLOOKUP('PLANNING-RECHANGES LATelec'!$F6,'Table V'!A$1:O$8013,15,FALSE),"TBD")</f>
        <v>TBD</v>
      </c>
      <c r="AQ6" s="168" t="str">
        <f>IFERROR(VLOOKUP('PLANNING-RECHANGES LATelec'!$A6,[3]PO_AS!$A$2:$R$2520,16,FALSE),"TBD")</f>
        <v>TBD</v>
      </c>
      <c r="AR6" s="169" t="str">
        <f>IFERROR(VLOOKUP('PLANNING-RECHANGES LATelec'!$A6,[3]PO_AS!$A$2:$S$2520,18,FALSE),"TBD")</f>
        <v>TBD</v>
      </c>
      <c r="AS6" s="169" t="str">
        <f t="shared" si="3"/>
        <v>Valide</v>
      </c>
      <c r="AT6" s="169" t="str">
        <f t="shared" si="4"/>
        <v>Valide</v>
      </c>
      <c r="AU6" s="215" t="str">
        <f>LEFT('PLANNING-RECHANGES LATelec'!$R6,9)</f>
        <v>P56692</v>
      </c>
      <c r="AV6" s="156"/>
    </row>
    <row r="7" spans="1:48" ht="25.5" hidden="1" x14ac:dyDescent="0.2">
      <c r="A7" s="84" t="str">
        <f t="shared" si="0"/>
        <v>557493810</v>
      </c>
      <c r="B7" s="125" t="str">
        <f>IFERROR(VLOOKUP(F7,'Table V'!A:K,11,FALSE),"TBD")</f>
        <v>AIRBUS</v>
      </c>
      <c r="C7" s="125">
        <v>5574938</v>
      </c>
      <c r="D7" s="126" t="s">
        <v>157</v>
      </c>
      <c r="E7" s="127"/>
      <c r="F7" s="125" t="s">
        <v>635</v>
      </c>
      <c r="G7" s="125">
        <v>3</v>
      </c>
      <c r="H7" s="125">
        <v>0</v>
      </c>
      <c r="I7" s="125"/>
      <c r="J7" s="128" t="str">
        <f>IFERROR(VLOOKUP(F7,'Table V'!A:I,9,FALSE),"P/N INCONNU")</f>
        <v>P/N CONNU</v>
      </c>
      <c r="K7" s="125" t="str">
        <f>IFERROR(VLOOKUP(F7,'Table V'!A:J,10,FALSE),"TBD")</f>
        <v>N/A</v>
      </c>
      <c r="L7" s="125" t="str">
        <f>IFERROR(VLOOKUP('PLANNING-RECHANGES LATelec'!#REF!,'Table V'!A:C,3,FALSE),"LdF non existante")</f>
        <v>LdF non existante</v>
      </c>
      <c r="M7" s="129" t="s">
        <v>59</v>
      </c>
      <c r="N7" s="125" t="str">
        <f>IFERROR(VLOOKUP(F7,'Table V'!A:H,8,FALSE),"À définir")</f>
        <v>NON</v>
      </c>
      <c r="O7" s="125">
        <f>IFERROR(VLOOKUP(F7,'Table V'!A:E,2,FALSE),"")</f>
        <v>510</v>
      </c>
      <c r="P7" s="125" t="str">
        <f>IFERROR(CONCATENATE(VLOOKUP(F7,'Table V'!$A$1:$Q$260192,17,FALSE),"-",(RIGHT(C7,4)),"0",D7),"")</f>
        <v>1251319-4938010</v>
      </c>
      <c r="Q7" s="130" t="str">
        <f>IFERROR(VLOOKUP(F7,'Table V'!A:L,12,FALSE),"")</f>
        <v>LAB</v>
      </c>
      <c r="R7" s="125"/>
      <c r="S7" s="125"/>
      <c r="T7" s="131" t="s">
        <v>24</v>
      </c>
      <c r="U7" s="132"/>
      <c r="V7" s="130">
        <f>IFERROR(VLOOKUP(F7,'Table V'!A:F,6,FALSE),"TBD")</f>
        <v>6530207600</v>
      </c>
      <c r="W7" s="125" t="str">
        <f>IFERROR(VLOOKUP(F7,'Table V'!A:G,7,FALSE),"TBD")</f>
        <v>Qté 1</v>
      </c>
      <c r="X7" s="125" t="str">
        <f>IFERROR(VLOOKUP(A7,[1]Feuil1!$A:$AG,32,FALSE),"N/A")</f>
        <v>N/A</v>
      </c>
      <c r="Y7" s="130" t="s">
        <v>1987</v>
      </c>
      <c r="Z7" s="133"/>
      <c r="AA7" s="125" t="s">
        <v>19</v>
      </c>
      <c r="AB7" s="129">
        <v>50772</v>
      </c>
      <c r="AC7" s="129"/>
      <c r="AD7" s="129"/>
      <c r="AE7" s="134">
        <v>42442</v>
      </c>
      <c r="AF7" s="134"/>
      <c r="AG7" s="134">
        <f t="shared" si="1"/>
        <v>42437</v>
      </c>
      <c r="AH7" s="125" t="s">
        <v>57</v>
      </c>
      <c r="AI7" s="219" t="str">
        <f>IFERROR(VLOOKUP('PLANNING-RECHANGES LATelec'!$AU7,[2]MAD!$B$4:$J$50000,2,FALSE),"MAD TBD")</f>
        <v>MAD TBD</v>
      </c>
      <c r="AJ7" s="134" t="str">
        <f>IFERROR(VLOOKUP('PLANNING-RECHANGES LATelec'!$AU7,[2]MAD!$B$4:$J$50000,9,FALSE),"NON EXPEDIÉE")</f>
        <v>NON EXPEDIÉE</v>
      </c>
      <c r="AK7" s="224" t="str">
        <f t="shared" si="2"/>
        <v/>
      </c>
      <c r="AL7" s="227"/>
      <c r="AM7" s="222" t="s">
        <v>15</v>
      </c>
      <c r="AN7" s="172">
        <f>IFERROR(VLOOKUP('PLANNING-RECHANGES LATelec'!$F7,'Table V'!A$1:O7914,13,FALSE),"TBD")</f>
        <v>1419</v>
      </c>
      <c r="AO7" s="170">
        <f>IFERROR(VLOOKUP('PLANNING-RECHANGES LATelec'!$F7,'Table V'!A$1:O7871,14,FALSE),"TBD")</f>
        <v>0</v>
      </c>
      <c r="AP7" s="171" t="str">
        <f>IFERROR(VLOOKUP('PLANNING-RECHANGES LATelec'!$F7,'Table V'!A$1:O$8013,15,FALSE),"TBD")</f>
        <v>EUR</v>
      </c>
      <c r="AQ7" s="168" t="str">
        <f>IFERROR(VLOOKUP('PLANNING-RECHANGES LATelec'!$A7,[3]PO_AS!$A$2:$R$2520,16,FALSE),"TBD")</f>
        <v>TBD</v>
      </c>
      <c r="AR7" s="169" t="str">
        <f>IFERROR(VLOOKUP('PLANNING-RECHANGES LATelec'!$A7,[3]PO_AS!$A$2:$S$2520,18,FALSE),"TBD")</f>
        <v>TBD</v>
      </c>
      <c r="AS7" s="169" t="str">
        <f t="shared" si="3"/>
        <v>Non valide</v>
      </c>
      <c r="AT7" s="169" t="str">
        <f t="shared" si="4"/>
        <v>Non valide</v>
      </c>
      <c r="AU7" s="215" t="str">
        <f>LEFT('PLANNING-RECHANGES LATelec'!$R7,9)</f>
        <v/>
      </c>
      <c r="AV7" s="156"/>
    </row>
    <row r="8" spans="1:48" ht="25.5" hidden="1" x14ac:dyDescent="0.2">
      <c r="A8" s="84" t="str">
        <f t="shared" si="0"/>
        <v>554641610</v>
      </c>
      <c r="B8" s="125" t="str">
        <f>IFERROR(VLOOKUP(F8,'Table V'!A:K,11,FALSE),"TBD")</f>
        <v>AIRBUS</v>
      </c>
      <c r="C8" s="125">
        <v>5546416</v>
      </c>
      <c r="D8" s="126" t="s">
        <v>157</v>
      </c>
      <c r="E8" s="127">
        <v>6202895</v>
      </c>
      <c r="F8" s="125" t="s">
        <v>635</v>
      </c>
      <c r="G8" s="125">
        <v>2</v>
      </c>
      <c r="H8" s="125">
        <v>0</v>
      </c>
      <c r="I8" s="125"/>
      <c r="J8" s="128" t="str">
        <f>IFERROR(VLOOKUP(F8,'Table V'!A:I,9,FALSE),"P/N INCONNU")</f>
        <v>P/N CONNU</v>
      </c>
      <c r="K8" s="125" t="str">
        <f>IFERROR(VLOOKUP(F8,'Table V'!A:J,10,FALSE),"TBD")</f>
        <v>N/A</v>
      </c>
      <c r="L8" s="125" t="str">
        <f>IFERROR(VLOOKUP('PLANNING-RECHANGES LATelec'!#REF!,'Table V'!A:C,3,FALSE),"LdF non existante")</f>
        <v>LdF non existante</v>
      </c>
      <c r="M8" s="129" t="s">
        <v>59</v>
      </c>
      <c r="N8" s="125" t="str">
        <f>IFERROR(VLOOKUP(F8,'Table V'!A:H,8,FALSE),"À définir")</f>
        <v>NON</v>
      </c>
      <c r="O8" s="125">
        <f>IFERROR(VLOOKUP(F8,'Table V'!A:E,2,FALSE),"")</f>
        <v>510</v>
      </c>
      <c r="P8" s="125" t="str">
        <f>IFERROR(CONCATENATE(VLOOKUP(F8,'Table V'!$A$1:$Q$260192,17,FALSE),"-",(RIGHT(C8,4)),"0",D8),"")</f>
        <v>1251319-6416010</v>
      </c>
      <c r="Q8" s="130" t="str">
        <f>IFERROR(VLOOKUP(F8,'Table V'!A:L,12,FALSE),"")</f>
        <v>LAB</v>
      </c>
      <c r="R8" s="125"/>
      <c r="S8" s="125"/>
      <c r="T8" s="131" t="s">
        <v>24</v>
      </c>
      <c r="U8" s="132"/>
      <c r="V8" s="130">
        <f>IFERROR(VLOOKUP(F8,'Table V'!A:F,6,FALSE),"TBD")</f>
        <v>6530207600</v>
      </c>
      <c r="W8" s="125" t="str">
        <f>IFERROR(VLOOKUP(F8,'Table V'!A:G,7,FALSE),"TBD")</f>
        <v>Qté 1</v>
      </c>
      <c r="X8" s="125" t="str">
        <f>IFERROR(VLOOKUP(A8,[1]Feuil1!$A:$AG,32,FALSE),"N/A")</f>
        <v>N/A</v>
      </c>
      <c r="Y8" s="130" t="s">
        <v>1987</v>
      </c>
      <c r="Z8" s="133"/>
      <c r="AA8" s="125" t="s">
        <v>19</v>
      </c>
      <c r="AB8" s="129">
        <v>50772</v>
      </c>
      <c r="AC8" s="129"/>
      <c r="AD8" s="129"/>
      <c r="AE8" s="134">
        <v>42443</v>
      </c>
      <c r="AF8" s="134"/>
      <c r="AG8" s="134">
        <f t="shared" si="1"/>
        <v>42437</v>
      </c>
      <c r="AH8" s="125" t="s">
        <v>57</v>
      </c>
      <c r="AI8" s="219" t="str">
        <f>IFERROR(VLOOKUP('PLANNING-RECHANGES LATelec'!$AU8,[2]MAD!$B$4:$J$50000,2,FALSE),"MAD TBD")</f>
        <v>MAD TBD</v>
      </c>
      <c r="AJ8" s="134" t="str">
        <f>IFERROR(VLOOKUP('PLANNING-RECHANGES LATelec'!$AU8,[2]MAD!$B$4:$J$50000,9,FALSE),"NON EXPEDIÉE")</f>
        <v>NON EXPEDIÉE</v>
      </c>
      <c r="AK8" s="224" t="str">
        <f t="shared" si="2"/>
        <v/>
      </c>
      <c r="AL8" s="227"/>
      <c r="AM8" s="222" t="s">
        <v>15</v>
      </c>
      <c r="AN8" s="172">
        <f>IFERROR(VLOOKUP('PLANNING-RECHANGES LATelec'!$F8,'Table V'!A$1:O7915,13,FALSE),"TBD")</f>
        <v>1419</v>
      </c>
      <c r="AO8" s="170">
        <f>IFERROR(VLOOKUP('PLANNING-RECHANGES LATelec'!$F8,'Table V'!A$1:O7872,14,FALSE),"TBD")</f>
        <v>0</v>
      </c>
      <c r="AP8" s="171" t="str">
        <f>IFERROR(VLOOKUP('PLANNING-RECHANGES LATelec'!$F8,'Table V'!A$1:O$8013,15,FALSE),"TBD")</f>
        <v>EUR</v>
      </c>
      <c r="AQ8" s="168" t="str">
        <f>IFERROR(VLOOKUP('PLANNING-RECHANGES LATelec'!$A8,[3]PO_AS!$A$2:$R$2520,16,FALSE),"TBD")</f>
        <v>TBD</v>
      </c>
      <c r="AR8" s="169" t="str">
        <f>IFERROR(VLOOKUP('PLANNING-RECHANGES LATelec'!$A8,[3]PO_AS!$A$2:$S$2520,18,FALSE),"TBD")</f>
        <v>TBD</v>
      </c>
      <c r="AS8" s="169" t="str">
        <f t="shared" si="3"/>
        <v>Non valide</v>
      </c>
      <c r="AT8" s="169" t="str">
        <f t="shared" si="4"/>
        <v>Non valide</v>
      </c>
      <c r="AU8" s="215" t="str">
        <f>LEFT('PLANNING-RECHANGES LATelec'!$R8,9)</f>
        <v/>
      </c>
      <c r="AV8" s="156"/>
    </row>
    <row r="9" spans="1:48" hidden="1" x14ac:dyDescent="0.2">
      <c r="A9" s="84" t="str">
        <f t="shared" si="0"/>
        <v>570015710</v>
      </c>
      <c r="B9" s="125" t="str">
        <f>IFERROR(VLOOKUP(F9,'Table V'!A:K,11,FALSE),"TBD")</f>
        <v>AIRBUS</v>
      </c>
      <c r="C9" s="125">
        <v>5700157</v>
      </c>
      <c r="D9" s="126" t="s">
        <v>157</v>
      </c>
      <c r="E9" s="127">
        <v>6202923</v>
      </c>
      <c r="F9" s="125" t="s">
        <v>635</v>
      </c>
      <c r="G9" s="125">
        <v>2</v>
      </c>
      <c r="H9" s="125">
        <v>0</v>
      </c>
      <c r="I9" s="125"/>
      <c r="J9" s="128" t="str">
        <f>IFERROR(VLOOKUP(F9,'Table V'!A:I,9,FALSE),"P/N INCONNU")</f>
        <v>P/N CONNU</v>
      </c>
      <c r="K9" s="125" t="str">
        <f>IFERROR(VLOOKUP(F9,'Table V'!A:J,10,FALSE),"TBD")</f>
        <v>N/A</v>
      </c>
      <c r="L9" s="125" t="str">
        <f>IFERROR(VLOOKUP('PLANNING-RECHANGES LATelec'!F13,'Table V'!A:C,3,FALSE),"LdF non existante")</f>
        <v>LdF approuvée</v>
      </c>
      <c r="M9" s="129" t="s">
        <v>59</v>
      </c>
      <c r="N9" s="125" t="str">
        <f>IFERROR(VLOOKUP(F9,'Table V'!A:H,8,FALSE),"À définir")</f>
        <v>NON</v>
      </c>
      <c r="O9" s="125">
        <f>IFERROR(VLOOKUP(F9,'Table V'!A:E,2,FALSE),"")</f>
        <v>510</v>
      </c>
      <c r="P9" s="125" t="str">
        <f>IFERROR(CONCATENATE(VLOOKUP(F9,'Table V'!$A$1:$Q$260192,17,FALSE),"-",(RIGHT(C9,4)),"0",D9),"")</f>
        <v>1251319-0157010</v>
      </c>
      <c r="Q9" s="130" t="str">
        <f>IFERROR(VLOOKUP(F9,'Table V'!A:L,12,FALSE),"")</f>
        <v>LAB</v>
      </c>
      <c r="R9" s="125"/>
      <c r="S9" s="125"/>
      <c r="T9" s="131" t="s">
        <v>24</v>
      </c>
      <c r="U9" s="132"/>
      <c r="V9" s="130">
        <f>IFERROR(VLOOKUP(F9,'Table V'!A:F,6,FALSE),"TBD")</f>
        <v>6530207600</v>
      </c>
      <c r="W9" s="125" t="str">
        <f>IFERROR(VLOOKUP(F9,'Table V'!A:G,7,FALSE),"TBD")</f>
        <v>Qté 1</v>
      </c>
      <c r="X9" s="125" t="str">
        <f>IFERROR(VLOOKUP(A9,[1]Feuil1!$A:$AG,32,FALSE),"N/A")</f>
        <v>N/A</v>
      </c>
      <c r="Y9" s="130" t="s">
        <v>1987</v>
      </c>
      <c r="Z9" s="133"/>
      <c r="AA9" s="125" t="s">
        <v>19</v>
      </c>
      <c r="AB9" s="129">
        <v>50772</v>
      </c>
      <c r="AC9" s="129"/>
      <c r="AD9" s="129"/>
      <c r="AE9" s="134">
        <v>42443</v>
      </c>
      <c r="AF9" s="134"/>
      <c r="AG9" s="134">
        <f t="shared" si="1"/>
        <v>42437</v>
      </c>
      <c r="AH9" s="125" t="s">
        <v>57</v>
      </c>
      <c r="AI9" s="219" t="str">
        <f>IFERROR(VLOOKUP('PLANNING-RECHANGES LATelec'!$AU9,[2]MAD!$B$4:$J$50000,2,FALSE),"MAD TBD")</f>
        <v>MAD TBD</v>
      </c>
      <c r="AJ9" s="134" t="str">
        <f>IFERROR(VLOOKUP('PLANNING-RECHANGES LATelec'!$AU9,[2]MAD!$B$4:$J$50000,9,FALSE),"NON EXPEDIÉE")</f>
        <v>NON EXPEDIÉE</v>
      </c>
      <c r="AK9" s="224" t="str">
        <f t="shared" si="2"/>
        <v/>
      </c>
      <c r="AL9" s="227"/>
      <c r="AM9" s="222" t="s">
        <v>15</v>
      </c>
      <c r="AN9" s="172">
        <f>IFERROR(VLOOKUP('PLANNING-RECHANGES LATelec'!$F9,'Table V'!A$1:O7916,13,FALSE),"TBD")</f>
        <v>1419</v>
      </c>
      <c r="AO9" s="170">
        <f>IFERROR(VLOOKUP('PLANNING-RECHANGES LATelec'!$F9,'Table V'!A$1:O7873,14,FALSE),"TBD")</f>
        <v>0</v>
      </c>
      <c r="AP9" s="171" t="str">
        <f>IFERROR(VLOOKUP('PLANNING-RECHANGES LATelec'!$F9,'Table V'!A$1:O$8013,15,FALSE),"TBD")</f>
        <v>EUR</v>
      </c>
      <c r="AQ9" s="168" t="str">
        <f>IFERROR(VLOOKUP('PLANNING-RECHANGES LATelec'!$A9,[3]PO_AS!$A$2:$R$2520,16,FALSE),"TBD")</f>
        <v>TBD</v>
      </c>
      <c r="AR9" s="169" t="str">
        <f>IFERROR(VLOOKUP('PLANNING-RECHANGES LATelec'!$A9,[3]PO_AS!$A$2:$S$2520,18,FALSE),"TBD")</f>
        <v>TBD</v>
      </c>
      <c r="AS9" s="169" t="str">
        <f t="shared" si="3"/>
        <v>Non valide</v>
      </c>
      <c r="AT9" s="169" t="str">
        <f t="shared" si="4"/>
        <v>Non valide</v>
      </c>
      <c r="AU9" s="215" t="str">
        <f>LEFT('PLANNING-RECHANGES LATelec'!$R9,9)</f>
        <v/>
      </c>
      <c r="AV9" s="156"/>
    </row>
    <row r="10" spans="1:48" hidden="1" x14ac:dyDescent="0.2">
      <c r="A10" s="84" t="str">
        <f t="shared" si="0"/>
        <v>569435510</v>
      </c>
      <c r="B10" s="125" t="str">
        <f>IFERROR(VLOOKUP(F10,'Table V'!A:K,11,FALSE),"TBD")</f>
        <v>AIRBUS</v>
      </c>
      <c r="C10" s="125">
        <v>5694355</v>
      </c>
      <c r="D10" s="126" t="s">
        <v>157</v>
      </c>
      <c r="E10" s="127"/>
      <c r="F10" s="125" t="s">
        <v>635</v>
      </c>
      <c r="G10" s="125">
        <v>1</v>
      </c>
      <c r="H10" s="125">
        <v>0</v>
      </c>
      <c r="I10" s="125"/>
      <c r="J10" s="128" t="str">
        <f>IFERROR(VLOOKUP(F10,'Table V'!A:I,9,FALSE),"P/N INCONNU")</f>
        <v>P/N CONNU</v>
      </c>
      <c r="K10" s="125" t="str">
        <f>IFERROR(VLOOKUP(F10,'Table V'!A:J,10,FALSE),"TBD")</f>
        <v>N/A</v>
      </c>
      <c r="L10" s="125" t="str">
        <f>IFERROR(VLOOKUP('PLANNING-RECHANGES LATelec'!F14,'Table V'!A:C,3,FALSE),"LdF non existante")</f>
        <v>LdF approuvée</v>
      </c>
      <c r="M10" s="129" t="s">
        <v>59</v>
      </c>
      <c r="N10" s="125" t="str">
        <f>IFERROR(VLOOKUP(F10,'Table V'!A:H,8,FALSE),"À définir")</f>
        <v>NON</v>
      </c>
      <c r="O10" s="125">
        <f>IFERROR(VLOOKUP(F10,'Table V'!A:E,2,FALSE),"")</f>
        <v>510</v>
      </c>
      <c r="P10" s="125" t="str">
        <f>IFERROR(CONCATENATE(VLOOKUP(F10,'Table V'!$A$1:$Q$260192,17,FALSE),"-",(RIGHT(C10,4)),"0",D10),"")</f>
        <v>1251319-4355010</v>
      </c>
      <c r="Q10" s="130" t="str">
        <f>IFERROR(VLOOKUP(F10,'Table V'!A:L,12,FALSE),"")</f>
        <v>LAB</v>
      </c>
      <c r="R10" s="125"/>
      <c r="S10" s="125"/>
      <c r="T10" s="131" t="s">
        <v>24</v>
      </c>
      <c r="U10" s="132"/>
      <c r="V10" s="130">
        <f>IFERROR(VLOOKUP(F10,'Table V'!A:F,6,FALSE),"TBD")</f>
        <v>6530207600</v>
      </c>
      <c r="W10" s="125" t="str">
        <f>IFERROR(VLOOKUP(F10,'Table V'!A:G,7,FALSE),"TBD")</f>
        <v>Qté 1</v>
      </c>
      <c r="X10" s="125" t="str">
        <f>IFERROR(VLOOKUP(A10,[1]Feuil1!$A:$AG,32,FALSE),"N/A")</f>
        <v>N/A</v>
      </c>
      <c r="Y10" s="130" t="s">
        <v>1987</v>
      </c>
      <c r="Z10" s="133"/>
      <c r="AA10" s="125" t="s">
        <v>19</v>
      </c>
      <c r="AB10" s="129">
        <v>50772</v>
      </c>
      <c r="AC10" s="129"/>
      <c r="AD10" s="129"/>
      <c r="AE10" s="134">
        <v>42448</v>
      </c>
      <c r="AF10" s="134"/>
      <c r="AG10" s="134">
        <f t="shared" si="1"/>
        <v>42444</v>
      </c>
      <c r="AH10" s="125" t="s">
        <v>57</v>
      </c>
      <c r="AI10" s="219" t="str">
        <f>IFERROR(VLOOKUP('PLANNING-RECHANGES LATelec'!$AU10,[2]MAD!$B$4:$J$50000,2,FALSE),"MAD TBD")</f>
        <v>MAD TBD</v>
      </c>
      <c r="AJ10" s="134" t="str">
        <f>IFERROR(VLOOKUP('PLANNING-RECHANGES LATelec'!$AU10,[2]MAD!$B$4:$J$50000,9,FALSE),"NON EXPEDIÉE")</f>
        <v>NON EXPEDIÉE</v>
      </c>
      <c r="AK10" s="224" t="str">
        <f t="shared" si="2"/>
        <v/>
      </c>
      <c r="AL10" s="227"/>
      <c r="AM10" s="222" t="s">
        <v>15</v>
      </c>
      <c r="AN10" s="172">
        <f>IFERROR(VLOOKUP('PLANNING-RECHANGES LATelec'!$F10,'Table V'!A$1:O7917,13,FALSE),"TBD")</f>
        <v>1419</v>
      </c>
      <c r="AO10" s="170">
        <f>IFERROR(VLOOKUP('PLANNING-RECHANGES LATelec'!$F10,'Table V'!A$1:O7874,14,FALSE),"TBD")</f>
        <v>0</v>
      </c>
      <c r="AP10" s="171" t="str">
        <f>IFERROR(VLOOKUP('PLANNING-RECHANGES LATelec'!$F10,'Table V'!A$1:O$8013,15,FALSE),"TBD")</f>
        <v>EUR</v>
      </c>
      <c r="AQ10" s="168" t="str">
        <f>IFERROR(VLOOKUP('PLANNING-RECHANGES LATelec'!$A10,[3]PO_AS!$A$2:$R$2520,16,FALSE),"TBD")</f>
        <v>TBD</v>
      </c>
      <c r="AR10" s="169" t="str">
        <f>IFERROR(VLOOKUP('PLANNING-RECHANGES LATelec'!$A10,[3]PO_AS!$A$2:$S$2520,18,FALSE),"TBD")</f>
        <v>TBD</v>
      </c>
      <c r="AS10" s="169" t="str">
        <f t="shared" si="3"/>
        <v>Non valide</v>
      </c>
      <c r="AT10" s="169" t="str">
        <f t="shared" si="4"/>
        <v>Non valide</v>
      </c>
      <c r="AU10" s="215" t="str">
        <f>LEFT('PLANNING-RECHANGES LATelec'!$R10,9)</f>
        <v/>
      </c>
      <c r="AV10" s="156"/>
    </row>
    <row r="11" spans="1:48" hidden="1" x14ac:dyDescent="0.2">
      <c r="A11" s="84" t="str">
        <f t="shared" si="0"/>
        <v>490213810</v>
      </c>
      <c r="B11" s="125" t="str">
        <f>IFERROR(VLOOKUP(F11,'Table V'!A:K,11,FALSE),"TBD")</f>
        <v>AIRBUS</v>
      </c>
      <c r="C11" s="125">
        <v>4902138</v>
      </c>
      <c r="D11" s="126" t="s">
        <v>157</v>
      </c>
      <c r="E11" s="127">
        <v>6202929</v>
      </c>
      <c r="F11" s="125" t="s">
        <v>634</v>
      </c>
      <c r="G11" s="125">
        <v>1</v>
      </c>
      <c r="H11" s="125">
        <v>0</v>
      </c>
      <c r="I11" s="125"/>
      <c r="J11" s="128" t="str">
        <f>IFERROR(VLOOKUP(F11,'Table V'!A:I,9,FALSE),"P/N INCONNU")</f>
        <v>P/N CONNU</v>
      </c>
      <c r="K11" s="125" t="str">
        <f>IFERROR(VLOOKUP(F11,'Table V'!A:J,10,FALSE),"TBD")</f>
        <v>N/A</v>
      </c>
      <c r="L11" s="125" t="str">
        <f>IFERROR(VLOOKUP('PLANNING-RECHANGES LATelec'!F15,'Table V'!A:C,3,FALSE),"LdF non existante")</f>
        <v>LdF approuvée</v>
      </c>
      <c r="M11" s="129" t="s">
        <v>59</v>
      </c>
      <c r="N11" s="125" t="str">
        <f>IFERROR(VLOOKUP(F11,'Table V'!A:H,8,FALSE),"À définir")</f>
        <v>NON</v>
      </c>
      <c r="O11" s="125">
        <f>IFERROR(VLOOKUP(F11,'Table V'!A:E,2,FALSE),"")</f>
        <v>510</v>
      </c>
      <c r="P11" s="125" t="str">
        <f>IFERROR(CONCATENATE(VLOOKUP(F11,'Table V'!$A$1:$Q$260192,17,FALSE),"-",(RIGHT(C11,4)),"0",D11),"")</f>
        <v>1251319-2138010</v>
      </c>
      <c r="Q11" s="130" t="str">
        <f>IFERROR(VLOOKUP(F11,'Table V'!A:L,12,FALSE),"")</f>
        <v>LAB</v>
      </c>
      <c r="R11" s="125"/>
      <c r="S11" s="125"/>
      <c r="T11" s="131" t="s">
        <v>24</v>
      </c>
      <c r="U11" s="132"/>
      <c r="V11" s="130">
        <f>IFERROR(VLOOKUP(F11,'Table V'!A:F,6,FALSE),"TBD")</f>
        <v>6530207600</v>
      </c>
      <c r="W11" s="125" t="str">
        <f>IFERROR(VLOOKUP(F11,'Table V'!A:G,7,FALSE),"TBD")</f>
        <v>Qté 1</v>
      </c>
      <c r="X11" s="125" t="str">
        <f>IFERROR(VLOOKUP(A11,[1]Feuil1!$A:$AG,32,FALSE),"N/A")</f>
        <v>N/A</v>
      </c>
      <c r="Y11" s="130" t="s">
        <v>1987</v>
      </c>
      <c r="Z11" s="133"/>
      <c r="AA11" s="125" t="s">
        <v>19</v>
      </c>
      <c r="AB11" s="129">
        <v>50772</v>
      </c>
      <c r="AC11" s="129"/>
      <c r="AD11" s="129"/>
      <c r="AE11" s="134">
        <v>42461</v>
      </c>
      <c r="AF11" s="134"/>
      <c r="AG11" s="134">
        <f t="shared" si="1"/>
        <v>42457</v>
      </c>
      <c r="AH11" s="125" t="s">
        <v>57</v>
      </c>
      <c r="AI11" s="219" t="str">
        <f>IFERROR(VLOOKUP('PLANNING-RECHANGES LATelec'!$AU11,[2]MAD!$B$4:$J$50000,2,FALSE),"MAD TBD")</f>
        <v>MAD TBD</v>
      </c>
      <c r="AJ11" s="134" t="str">
        <f>IFERROR(VLOOKUP('PLANNING-RECHANGES LATelec'!$AU11,[2]MAD!$B$4:$J$50000,9,FALSE),"NON EXPEDIÉE")</f>
        <v>NON EXPEDIÉE</v>
      </c>
      <c r="AK11" s="224" t="str">
        <f t="shared" si="2"/>
        <v/>
      </c>
      <c r="AL11" s="227"/>
      <c r="AM11" s="222" t="s">
        <v>15</v>
      </c>
      <c r="AN11" s="172">
        <f>IFERROR(VLOOKUP('PLANNING-RECHANGES LATelec'!$F11,'Table V'!A$1:O7918,13,FALSE),"TBD")</f>
        <v>1224</v>
      </c>
      <c r="AO11" s="170">
        <f>IFERROR(VLOOKUP('PLANNING-RECHANGES LATelec'!$F11,'Table V'!A$1:O7875,14,FALSE),"TBD")</f>
        <v>0</v>
      </c>
      <c r="AP11" s="171" t="str">
        <f>IFERROR(VLOOKUP('PLANNING-RECHANGES LATelec'!$F11,'Table V'!A$1:O$8013,15,FALSE),"TBD")</f>
        <v>EUR</v>
      </c>
      <c r="AQ11" s="168" t="str">
        <f>IFERROR(VLOOKUP('PLANNING-RECHANGES LATelec'!$A11,[3]PO_AS!$A$2:$R$2520,16,FALSE),"TBD")</f>
        <v>TBD</v>
      </c>
      <c r="AR11" s="169" t="str">
        <f>IFERROR(VLOOKUP('PLANNING-RECHANGES LATelec'!$A11,[3]PO_AS!$A$2:$S$2520,18,FALSE),"TBD")</f>
        <v>TBD</v>
      </c>
      <c r="AS11" s="169" t="str">
        <f t="shared" si="3"/>
        <v>Non valide</v>
      </c>
      <c r="AT11" s="169" t="str">
        <f t="shared" si="4"/>
        <v>Non valide</v>
      </c>
      <c r="AU11" s="215" t="str">
        <f>LEFT('PLANNING-RECHANGES LATelec'!$R11,9)</f>
        <v/>
      </c>
      <c r="AV11" s="156"/>
    </row>
    <row r="12" spans="1:48" hidden="1" x14ac:dyDescent="0.2">
      <c r="A12" s="84" t="str">
        <f t="shared" si="0"/>
        <v>554644110</v>
      </c>
      <c r="B12" s="125" t="str">
        <f>IFERROR(VLOOKUP(F12,'Table V'!A:K,11,FALSE),"TBD")</f>
        <v>AIRBUS</v>
      </c>
      <c r="C12" s="125">
        <v>5546441</v>
      </c>
      <c r="D12" s="126" t="s">
        <v>157</v>
      </c>
      <c r="E12" s="127">
        <v>6202904</v>
      </c>
      <c r="F12" s="125" t="s">
        <v>635</v>
      </c>
      <c r="G12" s="125">
        <v>1</v>
      </c>
      <c r="H12" s="125">
        <v>0</v>
      </c>
      <c r="I12" s="125"/>
      <c r="J12" s="128" t="str">
        <f>IFERROR(VLOOKUP(F12,'Table V'!A:I,9,FALSE),"P/N INCONNU")</f>
        <v>P/N CONNU</v>
      </c>
      <c r="K12" s="125" t="str">
        <f>IFERROR(VLOOKUP(F12,'Table V'!A:J,10,FALSE),"TBD")</f>
        <v>N/A</v>
      </c>
      <c r="L12" s="125" t="str">
        <f>IFERROR(VLOOKUP('PLANNING-RECHANGES LATelec'!F16,'Table V'!A:C,3,FALSE),"LdF non existante")</f>
        <v>LdF approuvée</v>
      </c>
      <c r="M12" s="129" t="s">
        <v>59</v>
      </c>
      <c r="N12" s="125" t="str">
        <f>IFERROR(VLOOKUP(F12,'Table V'!A:H,8,FALSE),"À définir")</f>
        <v>NON</v>
      </c>
      <c r="O12" s="125">
        <f>IFERROR(VLOOKUP(F12,'Table V'!A:E,2,FALSE),"")</f>
        <v>510</v>
      </c>
      <c r="P12" s="125" t="str">
        <f>IFERROR(CONCATENATE(VLOOKUP(F12,'Table V'!$A$1:$Q$260192,17,FALSE),"-",(RIGHT(C12,4)),"0",D12),"")</f>
        <v>1251319-6441010</v>
      </c>
      <c r="Q12" s="130" t="str">
        <f>IFERROR(VLOOKUP(F12,'Table V'!A:L,12,FALSE),"")</f>
        <v>LAB</v>
      </c>
      <c r="R12" s="125"/>
      <c r="S12" s="125"/>
      <c r="T12" s="131" t="s">
        <v>24</v>
      </c>
      <c r="U12" s="132"/>
      <c r="V12" s="130">
        <f>IFERROR(VLOOKUP(F12,'Table V'!A:F,6,FALSE),"TBD")</f>
        <v>6530207600</v>
      </c>
      <c r="W12" s="125" t="str">
        <f>IFERROR(VLOOKUP(F12,'Table V'!A:G,7,FALSE),"TBD")</f>
        <v>Qté 1</v>
      </c>
      <c r="X12" s="125" t="str">
        <f>IFERROR(VLOOKUP(A12,[1]Feuil1!$A:$AG,32,FALSE),"N/A")</f>
        <v>N/A</v>
      </c>
      <c r="Y12" s="130" t="s">
        <v>1987</v>
      </c>
      <c r="Z12" s="133"/>
      <c r="AA12" s="125" t="s">
        <v>19</v>
      </c>
      <c r="AB12" s="129">
        <v>50772</v>
      </c>
      <c r="AC12" s="129"/>
      <c r="AD12" s="129"/>
      <c r="AE12" s="134">
        <v>42471</v>
      </c>
      <c r="AF12" s="134"/>
      <c r="AG12" s="134">
        <f t="shared" si="1"/>
        <v>42465</v>
      </c>
      <c r="AH12" s="125" t="s">
        <v>57</v>
      </c>
      <c r="AI12" s="219" t="str">
        <f>IFERROR(VLOOKUP('PLANNING-RECHANGES LATelec'!$AU12,[2]MAD!$B$4:$J$50000,2,FALSE),"MAD TBD")</f>
        <v>MAD TBD</v>
      </c>
      <c r="AJ12" s="134" t="str">
        <f>IFERROR(VLOOKUP('PLANNING-RECHANGES LATelec'!$AU12,[2]MAD!$B$4:$J$50000,9,FALSE),"NON EXPEDIÉE")</f>
        <v>NON EXPEDIÉE</v>
      </c>
      <c r="AK12" s="224" t="str">
        <f t="shared" si="2"/>
        <v/>
      </c>
      <c r="AL12" s="227"/>
      <c r="AM12" s="222" t="s">
        <v>15</v>
      </c>
      <c r="AN12" s="172">
        <f>IFERROR(VLOOKUP('PLANNING-RECHANGES LATelec'!$F12,'Table V'!A$1:O7919,13,FALSE),"TBD")</f>
        <v>1419</v>
      </c>
      <c r="AO12" s="170">
        <f>IFERROR(VLOOKUP('PLANNING-RECHANGES LATelec'!$F12,'Table V'!A$1:O7876,14,FALSE),"TBD")</f>
        <v>0</v>
      </c>
      <c r="AP12" s="171" t="str">
        <f>IFERROR(VLOOKUP('PLANNING-RECHANGES LATelec'!$F12,'Table V'!A$1:O$8013,15,FALSE),"TBD")</f>
        <v>EUR</v>
      </c>
      <c r="AQ12" s="168" t="str">
        <f>IFERROR(VLOOKUP('PLANNING-RECHANGES LATelec'!$A12,[3]PO_AS!$A$2:$R$2520,16,FALSE),"TBD")</f>
        <v>TBD</v>
      </c>
      <c r="AR12" s="169" t="str">
        <f>IFERROR(VLOOKUP('PLANNING-RECHANGES LATelec'!$A12,[3]PO_AS!$A$2:$S$2520,18,FALSE),"TBD")</f>
        <v>TBD</v>
      </c>
      <c r="AS12" s="169" t="str">
        <f t="shared" si="3"/>
        <v>Non valide</v>
      </c>
      <c r="AT12" s="169" t="str">
        <f t="shared" si="4"/>
        <v>Non valide</v>
      </c>
      <c r="AU12" s="215" t="str">
        <f>LEFT('PLANNING-RECHANGES LATelec'!$R12,9)</f>
        <v/>
      </c>
      <c r="AV12" s="156"/>
    </row>
    <row r="13" spans="1:48" hidden="1" x14ac:dyDescent="0.2">
      <c r="A13" s="84" t="str">
        <f t="shared" si="0"/>
        <v>563253510</v>
      </c>
      <c r="B13" s="125" t="str">
        <f>IFERROR(VLOOKUP(F13,'Table V'!A:K,11,FALSE),"TBD")</f>
        <v>AIRBUS</v>
      </c>
      <c r="C13" s="125">
        <v>5632535</v>
      </c>
      <c r="D13" s="126" t="s">
        <v>157</v>
      </c>
      <c r="E13" s="127"/>
      <c r="F13" s="125" t="s">
        <v>635</v>
      </c>
      <c r="G13" s="125">
        <v>1</v>
      </c>
      <c r="H13" s="125">
        <v>0</v>
      </c>
      <c r="I13" s="125"/>
      <c r="J13" s="128" t="str">
        <f>IFERROR(VLOOKUP(F13,'Table V'!A:I,9,FALSE),"P/N INCONNU")</f>
        <v>P/N CONNU</v>
      </c>
      <c r="K13" s="125" t="str">
        <f>IFERROR(VLOOKUP(F13,'Table V'!A:J,10,FALSE),"TBD")</f>
        <v>N/A</v>
      </c>
      <c r="L13" s="125" t="str">
        <f>IFERROR(VLOOKUP('PLANNING-RECHANGES LATelec'!F17,'Table V'!A:C,3,FALSE),"LdF non existante")</f>
        <v>LdF approuvée</v>
      </c>
      <c r="M13" s="129" t="s">
        <v>59</v>
      </c>
      <c r="N13" s="125" t="str">
        <f>IFERROR(VLOOKUP(F13,'Table V'!A:H,8,FALSE),"À définir")</f>
        <v>NON</v>
      </c>
      <c r="O13" s="125">
        <f>IFERROR(VLOOKUP(F13,'Table V'!A:E,2,FALSE),"")</f>
        <v>510</v>
      </c>
      <c r="P13" s="125" t="str">
        <f>IFERROR(CONCATENATE(VLOOKUP(F13,'Table V'!$A$1:$Q$260192,17,FALSE),"-",(RIGHT(C13,4)),"0",D13),"")</f>
        <v>1251319-2535010</v>
      </c>
      <c r="Q13" s="130" t="str">
        <f>IFERROR(VLOOKUP(F13,'Table V'!A:L,12,FALSE),"")</f>
        <v>LAB</v>
      </c>
      <c r="R13" s="125"/>
      <c r="S13" s="125"/>
      <c r="T13" s="131" t="s">
        <v>24</v>
      </c>
      <c r="U13" s="132"/>
      <c r="V13" s="130">
        <f>IFERROR(VLOOKUP(F13,'Table V'!A:F,6,FALSE),"TBD")</f>
        <v>6530207600</v>
      </c>
      <c r="W13" s="125" t="str">
        <f>IFERROR(VLOOKUP(F13,'Table V'!A:G,7,FALSE),"TBD")</f>
        <v>Qté 1</v>
      </c>
      <c r="X13" s="125" t="str">
        <f>IFERROR(VLOOKUP(A13,[1]Feuil1!$A:$AG,32,FALSE),"N/A")</f>
        <v>N/A</v>
      </c>
      <c r="Y13" s="130" t="s">
        <v>1987</v>
      </c>
      <c r="Z13" s="133"/>
      <c r="AA13" s="125" t="s">
        <v>19</v>
      </c>
      <c r="AB13" s="129">
        <v>50772</v>
      </c>
      <c r="AC13" s="129"/>
      <c r="AD13" s="129"/>
      <c r="AE13" s="134">
        <v>42471</v>
      </c>
      <c r="AF13" s="134"/>
      <c r="AG13" s="134">
        <f t="shared" si="1"/>
        <v>42465</v>
      </c>
      <c r="AH13" s="125" t="s">
        <v>57</v>
      </c>
      <c r="AI13" s="219" t="str">
        <f>IFERROR(VLOOKUP('PLANNING-RECHANGES LATelec'!$AU13,[2]MAD!$B$4:$J$50000,2,FALSE),"MAD TBD")</f>
        <v>MAD TBD</v>
      </c>
      <c r="AJ13" s="134" t="str">
        <f>IFERROR(VLOOKUP('PLANNING-RECHANGES LATelec'!$AU13,[2]MAD!$B$4:$J$50000,9,FALSE),"NON EXPEDIÉE")</f>
        <v>NON EXPEDIÉE</v>
      </c>
      <c r="AK13" s="224" t="str">
        <f t="shared" si="2"/>
        <v/>
      </c>
      <c r="AL13" s="227"/>
      <c r="AM13" s="222" t="s">
        <v>15</v>
      </c>
      <c r="AN13" s="172">
        <f>IFERROR(VLOOKUP('PLANNING-RECHANGES LATelec'!$F13,'Table V'!A$1:O7920,13,FALSE),"TBD")</f>
        <v>1419</v>
      </c>
      <c r="AO13" s="170">
        <f>IFERROR(VLOOKUP('PLANNING-RECHANGES LATelec'!$F13,'Table V'!A$1:O7877,14,FALSE),"TBD")</f>
        <v>0</v>
      </c>
      <c r="AP13" s="171" t="str">
        <f>IFERROR(VLOOKUP('PLANNING-RECHANGES LATelec'!$F13,'Table V'!A$1:O$8013,15,FALSE),"TBD")</f>
        <v>EUR</v>
      </c>
      <c r="AQ13" s="168" t="str">
        <f>IFERROR(VLOOKUP('PLANNING-RECHANGES LATelec'!$A13,[3]PO_AS!$A$2:$R$2520,16,FALSE),"TBD")</f>
        <v>TBD</v>
      </c>
      <c r="AR13" s="169" t="str">
        <f>IFERROR(VLOOKUP('PLANNING-RECHANGES LATelec'!$A13,[3]PO_AS!$A$2:$S$2520,18,FALSE),"TBD")</f>
        <v>TBD</v>
      </c>
      <c r="AS13" s="169" t="str">
        <f t="shared" si="3"/>
        <v>Non valide</v>
      </c>
      <c r="AT13" s="169" t="str">
        <f t="shared" si="4"/>
        <v>Non valide</v>
      </c>
      <c r="AU13" s="215" t="str">
        <f>LEFT('PLANNING-RECHANGES LATelec'!$R13,9)</f>
        <v/>
      </c>
      <c r="AV13" s="156"/>
    </row>
    <row r="14" spans="1:48" hidden="1" x14ac:dyDescent="0.2">
      <c r="A14" s="84" t="str">
        <f t="shared" si="0"/>
        <v>613836310</v>
      </c>
      <c r="B14" s="125" t="str">
        <f>IFERROR(VLOOKUP(F14,'Table V'!A:K,11,FALSE),"TBD")</f>
        <v>AIRBUS</v>
      </c>
      <c r="C14" s="125">
        <v>6138363</v>
      </c>
      <c r="D14" s="126" t="s">
        <v>157</v>
      </c>
      <c r="E14" s="127"/>
      <c r="F14" s="125" t="s">
        <v>635</v>
      </c>
      <c r="G14" s="125">
        <v>1</v>
      </c>
      <c r="H14" s="125">
        <v>0</v>
      </c>
      <c r="I14" s="125"/>
      <c r="J14" s="128" t="str">
        <f>IFERROR(VLOOKUP(F14,'Table V'!A:I,9,FALSE),"P/N INCONNU")</f>
        <v>P/N CONNU</v>
      </c>
      <c r="K14" s="125" t="str">
        <f>IFERROR(VLOOKUP(F14,'Table V'!A:J,10,FALSE),"TBD")</f>
        <v>N/A</v>
      </c>
      <c r="L14" s="125" t="str">
        <f>IFERROR(VLOOKUP('PLANNING-RECHANGES LATelec'!F21,'Table V'!A:C,3,FALSE),"LdF non existante")</f>
        <v>LdF approuvée</v>
      </c>
      <c r="M14" s="129" t="s">
        <v>59</v>
      </c>
      <c r="N14" s="125" t="str">
        <f>IFERROR(VLOOKUP(F14,'Table V'!A:H,8,FALSE),"À définir")</f>
        <v>NON</v>
      </c>
      <c r="O14" s="125">
        <f>IFERROR(VLOOKUP(F14,'Table V'!A:E,2,FALSE),"")</f>
        <v>510</v>
      </c>
      <c r="P14" s="125" t="str">
        <f>IFERROR(CONCATENATE(VLOOKUP(F14,'Table V'!$A$1:$Q$260192,17,FALSE),"-",(RIGHT(C14,4)),"0",D14),"")</f>
        <v>1251319-8363010</v>
      </c>
      <c r="Q14" s="130" t="str">
        <f>IFERROR(VLOOKUP(F14,'Table V'!A:L,12,FALSE),"")</f>
        <v>LAB</v>
      </c>
      <c r="R14" s="125"/>
      <c r="S14" s="125"/>
      <c r="T14" s="131" t="s">
        <v>24</v>
      </c>
      <c r="U14" s="132"/>
      <c r="V14" s="130">
        <f>IFERROR(VLOOKUP(F14,'Table V'!A:F,6,FALSE),"TBD")</f>
        <v>6530207600</v>
      </c>
      <c r="W14" s="125" t="str">
        <f>IFERROR(VLOOKUP(F14,'Table V'!A:G,7,FALSE),"TBD")</f>
        <v>Qté 1</v>
      </c>
      <c r="X14" s="125" t="str">
        <f>IFERROR(VLOOKUP(A14,[1]Feuil1!$A:$AG,32,FALSE),"N/A")</f>
        <v>N/A</v>
      </c>
      <c r="Y14" s="130" t="s">
        <v>1987</v>
      </c>
      <c r="Z14" s="133"/>
      <c r="AA14" s="125" t="s">
        <v>19</v>
      </c>
      <c r="AB14" s="129">
        <v>52574</v>
      </c>
      <c r="AC14" s="129"/>
      <c r="AD14" s="129"/>
      <c r="AE14" s="134">
        <v>42480</v>
      </c>
      <c r="AF14" s="134"/>
      <c r="AG14" s="134">
        <f t="shared" si="1"/>
        <v>42474</v>
      </c>
      <c r="AH14" s="125" t="s">
        <v>57</v>
      </c>
      <c r="AI14" s="219" t="str">
        <f>IFERROR(VLOOKUP('PLANNING-RECHANGES LATelec'!$AU14,[2]MAD!$B$4:$J$50000,2,FALSE),"MAD TBD")</f>
        <v>MAD TBD</v>
      </c>
      <c r="AJ14" s="134" t="str">
        <f>IFERROR(VLOOKUP('PLANNING-RECHANGES LATelec'!$AU14,[2]MAD!$B$4:$J$50000,9,FALSE),"NON EXPEDIÉE")</f>
        <v>NON EXPEDIÉE</v>
      </c>
      <c r="AK14" s="224" t="str">
        <f t="shared" si="2"/>
        <v/>
      </c>
      <c r="AL14" s="227"/>
      <c r="AM14" s="222" t="s">
        <v>15</v>
      </c>
      <c r="AN14" s="172">
        <f>IFERROR(VLOOKUP('PLANNING-RECHANGES LATelec'!$F14,'Table V'!A$1:O7921,13,FALSE),"TBD")</f>
        <v>1419</v>
      </c>
      <c r="AO14" s="170">
        <f>IFERROR(VLOOKUP('PLANNING-RECHANGES LATelec'!$F14,'Table V'!A$1:O7878,14,FALSE),"TBD")</f>
        <v>0</v>
      </c>
      <c r="AP14" s="171" t="str">
        <f>IFERROR(VLOOKUP('PLANNING-RECHANGES LATelec'!$F14,'Table V'!A$1:O$8013,15,FALSE),"TBD")</f>
        <v>EUR</v>
      </c>
      <c r="AQ14" s="168" t="str">
        <f>IFERROR(VLOOKUP('PLANNING-RECHANGES LATelec'!$A14,[3]PO_AS!$A$2:$R$2520,16,FALSE),"TBD")</f>
        <v>TBD</v>
      </c>
      <c r="AR14" s="169" t="str">
        <f>IFERROR(VLOOKUP('PLANNING-RECHANGES LATelec'!$A14,[3]PO_AS!$A$2:$S$2520,18,FALSE),"TBD")</f>
        <v>TBD</v>
      </c>
      <c r="AS14" s="169" t="str">
        <f t="shared" si="3"/>
        <v>Non valide</v>
      </c>
      <c r="AT14" s="169" t="str">
        <f t="shared" si="4"/>
        <v>Non valide</v>
      </c>
      <c r="AU14" s="215" t="str">
        <f>LEFT('PLANNING-RECHANGES LATelec'!$R14,9)</f>
        <v/>
      </c>
      <c r="AV14" s="156"/>
    </row>
    <row r="15" spans="1:48" ht="25.5" hidden="1" x14ac:dyDescent="0.2">
      <c r="A15" s="84" t="str">
        <f t="shared" si="0"/>
        <v>594036110</v>
      </c>
      <c r="B15" s="125" t="str">
        <f>IFERROR(VLOOKUP(F15,'Table V'!A:K,11,FALSE),"TBD")</f>
        <v>AIRBUS</v>
      </c>
      <c r="C15" s="125">
        <v>5940361</v>
      </c>
      <c r="D15" s="126" t="s">
        <v>157</v>
      </c>
      <c r="E15" s="127"/>
      <c r="F15" s="125" t="s">
        <v>635</v>
      </c>
      <c r="G15" s="125">
        <v>7</v>
      </c>
      <c r="H15" s="125">
        <v>0</v>
      </c>
      <c r="I15" s="125"/>
      <c r="J15" s="128" t="str">
        <f>IFERROR(VLOOKUP(F15,'Table V'!A:I,9,FALSE),"P/N INCONNU")</f>
        <v>P/N CONNU</v>
      </c>
      <c r="K15" s="125" t="str">
        <f>IFERROR(VLOOKUP(F15,'Table V'!A:J,10,FALSE),"TBD")</f>
        <v>N/A</v>
      </c>
      <c r="L15" s="125" t="str">
        <f>IFERROR(VLOOKUP('PLANNING-RECHANGES LATelec'!F18,'Table V'!A:C,3,FALSE),"LdF non existante")</f>
        <v>LdF Non approuvée</v>
      </c>
      <c r="M15" s="129" t="s">
        <v>59</v>
      </c>
      <c r="N15" s="125" t="str">
        <f>IFERROR(VLOOKUP(F15,'Table V'!A:H,8,FALSE),"À définir")</f>
        <v>NON</v>
      </c>
      <c r="O15" s="125">
        <f>IFERROR(VLOOKUP(F15,'Table V'!A:E,2,FALSE),"")</f>
        <v>510</v>
      </c>
      <c r="P15" s="125" t="str">
        <f>IFERROR(CONCATENATE(VLOOKUP(F15,'Table V'!$A$1:$Q$260192,17,FALSE),"-",(RIGHT(C15,4)),"0",D15),"")</f>
        <v>1251319-0361010</v>
      </c>
      <c r="Q15" s="130" t="str">
        <f>IFERROR(VLOOKUP(F15,'Table V'!A:L,12,FALSE),"")</f>
        <v>LAB</v>
      </c>
      <c r="R15" s="125"/>
      <c r="S15" s="125"/>
      <c r="T15" s="131" t="s">
        <v>24</v>
      </c>
      <c r="U15" s="132"/>
      <c r="V15" s="130">
        <f>IFERROR(VLOOKUP(F15,'Table V'!A:F,6,FALSE),"TBD")</f>
        <v>6530207600</v>
      </c>
      <c r="W15" s="125" t="str">
        <f>IFERROR(VLOOKUP(F15,'Table V'!A:G,7,FALSE),"TBD")</f>
        <v>Qté 1</v>
      </c>
      <c r="X15" s="125" t="str">
        <f>IFERROR(VLOOKUP(A15,[1]Feuil1!$A:$AG,32,FALSE),"N/A")</f>
        <v>N/A</v>
      </c>
      <c r="Y15" s="130" t="s">
        <v>1987</v>
      </c>
      <c r="Z15" s="133"/>
      <c r="AA15" s="125" t="s">
        <v>19</v>
      </c>
      <c r="AB15" s="129">
        <v>51817</v>
      </c>
      <c r="AC15" s="129"/>
      <c r="AD15" s="129"/>
      <c r="AE15" s="134">
        <v>42486</v>
      </c>
      <c r="AF15" s="134"/>
      <c r="AG15" s="134">
        <f t="shared" si="1"/>
        <v>42480</v>
      </c>
      <c r="AH15" s="125" t="s">
        <v>57</v>
      </c>
      <c r="AI15" s="219" t="str">
        <f>IFERROR(VLOOKUP('PLANNING-RECHANGES LATelec'!$AU15,[2]MAD!$B$4:$J$50000,2,FALSE),"MAD TBD")</f>
        <v>MAD TBD</v>
      </c>
      <c r="AJ15" s="134" t="str">
        <f>IFERROR(VLOOKUP('PLANNING-RECHANGES LATelec'!$AU15,[2]MAD!$B$4:$J$50000,9,FALSE),"NON EXPEDIÉE")</f>
        <v>NON EXPEDIÉE</v>
      </c>
      <c r="AK15" s="224" t="str">
        <f t="shared" si="2"/>
        <v/>
      </c>
      <c r="AL15" s="227"/>
      <c r="AM15" s="222" t="s">
        <v>15</v>
      </c>
      <c r="AN15" s="172">
        <f>IFERROR(VLOOKUP('PLANNING-RECHANGES LATelec'!$F15,'Table V'!A$1:O7922,13,FALSE),"TBD")</f>
        <v>1419</v>
      </c>
      <c r="AO15" s="170">
        <f>IFERROR(VLOOKUP('PLANNING-RECHANGES LATelec'!$F15,'Table V'!A$1:O7879,14,FALSE),"TBD")</f>
        <v>0</v>
      </c>
      <c r="AP15" s="171" t="str">
        <f>IFERROR(VLOOKUP('PLANNING-RECHANGES LATelec'!$F15,'Table V'!A$1:O$8013,15,FALSE),"TBD")</f>
        <v>EUR</v>
      </c>
      <c r="AQ15" s="168" t="str">
        <f>IFERROR(VLOOKUP('PLANNING-RECHANGES LATelec'!$A15,[3]PO_AS!$A$2:$R$2520,16,FALSE),"TBD")</f>
        <v>TBD</v>
      </c>
      <c r="AR15" s="169" t="str">
        <f>IFERROR(VLOOKUP('PLANNING-RECHANGES LATelec'!$A15,[3]PO_AS!$A$2:$S$2520,18,FALSE),"TBD")</f>
        <v>TBD</v>
      </c>
      <c r="AS15" s="169" t="str">
        <f t="shared" si="3"/>
        <v>Non valide</v>
      </c>
      <c r="AT15" s="169" t="str">
        <f t="shared" si="4"/>
        <v>Non valide</v>
      </c>
      <c r="AU15" s="215" t="str">
        <f>LEFT('PLANNING-RECHANGES LATelec'!$R15,9)</f>
        <v/>
      </c>
      <c r="AV15" s="156"/>
    </row>
    <row r="16" spans="1:48" hidden="1" x14ac:dyDescent="0.2">
      <c r="A16" s="84" t="str">
        <f t="shared" si="0"/>
        <v>601008910</v>
      </c>
      <c r="B16" s="125" t="str">
        <f>IFERROR(VLOOKUP(F16,'Table V'!A:K,11,FALSE),"TBD")</f>
        <v>AIRBUS</v>
      </c>
      <c r="C16" s="125">
        <v>6010089</v>
      </c>
      <c r="D16" s="126" t="s">
        <v>157</v>
      </c>
      <c r="E16" s="127"/>
      <c r="F16" s="125" t="s">
        <v>635</v>
      </c>
      <c r="G16" s="125">
        <v>1</v>
      </c>
      <c r="H16" s="125">
        <v>0</v>
      </c>
      <c r="I16" s="125"/>
      <c r="J16" s="128" t="str">
        <f>IFERROR(VLOOKUP(F16,'Table V'!A:I,9,FALSE),"P/N INCONNU")</f>
        <v>P/N CONNU</v>
      </c>
      <c r="K16" s="125" t="str">
        <f>IFERROR(VLOOKUP(F16,'Table V'!A:J,10,FALSE),"TBD")</f>
        <v>N/A</v>
      </c>
      <c r="L16" s="125" t="str">
        <f>IFERROR(VLOOKUP('PLANNING-RECHANGES LATelec'!F19,'Table V'!A:C,3,FALSE),"LdF non existante")</f>
        <v>LdF approuvée</v>
      </c>
      <c r="M16" s="129" t="s">
        <v>59</v>
      </c>
      <c r="N16" s="125" t="str">
        <f>IFERROR(VLOOKUP(F16,'Table V'!A:H,8,FALSE),"À définir")</f>
        <v>NON</v>
      </c>
      <c r="O16" s="125">
        <f>IFERROR(VLOOKUP(F16,'Table V'!A:E,2,FALSE),"")</f>
        <v>510</v>
      </c>
      <c r="P16" s="125" t="str">
        <f>IFERROR(CONCATENATE(VLOOKUP(F16,'Table V'!$A$1:$Q$260192,17,FALSE),"-",(RIGHT(C16,4)),"0",D16),"")</f>
        <v>1251319-0089010</v>
      </c>
      <c r="Q16" s="130" t="str">
        <f>IFERROR(VLOOKUP(F16,'Table V'!A:L,12,FALSE),"")</f>
        <v>LAB</v>
      </c>
      <c r="R16" s="125"/>
      <c r="S16" s="125"/>
      <c r="T16" s="131" t="s">
        <v>24</v>
      </c>
      <c r="U16" s="132"/>
      <c r="V16" s="130">
        <f>IFERROR(VLOOKUP(F16,'Table V'!A:F,6,FALSE),"TBD")</f>
        <v>6530207600</v>
      </c>
      <c r="W16" s="125" t="str">
        <f>IFERROR(VLOOKUP(F16,'Table V'!A:G,7,FALSE),"TBD")</f>
        <v>Qté 1</v>
      </c>
      <c r="X16" s="125" t="str">
        <f>IFERROR(VLOOKUP(A16,[1]Feuil1!$A:$AG,32,FALSE),"N/A")</f>
        <v>N/A</v>
      </c>
      <c r="Y16" s="130" t="s">
        <v>1987</v>
      </c>
      <c r="Z16" s="133"/>
      <c r="AA16" s="125" t="s">
        <v>19</v>
      </c>
      <c r="AB16" s="129">
        <v>52232</v>
      </c>
      <c r="AC16" s="129"/>
      <c r="AD16" s="129"/>
      <c r="AE16" s="134">
        <v>42508</v>
      </c>
      <c r="AF16" s="134"/>
      <c r="AG16" s="134">
        <f t="shared" si="1"/>
        <v>42502</v>
      </c>
      <c r="AH16" s="125" t="s">
        <v>57</v>
      </c>
      <c r="AI16" s="219" t="str">
        <f>IFERROR(VLOOKUP('PLANNING-RECHANGES LATelec'!$AU16,[2]MAD!$B$4:$J$50000,2,FALSE),"MAD TBD")</f>
        <v>MAD TBD</v>
      </c>
      <c r="AJ16" s="134" t="str">
        <f>IFERROR(VLOOKUP('PLANNING-RECHANGES LATelec'!$AU16,[2]MAD!$B$4:$J$50000,9,FALSE),"NON EXPEDIÉE")</f>
        <v>NON EXPEDIÉE</v>
      </c>
      <c r="AK16" s="224" t="str">
        <f t="shared" si="2"/>
        <v/>
      </c>
      <c r="AL16" s="227"/>
      <c r="AM16" s="222" t="s">
        <v>15</v>
      </c>
      <c r="AN16" s="172">
        <f>IFERROR(VLOOKUP('PLANNING-RECHANGES LATelec'!$F16,'Table V'!A$1:O7923,13,FALSE),"TBD")</f>
        <v>1419</v>
      </c>
      <c r="AO16" s="170">
        <f>IFERROR(VLOOKUP('PLANNING-RECHANGES LATelec'!$F16,'Table V'!A$1:O7880,14,FALSE),"TBD")</f>
        <v>0</v>
      </c>
      <c r="AP16" s="171" t="str">
        <f>IFERROR(VLOOKUP('PLANNING-RECHANGES LATelec'!$F16,'Table V'!A$1:O$8013,15,FALSE),"TBD")</f>
        <v>EUR</v>
      </c>
      <c r="AQ16" s="168" t="str">
        <f>IFERROR(VLOOKUP('PLANNING-RECHANGES LATelec'!$A16,[3]PO_AS!$A$2:$R$2520,16,FALSE),"TBD")</f>
        <v>TBD</v>
      </c>
      <c r="AR16" s="169" t="str">
        <f>IFERROR(VLOOKUP('PLANNING-RECHANGES LATelec'!$A16,[3]PO_AS!$A$2:$S$2520,18,FALSE),"TBD")</f>
        <v>TBD</v>
      </c>
      <c r="AS16" s="169" t="str">
        <f t="shared" si="3"/>
        <v>Non valide</v>
      </c>
      <c r="AT16" s="169" t="str">
        <f t="shared" si="4"/>
        <v>Non valide</v>
      </c>
      <c r="AU16" s="215" t="str">
        <f>LEFT('PLANNING-RECHANGES LATelec'!$R16,9)</f>
        <v/>
      </c>
      <c r="AV16" s="156"/>
    </row>
    <row r="17" spans="1:48" hidden="1" x14ac:dyDescent="0.2">
      <c r="A17" s="84" t="str">
        <f t="shared" si="0"/>
        <v>601011310</v>
      </c>
      <c r="B17" s="125" t="str">
        <f>IFERROR(VLOOKUP(F17,'Table V'!A:K,11,FALSE),"TBD")</f>
        <v>AIRBUS</v>
      </c>
      <c r="C17" s="125">
        <v>6010113</v>
      </c>
      <c r="D17" s="126" t="s">
        <v>157</v>
      </c>
      <c r="E17" s="127"/>
      <c r="F17" s="125" t="s">
        <v>634</v>
      </c>
      <c r="G17" s="125">
        <v>1</v>
      </c>
      <c r="H17" s="125">
        <v>0</v>
      </c>
      <c r="I17" s="125"/>
      <c r="J17" s="128" t="str">
        <f>IFERROR(VLOOKUP(F17,'Table V'!A:I,9,FALSE),"P/N INCONNU")</f>
        <v>P/N CONNU</v>
      </c>
      <c r="K17" s="125" t="str">
        <f>IFERROR(VLOOKUP(F17,'Table V'!A:J,10,FALSE),"TBD")</f>
        <v>N/A</v>
      </c>
      <c r="L17" s="125" t="str">
        <f>IFERROR(VLOOKUP('PLANNING-RECHANGES LATelec'!F20,'Table V'!A:C,3,FALSE),"LdF non existante")</f>
        <v>LdF approuvée</v>
      </c>
      <c r="M17" s="129" t="s">
        <v>59</v>
      </c>
      <c r="N17" s="125" t="str">
        <f>IFERROR(VLOOKUP(F17,'Table V'!A:H,8,FALSE),"À définir")</f>
        <v>NON</v>
      </c>
      <c r="O17" s="125">
        <f>IFERROR(VLOOKUP(F17,'Table V'!A:E,2,FALSE),"")</f>
        <v>510</v>
      </c>
      <c r="P17" s="125" t="str">
        <f>IFERROR(CONCATENATE(VLOOKUP(F17,'Table V'!$A$1:$Q$260192,17,FALSE),"-",(RIGHT(C17,4)),"0",D17),"")</f>
        <v>1251319-0113010</v>
      </c>
      <c r="Q17" s="130" t="str">
        <f>IFERROR(VLOOKUP(F17,'Table V'!A:L,12,FALSE),"")</f>
        <v>LAB</v>
      </c>
      <c r="R17" s="125"/>
      <c r="S17" s="125"/>
      <c r="T17" s="131" t="s">
        <v>24</v>
      </c>
      <c r="U17" s="132"/>
      <c r="V17" s="130">
        <f>IFERROR(VLOOKUP(F17,'Table V'!A:F,6,FALSE),"TBD")</f>
        <v>6530207600</v>
      </c>
      <c r="W17" s="125" t="str">
        <f>IFERROR(VLOOKUP(F17,'Table V'!A:G,7,FALSE),"TBD")</f>
        <v>Qté 1</v>
      </c>
      <c r="X17" s="125" t="str">
        <f>IFERROR(VLOOKUP(A17,[1]Feuil1!$A:$AG,32,FALSE),"N/A")</f>
        <v>N/A</v>
      </c>
      <c r="Y17" s="130" t="s">
        <v>1987</v>
      </c>
      <c r="Z17" s="133"/>
      <c r="AA17" s="125" t="s">
        <v>19</v>
      </c>
      <c r="AB17" s="129">
        <v>52232</v>
      </c>
      <c r="AC17" s="129"/>
      <c r="AD17" s="129"/>
      <c r="AE17" s="134">
        <v>42508</v>
      </c>
      <c r="AF17" s="134"/>
      <c r="AG17" s="134">
        <f t="shared" si="1"/>
        <v>42502</v>
      </c>
      <c r="AH17" s="125" t="s">
        <v>57</v>
      </c>
      <c r="AI17" s="219" t="str">
        <f>IFERROR(VLOOKUP('PLANNING-RECHANGES LATelec'!$AU17,[2]MAD!$B$4:$J$50000,2,FALSE),"MAD TBD")</f>
        <v>MAD TBD</v>
      </c>
      <c r="AJ17" s="134" t="str">
        <f>IFERROR(VLOOKUP('PLANNING-RECHANGES LATelec'!$AU17,[2]MAD!$B$4:$J$50000,9,FALSE),"NON EXPEDIÉE")</f>
        <v>NON EXPEDIÉE</v>
      </c>
      <c r="AK17" s="224" t="str">
        <f t="shared" si="2"/>
        <v/>
      </c>
      <c r="AL17" s="227"/>
      <c r="AM17" s="222" t="s">
        <v>15</v>
      </c>
      <c r="AN17" s="172">
        <f>IFERROR(VLOOKUP('PLANNING-RECHANGES LATelec'!$F17,'Table V'!A$1:O7924,13,FALSE),"TBD")</f>
        <v>1224</v>
      </c>
      <c r="AO17" s="170">
        <f>IFERROR(VLOOKUP('PLANNING-RECHANGES LATelec'!$F17,'Table V'!A$1:O7881,14,FALSE),"TBD")</f>
        <v>0</v>
      </c>
      <c r="AP17" s="171" t="str">
        <f>IFERROR(VLOOKUP('PLANNING-RECHANGES LATelec'!$F17,'Table V'!A$1:O$8013,15,FALSE),"TBD")</f>
        <v>EUR</v>
      </c>
      <c r="AQ17" s="168" t="str">
        <f>IFERROR(VLOOKUP('PLANNING-RECHANGES LATelec'!$A17,[3]PO_AS!$A$2:$R$2520,16,FALSE),"TBD")</f>
        <v>TBD</v>
      </c>
      <c r="AR17" s="169" t="str">
        <f>IFERROR(VLOOKUP('PLANNING-RECHANGES LATelec'!$A17,[3]PO_AS!$A$2:$S$2520,18,FALSE),"TBD")</f>
        <v>TBD</v>
      </c>
      <c r="AS17" s="169" t="str">
        <f t="shared" si="3"/>
        <v>Non valide</v>
      </c>
      <c r="AT17" s="169" t="str">
        <f t="shared" si="4"/>
        <v>Non valide</v>
      </c>
      <c r="AU17" s="215" t="str">
        <f>LEFT('PLANNING-RECHANGES LATelec'!$R17,9)</f>
        <v/>
      </c>
      <c r="AV17" s="156"/>
    </row>
    <row r="18" spans="1:48" ht="25.5" hidden="1" x14ac:dyDescent="0.2">
      <c r="A18" s="84" t="str">
        <f t="shared" si="0"/>
        <v>2709426110</v>
      </c>
      <c r="B18" s="125" t="str">
        <f>IFERROR(VLOOKUP(F18,'Table V'!A:K,11,FALSE),"TBD")</f>
        <v>AIRBUS</v>
      </c>
      <c r="C18" s="125">
        <v>27094261</v>
      </c>
      <c r="D18" s="126" t="s">
        <v>157</v>
      </c>
      <c r="E18" s="127" t="s">
        <v>16</v>
      </c>
      <c r="F18" s="125" t="s">
        <v>582</v>
      </c>
      <c r="G18" s="125">
        <v>1</v>
      </c>
      <c r="H18" s="125">
        <v>0</v>
      </c>
      <c r="I18" s="125"/>
      <c r="J18" s="128" t="str">
        <f>IFERROR(VLOOKUP(F18,'Table V'!A:I,9,FALSE),"P/N INCONNU")</f>
        <v>P/N CONNU</v>
      </c>
      <c r="K18" s="125" t="str">
        <f>IFERROR(VLOOKUP(F18,'Table V'!A:J,10,FALSE),"TBD")</f>
        <v>NB3526P</v>
      </c>
      <c r="L18" s="125" t="str">
        <f>IFERROR(VLOOKUP('PLANNING-RECHANGES LATelec'!F27,'Table V'!A:C,3,FALSE),"LdF non existante")</f>
        <v>LdF Non approuvée</v>
      </c>
      <c r="M18" s="129" t="s">
        <v>59</v>
      </c>
      <c r="N18" s="125" t="str">
        <f>IFERROR(VLOOKUP(F18,'Table V'!A:H,8,FALSE),"À définir")</f>
        <v>NON</v>
      </c>
      <c r="O18" s="125">
        <f>IFERROR(VLOOKUP(F18,'Table V'!A:E,2,FALSE),"")</f>
        <v>108</v>
      </c>
      <c r="P18" s="125" t="str">
        <f>IFERROR(CONCATENATE(VLOOKUP(F18,'Table V'!$A$1:$Q$260192,17,FALSE),"-",(RIGHT(C18,4)),"0",D18),"")</f>
        <v>1251019-4261010</v>
      </c>
      <c r="Q18" s="130" t="str">
        <f>IFERROR(VLOOKUP(F18,'Table V'!A:L,12,FALSE),"")</f>
        <v>LAB</v>
      </c>
      <c r="R18" s="125" t="s">
        <v>25</v>
      </c>
      <c r="S18" s="125"/>
      <c r="T18" s="131" t="s">
        <v>24</v>
      </c>
      <c r="U18" s="132"/>
      <c r="V18" s="130" t="str">
        <f>IFERROR(VLOOKUP(F18,'Table V'!A:F,6,FALSE),"TBD")</f>
        <v>6963469200</v>
      </c>
      <c r="W18" s="125" t="str">
        <f>IFERROR(VLOOKUP(F18,'Table V'!A:G,7,FALSE),"TBD")</f>
        <v>Qté 1</v>
      </c>
      <c r="X18" s="125" t="str">
        <f>IFERROR(VLOOKUP(A18,[1]Feuil1!$A:$AG,32,FALSE),"N/A")</f>
        <v>N/A</v>
      </c>
      <c r="Y18" s="130" t="s">
        <v>1987</v>
      </c>
      <c r="Z18" s="133"/>
      <c r="AA18" s="125" t="s">
        <v>17</v>
      </c>
      <c r="AB18" s="129">
        <v>435</v>
      </c>
      <c r="AC18" s="129"/>
      <c r="AD18" s="129"/>
      <c r="AE18" s="134">
        <v>42515</v>
      </c>
      <c r="AF18" s="134"/>
      <c r="AG18" s="134">
        <f t="shared" si="1"/>
        <v>42513</v>
      </c>
      <c r="AH18" s="125" t="s">
        <v>57</v>
      </c>
      <c r="AI18" s="219" t="str">
        <f>IFERROR(VLOOKUP('PLANNING-RECHANGES LATelec'!$AU18,[2]MAD!$B$4:$J$50000,2,FALSE),"MAD TBD")</f>
        <v>MAD TBD</v>
      </c>
      <c r="AJ18" s="134" t="str">
        <f>IFERROR(VLOOKUP('PLANNING-RECHANGES LATelec'!$AU18,[2]MAD!$B$4:$J$50000,9,FALSE),"NON EXPEDIÉE")</f>
        <v>NON EXPEDIÉE</v>
      </c>
      <c r="AK18" s="224" t="str">
        <f t="shared" si="2"/>
        <v/>
      </c>
      <c r="AL18" s="227"/>
      <c r="AM18" s="222" t="s">
        <v>15</v>
      </c>
      <c r="AN18" s="172">
        <f>IFERROR(VLOOKUP('PLANNING-RECHANGES LATelec'!$F18,'Table V'!A$1:O7925,13,FALSE),"TBD")</f>
        <v>2098.33</v>
      </c>
      <c r="AO18" s="170">
        <f>IFERROR(VLOOKUP('PLANNING-RECHANGES LATelec'!$F18,'Table V'!A$1:O7882,14,FALSE),"TBD")</f>
        <v>0</v>
      </c>
      <c r="AP18" s="171" t="str">
        <f>IFERROR(VLOOKUP('PLANNING-RECHANGES LATelec'!$F18,'Table V'!A$1:O$8013,15,FALSE),"TBD")</f>
        <v>EUR</v>
      </c>
      <c r="AQ18" s="168" t="str">
        <f>IFERROR(VLOOKUP('PLANNING-RECHANGES LATelec'!$A18,[3]PO_AS!$A$2:$R$2520,16,FALSE),"TBD")</f>
        <v>TBD</v>
      </c>
      <c r="AR18" s="169" t="str">
        <f>IFERROR(VLOOKUP('PLANNING-RECHANGES LATelec'!$A18,[3]PO_AS!$A$2:$S$2520,18,FALSE),"TBD")</f>
        <v>TBD</v>
      </c>
      <c r="AS18" s="169" t="str">
        <f t="shared" si="3"/>
        <v>Non valide</v>
      </c>
      <c r="AT18" s="169" t="str">
        <f t="shared" si="4"/>
        <v>Non valide</v>
      </c>
      <c r="AU18" s="215" t="str">
        <f>LEFT('PLANNING-RECHANGES LATelec'!$R18,9)</f>
        <v>R51945</v>
      </c>
      <c r="AV18" s="156"/>
    </row>
    <row r="19" spans="1:48" ht="25.5" hidden="1" x14ac:dyDescent="0.2">
      <c r="A19" s="84" t="str">
        <f t="shared" si="0"/>
        <v>490003179610</v>
      </c>
      <c r="B19" s="125" t="str">
        <f>IFERROR(VLOOKUP(F19,'Table V'!A:K,11,FALSE),"TBD")</f>
        <v>STELIA</v>
      </c>
      <c r="C19" s="125">
        <v>4900031796</v>
      </c>
      <c r="D19" s="126" t="s">
        <v>157</v>
      </c>
      <c r="E19" s="127"/>
      <c r="F19" s="125" t="s">
        <v>500</v>
      </c>
      <c r="G19" s="125">
        <v>1</v>
      </c>
      <c r="H19" s="125">
        <v>0</v>
      </c>
      <c r="I19" s="125" t="str">
        <f>IFERROR(VLOOKUP(F19,'Stock PHS'!A:F,6,FALSE),"")</f>
        <v/>
      </c>
      <c r="J19" s="128" t="str">
        <f>IFERROR(VLOOKUP(F19,'Table V'!A:I,9,FALSE),"P/N INCONNU")</f>
        <v>P/N CONNU</v>
      </c>
      <c r="K19" s="125" t="str">
        <f>IFERROR(VLOOKUP(F19,'Table V'!A:J,10,FALSE),"TBD")</f>
        <v>TBD</v>
      </c>
      <c r="L19" s="125" t="str">
        <f>IFERROR(VLOOKUP(F19,'Table V'!A:C,3,FALSE),"LdF non existante")</f>
        <v>LdF approuvée</v>
      </c>
      <c r="M19" s="129" t="s">
        <v>59</v>
      </c>
      <c r="N19" s="125" t="str">
        <f>IFERROR(VLOOKUP(F19,'Table V'!A:H,8,FALSE),"À définir")</f>
        <v>NON</v>
      </c>
      <c r="O19" s="125">
        <f>IFERROR(VLOOKUP(F19,'Table V'!A:E,2,FALSE),"")</f>
        <v>23</v>
      </c>
      <c r="P19" s="125" t="str">
        <f>IFERROR(CONCATENATE(VLOOKUP(F19,'Table V'!$A$1:$Q$260192,17,FALSE),"-",(RIGHT(C19,4)),"0",D19),"")</f>
        <v>1251019-1796010</v>
      </c>
      <c r="Q19" s="130" t="str">
        <f>IFERROR(VLOOKUP(F19,'Table V'!A:L,12,FALSE),"")</f>
        <v>LAB</v>
      </c>
      <c r="R19" s="125" t="s">
        <v>69</v>
      </c>
      <c r="S19" s="125" t="s">
        <v>67</v>
      </c>
      <c r="T19" s="131" t="s">
        <v>24</v>
      </c>
      <c r="U19" s="132" t="s">
        <v>15</v>
      </c>
      <c r="V19" s="130" t="str">
        <f>IFERROR(VLOOKUP(F19,'Table V'!A:F,6,FALSE),"TBD")</f>
        <v>6839605100</v>
      </c>
      <c r="W19" s="125" t="str">
        <f>IFERROR(VLOOKUP(F19,'Table V'!A:G,7,FALSE),"TBD")</f>
        <v>Qté 1</v>
      </c>
      <c r="X19" s="125" t="str">
        <f>IFERROR(VLOOKUP(A19,[1]Feuil1!$A:$AG,32,FALSE),"N/A")</f>
        <v>N/A</v>
      </c>
      <c r="Y19" s="245" t="s">
        <v>34</v>
      </c>
      <c r="Z19" s="133" t="s">
        <v>1725</v>
      </c>
      <c r="AA19" s="125" t="s">
        <v>17</v>
      </c>
      <c r="AB19" s="129">
        <v>4397</v>
      </c>
      <c r="AC19" s="129"/>
      <c r="AD19" s="129"/>
      <c r="AE19" s="134">
        <v>42795</v>
      </c>
      <c r="AF19" s="134">
        <v>42818</v>
      </c>
      <c r="AG19" s="134">
        <f t="shared" si="1"/>
        <v>42814</v>
      </c>
      <c r="AH19" s="125" t="s">
        <v>57</v>
      </c>
      <c r="AI19" s="219" t="str">
        <f>IFERROR(VLOOKUP('PLANNING-RECHANGES LATelec'!$AU19,[2]MAD!$B$4:$J$50000,2,FALSE),"MAD TBD")</f>
        <v>MAD TBD</v>
      </c>
      <c r="AJ19" s="134" t="str">
        <f>IFERROR(VLOOKUP('PLANNING-RECHANGES LATelec'!$AU19,[2]MAD!$B$4:$J$50000,9,FALSE),"NON EXPEDIÉE")</f>
        <v>NON EXPEDIÉE</v>
      </c>
      <c r="AK19" s="224" t="str">
        <f t="shared" si="2"/>
        <v/>
      </c>
      <c r="AL19" s="227"/>
      <c r="AM19" s="222" t="s">
        <v>15</v>
      </c>
      <c r="AN19" s="172">
        <f>IFERROR(VLOOKUP('PLANNING-RECHANGES LATelec'!$F19,'Table V'!A$1:O7926,13,FALSE),"TBD")</f>
        <v>0</v>
      </c>
      <c r="AO19" s="170">
        <f>IFERROR(VLOOKUP('PLANNING-RECHANGES LATelec'!$F19,'Table V'!A$1:O7883,14,FALSE),"TBD")</f>
        <v>0</v>
      </c>
      <c r="AP19" s="171">
        <f>IFERROR(VLOOKUP('PLANNING-RECHANGES LATelec'!$F19,'Table V'!A$1:O$8013,15,FALSE),"TBD")</f>
        <v>0</v>
      </c>
      <c r="AQ19" s="168" t="str">
        <f>IFERROR(VLOOKUP('PLANNING-RECHANGES LATelec'!$A19,[3]PO_AS!$A$2:$R$2520,16,FALSE),"TBD")</f>
        <v>TBD</v>
      </c>
      <c r="AR19" s="169" t="str">
        <f>IFERROR(VLOOKUP('PLANNING-RECHANGES LATelec'!$A19,[3]PO_AS!$A$2:$S$2520,18,FALSE),"TBD")</f>
        <v>TBD</v>
      </c>
      <c r="AS19" s="169" t="str">
        <f t="shared" si="3"/>
        <v>Non valide</v>
      </c>
      <c r="AT19" s="169" t="str">
        <f t="shared" si="4"/>
        <v>Non valide</v>
      </c>
      <c r="AU19" s="215" t="str">
        <f>LEFT('PLANNING-RECHANGES LATelec'!$R19,9)</f>
        <v>U54481</v>
      </c>
      <c r="AV19" s="156"/>
    </row>
    <row r="20" spans="1:48" ht="25.5" hidden="1" x14ac:dyDescent="0.2">
      <c r="A20" s="84" t="str">
        <f t="shared" si="0"/>
        <v>2739718810</v>
      </c>
      <c r="B20" s="125" t="str">
        <f>IFERROR(VLOOKUP(F20,'Table V'!A:K,11,FALSE),"TBD")</f>
        <v>AIRBUS</v>
      </c>
      <c r="C20" s="125">
        <v>27397188</v>
      </c>
      <c r="D20" s="126" t="s">
        <v>157</v>
      </c>
      <c r="E20" s="127"/>
      <c r="F20" s="125" t="s">
        <v>600</v>
      </c>
      <c r="G20" s="125">
        <v>1</v>
      </c>
      <c r="H20" s="125">
        <v>0</v>
      </c>
      <c r="I20" s="125" t="str">
        <f>IFERROR(VLOOKUP(F20,'Stock PHS'!A:F,6,FALSE),"")</f>
        <v/>
      </c>
      <c r="J20" s="128" t="str">
        <f>IFERROR(VLOOKUP(F20,'Table V'!A:I,9,FALSE),"P/N INCONNU")</f>
        <v>P/N CONNU</v>
      </c>
      <c r="K20" s="125" t="str">
        <f>IFERROR(VLOOKUP(F20,'Table V'!A:J,10,FALSE),"TBD")</f>
        <v>NB5457P</v>
      </c>
      <c r="L20" s="125" t="str">
        <f>IFERROR(VLOOKUP(F20,'Table V'!A:C,3,FALSE),"LdF non existante")</f>
        <v>LdF approuvée</v>
      </c>
      <c r="M20" s="129" t="s">
        <v>59</v>
      </c>
      <c r="N20" s="125" t="str">
        <f>IFERROR(VLOOKUP(F20,'Table V'!A:H,8,FALSE),"À définir")</f>
        <v>NON</v>
      </c>
      <c r="O20" s="125">
        <f>IFERROR(VLOOKUP(F20,'Table V'!A:E,2,FALSE),"")</f>
        <v>117</v>
      </c>
      <c r="P20" s="125" t="str">
        <f>IFERROR(CONCATENATE(VLOOKUP(F20,'Table V'!$A$1:$Q$260192,17,FALSE),"-",(RIGHT(C20,4)),"0",D20),"")</f>
        <v>1251019-7188010</v>
      </c>
      <c r="Q20" s="130" t="str">
        <f>IFERROR(VLOOKUP(F20,'Table V'!A:L,12,FALSE),"")</f>
        <v>LAB</v>
      </c>
      <c r="R20" s="125"/>
      <c r="S20" s="125" t="s">
        <v>85</v>
      </c>
      <c r="T20" s="131" t="s">
        <v>24</v>
      </c>
      <c r="U20" s="132"/>
      <c r="V20" s="130" t="str">
        <f>IFERROR(VLOOKUP(F20,'Table V'!A:F,6,FALSE),"TBD")</f>
        <v>N/A</v>
      </c>
      <c r="W20" s="125" t="str">
        <f>IFERROR(VLOOKUP(F20,'Table V'!A:G,7,FALSE),"TBD")</f>
        <v>N/A</v>
      </c>
      <c r="X20" s="125" t="str">
        <f>IFERROR(VLOOKUP(A20,[1]Feuil1!$A:$AG,32,FALSE),"N/A")</f>
        <v>N/A</v>
      </c>
      <c r="Y20" s="130" t="s">
        <v>1987</v>
      </c>
      <c r="Z20" s="133" t="s">
        <v>1726</v>
      </c>
      <c r="AA20" s="125" t="s">
        <v>17</v>
      </c>
      <c r="AB20" s="129">
        <v>5394</v>
      </c>
      <c r="AC20" s="129"/>
      <c r="AD20" s="129"/>
      <c r="AE20" s="134">
        <v>42856</v>
      </c>
      <c r="AF20" s="134"/>
      <c r="AG20" s="134">
        <f t="shared" si="1"/>
        <v>42850</v>
      </c>
      <c r="AH20" s="125" t="s">
        <v>57</v>
      </c>
      <c r="AI20" s="219" t="str">
        <f>IFERROR(VLOOKUP('PLANNING-RECHANGES LATelec'!$AU20,[2]MAD!$B$4:$J$50000,2,FALSE),"MAD TBD")</f>
        <v>MAD TBD</v>
      </c>
      <c r="AJ20" s="134" t="str">
        <f>IFERROR(VLOOKUP('PLANNING-RECHANGES LATelec'!$AU20,[2]MAD!$B$4:$J$50000,9,FALSE),"NON EXPEDIÉE")</f>
        <v>NON EXPEDIÉE</v>
      </c>
      <c r="AK20" s="224" t="str">
        <f t="shared" si="2"/>
        <v/>
      </c>
      <c r="AL20" s="227"/>
      <c r="AM20" s="222" t="s">
        <v>15</v>
      </c>
      <c r="AN20" s="172">
        <f>IFERROR(VLOOKUP('PLANNING-RECHANGES LATelec'!$F20,'Table V'!A$1:O7927,13,FALSE),"TBD")</f>
        <v>1313.9</v>
      </c>
      <c r="AO20" s="170">
        <f>IFERROR(VLOOKUP('PLANNING-RECHANGES LATelec'!$F20,'Table V'!A$1:O7884,14,FALSE),"TBD")</f>
        <v>0</v>
      </c>
      <c r="AP20" s="171" t="str">
        <f>IFERROR(VLOOKUP('PLANNING-RECHANGES LATelec'!$F20,'Table V'!A$1:O$8013,15,FALSE),"TBD")</f>
        <v>USD</v>
      </c>
      <c r="AQ20" s="168" t="str">
        <f>IFERROR(VLOOKUP('PLANNING-RECHANGES LATelec'!$A20,[3]PO_AS!$A$2:$R$2520,16,FALSE),"TBD")</f>
        <v>TBD</v>
      </c>
      <c r="AR20" s="169" t="str">
        <f>IFERROR(VLOOKUP('PLANNING-RECHANGES LATelec'!$A20,[3]PO_AS!$A$2:$S$2520,18,FALSE),"TBD")</f>
        <v>TBD</v>
      </c>
      <c r="AS20" s="169" t="str">
        <f t="shared" si="3"/>
        <v>Non valide</v>
      </c>
      <c r="AT20" s="169" t="str">
        <f t="shared" si="4"/>
        <v>Non valide</v>
      </c>
      <c r="AU20" s="215" t="str">
        <f>LEFT('PLANNING-RECHANGES LATelec'!$R20,9)</f>
        <v/>
      </c>
      <c r="AV20" s="156"/>
    </row>
    <row r="21" spans="1:48" ht="25.5" hidden="1" x14ac:dyDescent="0.2">
      <c r="A21" s="84" t="str">
        <f t="shared" si="0"/>
        <v>2739718910</v>
      </c>
      <c r="B21" s="125" t="str">
        <f>IFERROR(VLOOKUP(F21,'Table V'!A:K,11,FALSE),"TBD")</f>
        <v>AIRBUS</v>
      </c>
      <c r="C21" s="125">
        <v>27397189</v>
      </c>
      <c r="D21" s="126" t="s">
        <v>157</v>
      </c>
      <c r="E21" s="127"/>
      <c r="F21" s="125" t="s">
        <v>600</v>
      </c>
      <c r="G21" s="125">
        <v>1</v>
      </c>
      <c r="H21" s="125">
        <v>0</v>
      </c>
      <c r="I21" s="125" t="str">
        <f>IFERROR(VLOOKUP(F21,'Stock PHS'!A:F,6,FALSE),"")</f>
        <v/>
      </c>
      <c r="J21" s="128" t="str">
        <f>IFERROR(VLOOKUP(F21,'Table V'!A:I,9,FALSE),"P/N INCONNU")</f>
        <v>P/N CONNU</v>
      </c>
      <c r="K21" s="125" t="str">
        <f>IFERROR(VLOOKUP(F21,'Table V'!A:J,10,FALSE),"TBD")</f>
        <v>NB5457P</v>
      </c>
      <c r="L21" s="125" t="str">
        <f>IFERROR(VLOOKUP(F21,'Table V'!A:C,3,FALSE),"LdF non existante")</f>
        <v>LdF approuvée</v>
      </c>
      <c r="M21" s="129" t="s">
        <v>59</v>
      </c>
      <c r="N21" s="125" t="str">
        <f>IFERROR(VLOOKUP(F21,'Table V'!A:H,8,FALSE),"À définir")</f>
        <v>NON</v>
      </c>
      <c r="O21" s="125">
        <f>IFERROR(VLOOKUP(F21,'Table V'!A:E,2,FALSE),"")</f>
        <v>117</v>
      </c>
      <c r="P21" s="125" t="str">
        <f>IFERROR(CONCATENATE(VLOOKUP(F21,'Table V'!$A$1:$Q$260192,17,FALSE),"-",(RIGHT(C21,4)),"0",D21),"")</f>
        <v>1251019-7189010</v>
      </c>
      <c r="Q21" s="130" t="str">
        <f>IFERROR(VLOOKUP(F21,'Table V'!A:L,12,FALSE),"")</f>
        <v>LAB</v>
      </c>
      <c r="R21" s="125"/>
      <c r="S21" s="125" t="s">
        <v>86</v>
      </c>
      <c r="T21" s="131" t="s">
        <v>24</v>
      </c>
      <c r="U21" s="132"/>
      <c r="V21" s="130" t="str">
        <f>IFERROR(VLOOKUP(F21,'Table V'!A:F,6,FALSE),"TBD")</f>
        <v>N/A</v>
      </c>
      <c r="W21" s="125" t="str">
        <f>IFERROR(VLOOKUP(F21,'Table V'!A:G,7,FALSE),"TBD")</f>
        <v>N/A</v>
      </c>
      <c r="X21" s="125" t="str">
        <f>IFERROR(VLOOKUP(A21,[1]Feuil1!$A:$AG,32,FALSE),"N/A")</f>
        <v>N/A</v>
      </c>
      <c r="Y21" s="130" t="s">
        <v>1987</v>
      </c>
      <c r="Z21" s="133" t="s">
        <v>1726</v>
      </c>
      <c r="AA21" s="125" t="s">
        <v>17</v>
      </c>
      <c r="AB21" s="129">
        <v>5394</v>
      </c>
      <c r="AC21" s="129"/>
      <c r="AD21" s="129"/>
      <c r="AE21" s="134">
        <v>42856</v>
      </c>
      <c r="AF21" s="134"/>
      <c r="AG21" s="134">
        <f t="shared" si="1"/>
        <v>42850</v>
      </c>
      <c r="AH21" s="125" t="s">
        <v>57</v>
      </c>
      <c r="AI21" s="219" t="str">
        <f>IFERROR(VLOOKUP('PLANNING-RECHANGES LATelec'!$AU21,[2]MAD!$B$4:$J$50000,2,FALSE),"MAD TBD")</f>
        <v>MAD TBD</v>
      </c>
      <c r="AJ21" s="134" t="str">
        <f>IFERROR(VLOOKUP('PLANNING-RECHANGES LATelec'!$AU21,[2]MAD!$B$4:$J$50000,9,FALSE),"NON EXPEDIÉE")</f>
        <v>NON EXPEDIÉE</v>
      </c>
      <c r="AK21" s="224" t="str">
        <f t="shared" si="2"/>
        <v/>
      </c>
      <c r="AL21" s="227"/>
      <c r="AM21" s="222" t="s">
        <v>15</v>
      </c>
      <c r="AN21" s="172">
        <f>IFERROR(VLOOKUP('PLANNING-RECHANGES LATelec'!$F21,'Table V'!A$1:O7928,13,FALSE),"TBD")</f>
        <v>1313.9</v>
      </c>
      <c r="AO21" s="170">
        <f>IFERROR(VLOOKUP('PLANNING-RECHANGES LATelec'!$F21,'Table V'!A$1:O7885,14,FALSE),"TBD")</f>
        <v>0</v>
      </c>
      <c r="AP21" s="171" t="str">
        <f>IFERROR(VLOOKUP('PLANNING-RECHANGES LATelec'!$F21,'Table V'!A$1:O$8013,15,FALSE),"TBD")</f>
        <v>USD</v>
      </c>
      <c r="AQ21" s="168" t="str">
        <f>IFERROR(VLOOKUP('PLANNING-RECHANGES LATelec'!$A21,[3]PO_AS!$A$2:$R$2520,16,FALSE),"TBD")</f>
        <v>TBD</v>
      </c>
      <c r="AR21" s="169" t="str">
        <f>IFERROR(VLOOKUP('PLANNING-RECHANGES LATelec'!$A21,[3]PO_AS!$A$2:$S$2520,18,FALSE),"TBD")</f>
        <v>TBD</v>
      </c>
      <c r="AS21" s="169" t="str">
        <f t="shared" si="3"/>
        <v>Non valide</v>
      </c>
      <c r="AT21" s="169" t="str">
        <f t="shared" si="4"/>
        <v>Non valide</v>
      </c>
      <c r="AU21" s="215" t="str">
        <f>LEFT('PLANNING-RECHANGES LATelec'!$R21,9)</f>
        <v/>
      </c>
      <c r="AV21" s="156"/>
    </row>
    <row r="22" spans="1:48" ht="25.5" hidden="1" x14ac:dyDescent="0.2">
      <c r="A22" s="84" t="str">
        <f t="shared" si="0"/>
        <v>2739719010</v>
      </c>
      <c r="B22" s="125" t="str">
        <f>IFERROR(VLOOKUP(F22,'Table V'!A:K,11,FALSE),"TBD")</f>
        <v>AIRBUS</v>
      </c>
      <c r="C22" s="125">
        <v>27397190</v>
      </c>
      <c r="D22" s="126" t="s">
        <v>157</v>
      </c>
      <c r="E22" s="127"/>
      <c r="F22" s="125" t="s">
        <v>600</v>
      </c>
      <c r="G22" s="125">
        <v>1</v>
      </c>
      <c r="H22" s="125">
        <v>0</v>
      </c>
      <c r="I22" s="125" t="str">
        <f>IFERROR(VLOOKUP(F22,'Stock PHS'!A:F,6,FALSE),"")</f>
        <v/>
      </c>
      <c r="J22" s="128" t="str">
        <f>IFERROR(VLOOKUP(F22,'Table V'!A:I,9,FALSE),"P/N INCONNU")</f>
        <v>P/N CONNU</v>
      </c>
      <c r="K22" s="125" t="str">
        <f>IFERROR(VLOOKUP(F22,'Table V'!A:J,10,FALSE),"TBD")</f>
        <v>NB5457P</v>
      </c>
      <c r="L22" s="125" t="str">
        <f>IFERROR(VLOOKUP(F22,'Table V'!A:C,3,FALSE),"LdF non existante")</f>
        <v>LdF approuvée</v>
      </c>
      <c r="M22" s="129" t="s">
        <v>59</v>
      </c>
      <c r="N22" s="125" t="str">
        <f>IFERROR(VLOOKUP(F22,'Table V'!A:H,8,FALSE),"À définir")</f>
        <v>NON</v>
      </c>
      <c r="O22" s="125">
        <f>IFERROR(VLOOKUP(F22,'Table V'!A:E,2,FALSE),"")</f>
        <v>117</v>
      </c>
      <c r="P22" s="125" t="str">
        <f>IFERROR(CONCATENATE(VLOOKUP(F22,'Table V'!$A$1:$Q$260192,17,FALSE),"-",(RIGHT(C22,4)),"0",D22),"")</f>
        <v>1251019-7190010</v>
      </c>
      <c r="Q22" s="130" t="str">
        <f>IFERROR(VLOOKUP(F22,'Table V'!A:L,12,FALSE),"")</f>
        <v>LAB</v>
      </c>
      <c r="R22" s="125"/>
      <c r="S22" s="125" t="s">
        <v>87</v>
      </c>
      <c r="T22" s="131" t="s">
        <v>24</v>
      </c>
      <c r="U22" s="132"/>
      <c r="V22" s="130" t="str">
        <f>IFERROR(VLOOKUP(F22,'Table V'!A:F,6,FALSE),"TBD")</f>
        <v>N/A</v>
      </c>
      <c r="W22" s="125" t="str">
        <f>IFERROR(VLOOKUP(F22,'Table V'!A:G,7,FALSE),"TBD")</f>
        <v>N/A</v>
      </c>
      <c r="X22" s="125" t="str">
        <f>IFERROR(VLOOKUP(A22,[1]Feuil1!$A:$AG,32,FALSE),"N/A")</f>
        <v>N/A</v>
      </c>
      <c r="Y22" s="130" t="s">
        <v>1987</v>
      </c>
      <c r="Z22" s="133" t="s">
        <v>1726</v>
      </c>
      <c r="AA22" s="125" t="s">
        <v>17</v>
      </c>
      <c r="AB22" s="129">
        <v>5394</v>
      </c>
      <c r="AC22" s="129"/>
      <c r="AD22" s="129"/>
      <c r="AE22" s="134">
        <v>42856</v>
      </c>
      <c r="AF22" s="134"/>
      <c r="AG22" s="134">
        <f t="shared" si="1"/>
        <v>42850</v>
      </c>
      <c r="AH22" s="125" t="s">
        <v>57</v>
      </c>
      <c r="AI22" s="219" t="str">
        <f>IFERROR(VLOOKUP('PLANNING-RECHANGES LATelec'!$AU22,[2]MAD!$B$4:$J$50000,2,FALSE),"MAD TBD")</f>
        <v>MAD TBD</v>
      </c>
      <c r="AJ22" s="134" t="str">
        <f>IFERROR(VLOOKUP('PLANNING-RECHANGES LATelec'!$AU22,[2]MAD!$B$4:$J$50000,9,FALSE),"NON EXPEDIÉE")</f>
        <v>NON EXPEDIÉE</v>
      </c>
      <c r="AK22" s="224" t="str">
        <f t="shared" si="2"/>
        <v/>
      </c>
      <c r="AL22" s="227"/>
      <c r="AM22" s="222" t="s">
        <v>15</v>
      </c>
      <c r="AN22" s="172">
        <f>IFERROR(VLOOKUP('PLANNING-RECHANGES LATelec'!$F22,'Table V'!A$1:O7929,13,FALSE),"TBD")</f>
        <v>1313.9</v>
      </c>
      <c r="AO22" s="170">
        <f>IFERROR(VLOOKUP('PLANNING-RECHANGES LATelec'!$F22,'Table V'!A$1:O7886,14,FALSE),"TBD")</f>
        <v>0</v>
      </c>
      <c r="AP22" s="171" t="str">
        <f>IFERROR(VLOOKUP('PLANNING-RECHANGES LATelec'!$F22,'Table V'!A$1:O$8013,15,FALSE),"TBD")</f>
        <v>USD</v>
      </c>
      <c r="AQ22" s="168" t="str">
        <f>IFERROR(VLOOKUP('PLANNING-RECHANGES LATelec'!$A22,[3]PO_AS!$A$2:$R$2520,16,FALSE),"TBD")</f>
        <v>TBD</v>
      </c>
      <c r="AR22" s="169" t="str">
        <f>IFERROR(VLOOKUP('PLANNING-RECHANGES LATelec'!$A22,[3]PO_AS!$A$2:$S$2520,18,FALSE),"TBD")</f>
        <v>TBD</v>
      </c>
      <c r="AS22" s="169" t="str">
        <f t="shared" si="3"/>
        <v>Non valide</v>
      </c>
      <c r="AT22" s="169" t="str">
        <f t="shared" si="4"/>
        <v>Non valide</v>
      </c>
      <c r="AU22" s="215" t="str">
        <f>LEFT('PLANNING-RECHANGES LATelec'!$R22,9)</f>
        <v/>
      </c>
      <c r="AV22" s="156"/>
    </row>
    <row r="23" spans="1:48" ht="25.5" hidden="1" x14ac:dyDescent="0.2">
      <c r="A23" s="84" t="str">
        <f t="shared" si="0"/>
        <v>2747499510</v>
      </c>
      <c r="B23" s="125" t="str">
        <f>IFERROR(VLOOKUP(F23,'Table V'!A:K,11,FALSE),"TBD")</f>
        <v>TBD</v>
      </c>
      <c r="C23" s="125">
        <v>27474995</v>
      </c>
      <c r="D23" s="126" t="s">
        <v>157</v>
      </c>
      <c r="E23" s="127" t="s">
        <v>104</v>
      </c>
      <c r="F23" s="125" t="s">
        <v>700</v>
      </c>
      <c r="G23" s="125">
        <v>1</v>
      </c>
      <c r="H23" s="125">
        <v>0</v>
      </c>
      <c r="I23" s="125" t="str">
        <f>IFERROR(VLOOKUP(F23,'Stock PHS'!A:F,6,FALSE),"")</f>
        <v/>
      </c>
      <c r="J23" s="128" t="str">
        <f>IFERROR(VLOOKUP(F23,'Table V'!A:I,9,FALSE),"P/N INCONNU")</f>
        <v>P/N INCONNU</v>
      </c>
      <c r="K23" s="125" t="str">
        <f>IFERROR(VLOOKUP(F23,'Table V'!A:J,10,FALSE),"TBD")</f>
        <v>TBD</v>
      </c>
      <c r="L23" s="125" t="str">
        <f>IFERROR(VLOOKUP(F23,'Table V'!A:C,3,FALSE),"LdF non existante")</f>
        <v>LdF non existante</v>
      </c>
      <c r="M23" s="129" t="s">
        <v>59</v>
      </c>
      <c r="N23" s="125" t="str">
        <f>IFERROR(VLOOKUP(F23,'Table V'!A:H,8,FALSE),"À définir")</f>
        <v>À définir</v>
      </c>
      <c r="O23" s="125">
        <v>108</v>
      </c>
      <c r="P23" s="125" t="str">
        <f>IFERROR(CONCATENATE(VLOOKUP(F23,'Table V'!$A$1:$Q$260192,17,FALSE),"-",(RIGHT(C23,4)),"0",D23),"")</f>
        <v/>
      </c>
      <c r="Q23" s="130" t="str">
        <f>IFERROR(VLOOKUP(F23,'Table V'!A:L,12,FALSE),"")</f>
        <v/>
      </c>
      <c r="R23" s="125"/>
      <c r="S23" s="125"/>
      <c r="T23" s="131" t="s">
        <v>24</v>
      </c>
      <c r="U23" s="132"/>
      <c r="V23" s="130" t="str">
        <f>IFERROR(VLOOKUP(F23,'Table V'!A:F,6,FALSE),"TBD")</f>
        <v>TBD</v>
      </c>
      <c r="W23" s="125" t="str">
        <f>IFERROR(VLOOKUP(F23,'Table V'!A:G,7,FALSE),"TBD")</f>
        <v>TBD</v>
      </c>
      <c r="X23" s="125" t="str">
        <f>IFERROR(VLOOKUP(A23,[1]Feuil1!$A:$AG,32,FALSE),"N/A")</f>
        <v>N/A</v>
      </c>
      <c r="Y23" s="130" t="s">
        <v>1987</v>
      </c>
      <c r="Z23" s="133" t="s">
        <v>93</v>
      </c>
      <c r="AA23" s="125" t="s">
        <v>159</v>
      </c>
      <c r="AB23" s="129"/>
      <c r="AC23" s="129"/>
      <c r="AD23" s="129"/>
      <c r="AE23" s="134">
        <v>42907</v>
      </c>
      <c r="AF23" s="134"/>
      <c r="AG23" s="134">
        <f t="shared" si="1"/>
        <v>42901</v>
      </c>
      <c r="AH23" s="125" t="s">
        <v>57</v>
      </c>
      <c r="AI23" s="219" t="str">
        <f>IFERROR(VLOOKUP('PLANNING-RECHANGES LATelec'!$AU23,[2]MAD!$B$4:$J$50000,2,FALSE),"MAD TBD")</f>
        <v>MAD TBD</v>
      </c>
      <c r="AJ23" s="134" t="str">
        <f>IFERROR(VLOOKUP('PLANNING-RECHANGES LATelec'!$AU23,[2]MAD!$B$4:$J$50000,9,FALSE),"NON EXPEDIÉE")</f>
        <v>NON EXPEDIÉE</v>
      </c>
      <c r="AK23" s="224" t="str">
        <f t="shared" si="2"/>
        <v/>
      </c>
      <c r="AL23" s="227"/>
      <c r="AM23" s="222" t="s">
        <v>15</v>
      </c>
      <c r="AN23" s="172" t="str">
        <f>IFERROR(VLOOKUP('PLANNING-RECHANGES LATelec'!$F23,'Table V'!A$1:O7930,13,FALSE),"TBD")</f>
        <v>TBD</v>
      </c>
      <c r="AO23" s="170" t="str">
        <f>IFERROR(VLOOKUP('PLANNING-RECHANGES LATelec'!$F23,'Table V'!A$1:O7887,14,FALSE),"TBD")</f>
        <v>TBD</v>
      </c>
      <c r="AP23" s="171" t="str">
        <f>IFERROR(VLOOKUP('PLANNING-RECHANGES LATelec'!$F23,'Table V'!A$1:O$8013,15,FALSE),"TBD")</f>
        <v>TBD</v>
      </c>
      <c r="AQ23" s="168" t="str">
        <f>IFERROR(VLOOKUP('PLANNING-RECHANGES LATelec'!$A23,[3]PO_AS!$A$2:$R$2520,16,FALSE),"TBD")</f>
        <v>TBD</v>
      </c>
      <c r="AR23" s="169" t="str">
        <f>IFERROR(VLOOKUP('PLANNING-RECHANGES LATelec'!$A23,[3]PO_AS!$A$2:$S$2520,18,FALSE),"TBD")</f>
        <v>TBD</v>
      </c>
      <c r="AS23" s="169" t="str">
        <f t="shared" si="3"/>
        <v>Valide</v>
      </c>
      <c r="AT23" s="169" t="str">
        <f t="shared" si="4"/>
        <v>Valide</v>
      </c>
      <c r="AU23" s="215" t="str">
        <f>LEFT('PLANNING-RECHANGES LATelec'!$R23,9)</f>
        <v/>
      </c>
      <c r="AV23" s="156"/>
    </row>
    <row r="24" spans="1:48" ht="38.25" hidden="1" x14ac:dyDescent="0.2">
      <c r="A24" s="84" t="str">
        <f t="shared" ref="A24:A55" si="5">C24&amp;(RIGHT(D24,2))</f>
        <v>2782504710</v>
      </c>
      <c r="B24" s="125" t="str">
        <f>IFERROR(VLOOKUP(F24,'Table V'!A:K,11,FALSE),"TBD")</f>
        <v>AIRBUS</v>
      </c>
      <c r="C24" s="125">
        <v>27825047</v>
      </c>
      <c r="D24" s="126">
        <v>10</v>
      </c>
      <c r="E24" s="127" t="s">
        <v>6</v>
      </c>
      <c r="F24" s="125" t="s">
        <v>530</v>
      </c>
      <c r="G24" s="125">
        <v>3</v>
      </c>
      <c r="H24" s="125">
        <v>0</v>
      </c>
      <c r="I24" s="125" t="str">
        <f>IFERROR(VLOOKUP(F24,'Stock PHS'!A:F,6,FALSE),"")</f>
        <v/>
      </c>
      <c r="J24" s="128" t="str">
        <f>IFERROR(VLOOKUP(F24,'Table V'!A:I,9,FALSE),"P/N INCONNU")</f>
        <v>P/N CONNU</v>
      </c>
      <c r="K24" s="125" t="str">
        <f>IFERROR(VLOOKUP(F24,'Table V'!A:J,10,FALSE),"TBD")</f>
        <v>N/A</v>
      </c>
      <c r="L24" s="125" t="str">
        <f>IFERROR(VLOOKUP(F24,'Table V'!A:C,3,FALSE),"LdF non existante")</f>
        <v>LdF approuvée</v>
      </c>
      <c r="M24" s="129" t="s">
        <v>59</v>
      </c>
      <c r="N24" s="125" t="str">
        <f>IFERROR(VLOOKUP(F24,'Table V'!A:H,8,FALSE),"À définir")</f>
        <v>NON</v>
      </c>
      <c r="O24" s="125">
        <f>IFERROR(VLOOKUP(F24,'Table V'!A:E,2,FALSE),"TBD")</f>
        <v>27</v>
      </c>
      <c r="P24" s="125" t="str">
        <f>IFERROR(CONCATENATE(VLOOKUP(F24,'Table V'!$A$1:$Q$260192,17,FALSE),"-",(RIGHT(C24,4)),"0",D24),"")</f>
        <v>1251019-5047010</v>
      </c>
      <c r="Q24" s="130" t="str">
        <f>IFERROR(VLOOKUP(F24,'Table V'!A:L,12,FALSE),"")</f>
        <v>LAB</v>
      </c>
      <c r="R24" s="126" t="s">
        <v>1840</v>
      </c>
      <c r="S24" s="125" t="s">
        <v>376</v>
      </c>
      <c r="T24" s="131" t="s">
        <v>24</v>
      </c>
      <c r="U24" s="132" t="s">
        <v>15</v>
      </c>
      <c r="V24" s="130" t="str">
        <f>IFERROR(VLOOKUP(F24,'Table V'!A:F,6,FALSE),"TBD")</f>
        <v>N/A</v>
      </c>
      <c r="W24" s="125" t="str">
        <f>IFERROR(VLOOKUP(F24,'Table V'!A:G,7,FALSE),"TBD")</f>
        <v>N/A</v>
      </c>
      <c r="X24" s="125" t="str">
        <f>IFERROR(VLOOKUP(A24,[1]Feuil1!$A:$AG,32,FALSE),"N/A")</f>
        <v>N/A</v>
      </c>
      <c r="Y24" s="244" t="s">
        <v>34</v>
      </c>
      <c r="Z24" s="133" t="s">
        <v>865</v>
      </c>
      <c r="AA24" s="125" t="s">
        <v>159</v>
      </c>
      <c r="AB24" s="129">
        <v>14554</v>
      </c>
      <c r="AC24" s="129"/>
      <c r="AD24" s="129">
        <v>967</v>
      </c>
      <c r="AE24" s="134">
        <v>43273</v>
      </c>
      <c r="AF24" s="134">
        <v>43376</v>
      </c>
      <c r="AG24" s="134">
        <f t="shared" ref="AG24:AG87" si="6">IF(OR(E24="AOG",E24="CRIT"),(IFERROR(IF(AF24=0,WORKDAY(AE24,-2),WORKDAY(AF24,-2)),"TBD")),(IFERROR(IF(AF24=0,WORKDAY(AE24,-4),WORKDAY(AF24,-4)),"TBD")))</f>
        <v>43374</v>
      </c>
      <c r="AH24" s="125"/>
      <c r="AI24" s="219">
        <f>IFERROR(VLOOKUP('PLANNING-RECHANGES LATelec'!$AU24,[2]MAD!$B$4:$J$50000,2,FALSE),"MAD TBD")</f>
        <v>43374</v>
      </c>
      <c r="AJ24" s="249" t="s">
        <v>57</v>
      </c>
      <c r="AK24" s="224">
        <f>IFERROR((AI24-AL24),"")</f>
        <v>0</v>
      </c>
      <c r="AL24" s="227">
        <v>43374</v>
      </c>
      <c r="AM24" s="222" t="s">
        <v>15</v>
      </c>
      <c r="AN24" s="172">
        <f>IFERROR(VLOOKUP('PLANNING-RECHANGES LATelec'!$F24,'Table V'!A$1:O7931,13,FALSE),"TBD")</f>
        <v>1074</v>
      </c>
      <c r="AO24" s="170">
        <f>IFERROR(VLOOKUP('PLANNING-RECHANGES LATelec'!$F24,'Table V'!A$1:O7888,14,FALSE),"TBD")</f>
        <v>0</v>
      </c>
      <c r="AP24" s="171" t="str">
        <f>IFERROR(VLOOKUP('PLANNING-RECHANGES LATelec'!$F24,'Table V'!A$1:O$8013,15,FALSE),"TBD")</f>
        <v>USD</v>
      </c>
      <c r="AQ24" s="168" t="str">
        <f>IFERROR(VLOOKUP('PLANNING-RECHANGES LATelec'!$A24,[3]PO_AS!$A$2:$R$2520,16,FALSE),"TBD")</f>
        <v>TBD</v>
      </c>
      <c r="AR24" s="169" t="str">
        <f>IFERROR(VLOOKUP('PLANNING-RECHANGES LATelec'!$A24,[3]PO_AS!$A$2:$S$2520,18,FALSE),"TBD")</f>
        <v>TBD</v>
      </c>
      <c r="AS24" s="169" t="str">
        <f t="shared" ref="AS24:AS87" si="7">IF(OR(AN24=AQ24,AO24=AQ24),"Valide","Non valide")</f>
        <v>Non valide</v>
      </c>
      <c r="AT24" s="169" t="str">
        <f t="shared" ref="AT24:AT87" si="8">IFERROR(IF(SEARCH(AP24,AR24),"Valide","Non valide"),"Non valide")</f>
        <v>Non valide</v>
      </c>
      <c r="AU24" s="215" t="str">
        <f>LEFT('PLANNING-RECHANGES LATelec'!$R24,9)</f>
        <v>LCT060513</v>
      </c>
      <c r="AV24" s="156"/>
    </row>
    <row r="25" spans="1:48" ht="38.25" hidden="1" x14ac:dyDescent="0.2">
      <c r="A25" s="84" t="str">
        <f t="shared" si="5"/>
        <v>2782504910</v>
      </c>
      <c r="B25" s="125" t="str">
        <f>IFERROR(VLOOKUP(F25,'Table V'!A:K,11,FALSE),"TBD")</f>
        <v>AIRBUS</v>
      </c>
      <c r="C25" s="125">
        <v>27825049</v>
      </c>
      <c r="D25" s="126">
        <v>10</v>
      </c>
      <c r="E25" s="127" t="s">
        <v>6</v>
      </c>
      <c r="F25" s="125" t="s">
        <v>531</v>
      </c>
      <c r="G25" s="125">
        <v>14</v>
      </c>
      <c r="H25" s="125">
        <v>0</v>
      </c>
      <c r="I25" s="125" t="str">
        <f>IFERROR(VLOOKUP(F25,'Stock PHS'!A:F,6,FALSE),"")</f>
        <v/>
      </c>
      <c r="J25" s="128" t="str">
        <f>IFERROR(VLOOKUP(F25,'Table V'!A:I,9,FALSE),"P/N INCONNU")</f>
        <v>P/N CONNU</v>
      </c>
      <c r="K25" s="125" t="str">
        <f>IFERROR(VLOOKUP(F25,'Table V'!A:J,10,FALSE),"TBD")</f>
        <v>NB03483P</v>
      </c>
      <c r="L25" s="125" t="str">
        <f>IFERROR(VLOOKUP(F25,'Table V'!A:C,3,FALSE),"LdF non existante")</f>
        <v>LdF approuvée</v>
      </c>
      <c r="M25" s="129" t="s">
        <v>59</v>
      </c>
      <c r="N25" s="125" t="str">
        <f>IFERROR(VLOOKUP(F25,'Table V'!A:H,8,FALSE),"À définir")</f>
        <v>NON</v>
      </c>
      <c r="O25" s="125">
        <f>IFERROR(VLOOKUP(F25,'Table V'!A:E,2,FALSE),"TBD")</f>
        <v>27</v>
      </c>
      <c r="P25" s="125" t="str">
        <f>IFERROR(CONCATENATE(VLOOKUP(F25,'Table V'!$A$1:$Q$260192,17,FALSE),"-",(RIGHT(C25,4)),"0",D25),"")</f>
        <v>1251019-5049010</v>
      </c>
      <c r="Q25" s="130" t="str">
        <f>IFERROR(VLOOKUP(F25,'Table V'!A:L,12,FALSE),"")</f>
        <v>LAB</v>
      </c>
      <c r="R25" s="126" t="s">
        <v>1841</v>
      </c>
      <c r="S25" s="125" t="s">
        <v>378</v>
      </c>
      <c r="T25" s="131" t="s">
        <v>24</v>
      </c>
      <c r="U25" s="132" t="s">
        <v>15</v>
      </c>
      <c r="V25" s="130" t="str">
        <f>IFERROR(VLOOKUP(F25,'Table V'!A:F,6,FALSE),"TBD")</f>
        <v>N/A</v>
      </c>
      <c r="W25" s="125" t="str">
        <f>IFERROR(VLOOKUP(F25,'Table V'!A:G,7,FALSE),"TBD")</f>
        <v>N/A</v>
      </c>
      <c r="X25" s="125" t="str">
        <f>IFERROR(VLOOKUP(A25,[1]Feuil1!$A:$AG,32,FALSE),"N/A")</f>
        <v>N/A</v>
      </c>
      <c r="Y25" s="245" t="s">
        <v>34</v>
      </c>
      <c r="Z25" s="133" t="s">
        <v>865</v>
      </c>
      <c r="AA25" s="125" t="s">
        <v>159</v>
      </c>
      <c r="AB25" s="129">
        <v>14554</v>
      </c>
      <c r="AC25" s="129"/>
      <c r="AD25" s="129">
        <v>967</v>
      </c>
      <c r="AE25" s="134">
        <v>43273</v>
      </c>
      <c r="AF25" s="134">
        <v>43376</v>
      </c>
      <c r="AG25" s="134">
        <f t="shared" si="6"/>
        <v>43374</v>
      </c>
      <c r="AH25" s="125"/>
      <c r="AI25" s="219">
        <f>IFERROR(VLOOKUP('PLANNING-RECHANGES LATelec'!$AU25,[2]MAD!$B$4:$J$50000,2,FALSE),"MAD TBD")</f>
        <v>43374</v>
      </c>
      <c r="AJ25" s="249" t="s">
        <v>57</v>
      </c>
      <c r="AK25" s="224">
        <f>IFERROR((AI25-AL25),"")</f>
        <v>0</v>
      </c>
      <c r="AL25" s="227">
        <v>43374</v>
      </c>
      <c r="AM25" s="222" t="s">
        <v>15</v>
      </c>
      <c r="AN25" s="172">
        <f>IFERROR(VLOOKUP('PLANNING-RECHANGES LATelec'!$F25,'Table V'!A$1:O7932,13,FALSE),"TBD")</f>
        <v>1466</v>
      </c>
      <c r="AO25" s="170">
        <f>IFERROR(VLOOKUP('PLANNING-RECHANGES LATelec'!$F25,'Table V'!A$1:O7889,14,FALSE),"TBD")</f>
        <v>2436</v>
      </c>
      <c r="AP25" s="171" t="str">
        <f>IFERROR(VLOOKUP('PLANNING-RECHANGES LATelec'!$F25,'Table V'!A$1:O$8013,15,FALSE),"TBD")</f>
        <v>USD</v>
      </c>
      <c r="AQ25" s="168" t="str">
        <f>IFERROR(VLOOKUP('PLANNING-RECHANGES LATelec'!$A25,[3]PO_AS!$A$2:$R$2520,16,FALSE),"TBD")</f>
        <v>TBD</v>
      </c>
      <c r="AR25" s="169" t="str">
        <f>IFERROR(VLOOKUP('PLANNING-RECHANGES LATelec'!$A25,[3]PO_AS!$A$2:$S$2520,18,FALSE),"TBD")</f>
        <v>TBD</v>
      </c>
      <c r="AS25" s="169" t="str">
        <f t="shared" si="7"/>
        <v>Non valide</v>
      </c>
      <c r="AT25" s="169" t="str">
        <f t="shared" si="8"/>
        <v>Non valide</v>
      </c>
      <c r="AU25" s="215" t="str">
        <f>LEFT('PLANNING-RECHANGES LATelec'!$R25,9)</f>
        <v>LCT060516</v>
      </c>
      <c r="AV25" s="156"/>
    </row>
    <row r="26" spans="1:48" ht="38.25" hidden="1" x14ac:dyDescent="0.2">
      <c r="A26" s="84" t="str">
        <f t="shared" si="5"/>
        <v>2788631510</v>
      </c>
      <c r="B26" s="125" t="str">
        <f>IFERROR(VLOOKUP(F26,'Table V'!A:K,11,FALSE),"TBD")</f>
        <v>AIRBUS</v>
      </c>
      <c r="C26" s="125">
        <v>27886315</v>
      </c>
      <c r="D26" s="126">
        <v>10</v>
      </c>
      <c r="E26" s="127" t="s">
        <v>95</v>
      </c>
      <c r="F26" s="125" t="s">
        <v>655</v>
      </c>
      <c r="G26" s="125">
        <v>1</v>
      </c>
      <c r="H26" s="125">
        <v>0</v>
      </c>
      <c r="I26" s="125" t="str">
        <f>IFERROR(VLOOKUP(F26,'Stock PHS'!A:F,6,FALSE),"")</f>
        <v/>
      </c>
      <c r="J26" s="128" t="str">
        <f>IFERROR(VLOOKUP(F26,'Table V'!A:I,9,FALSE),"P/N INCONNU")</f>
        <v>P/N CONNU</v>
      </c>
      <c r="K26" s="125" t="str">
        <f>IFERROR(VLOOKUP(F26,'Table V'!A:J,10,FALSE),"TBD")</f>
        <v>N/A</v>
      </c>
      <c r="L26" s="125" t="str">
        <f>IFERROR(VLOOKUP(F26,'Table V'!A:C,3,FALSE),"LdF non existante")</f>
        <v>LdF approuvée</v>
      </c>
      <c r="M26" s="129" t="s">
        <v>59</v>
      </c>
      <c r="N26" s="125" t="str">
        <f>IFERROR(VLOOKUP(F26,'Table V'!A:H,8,FALSE),"À définir")</f>
        <v>NON</v>
      </c>
      <c r="O26" s="125" t="str">
        <f>IFERROR(VLOOKUP(F26,'Table V'!A:E,2,FALSE),"TBD")</f>
        <v>JACK</v>
      </c>
      <c r="P26" s="125" t="str">
        <f>IFERROR(CONCATENATE(VLOOKUP(F26,'Table V'!$A$1:$Q$260192,17,FALSE),"-",(RIGHT(C26,4)),"0",D26),"")</f>
        <v>1251319-6315010</v>
      </c>
      <c r="Q26" s="130" t="str">
        <f>IFERROR(VLOOKUP(F26,'Table V'!A:L,12,FALSE),"")</f>
        <v>LAB</v>
      </c>
      <c r="R26" s="126" t="s">
        <v>893</v>
      </c>
      <c r="S26" s="125" t="s">
        <v>288</v>
      </c>
      <c r="T26" s="131" t="s">
        <v>24</v>
      </c>
      <c r="U26" s="132" t="s">
        <v>15</v>
      </c>
      <c r="V26" s="130" t="str">
        <f>IFERROR(VLOOKUP(F26,'Table V'!A:F,6,FALSE),"TBD")</f>
        <v>N/A</v>
      </c>
      <c r="W26" s="125" t="str">
        <f>IFERROR(VLOOKUP(F26,'Table V'!A:G,7,FALSE),"TBD")</f>
        <v>N/A</v>
      </c>
      <c r="X26" s="125" t="str">
        <f>IFERROR(VLOOKUP(A26,[1]Feuil1!$A:$AG,32,FALSE),"N/A")</f>
        <v>N/A</v>
      </c>
      <c r="Y26" s="130" t="str">
        <f>IF(ISNUMBER(Tableau1[[#This Row],[Date expédition réelle]]),"Expédiée","En cours")</f>
        <v>Expédiée</v>
      </c>
      <c r="Z26" s="133" t="s">
        <v>1152</v>
      </c>
      <c r="AA26" s="125" t="s">
        <v>876</v>
      </c>
      <c r="AB26" s="129">
        <v>17010</v>
      </c>
      <c r="AC26" s="129" t="s">
        <v>951</v>
      </c>
      <c r="AD26" s="129">
        <v>2657</v>
      </c>
      <c r="AE26" s="134">
        <v>43358</v>
      </c>
      <c r="AF26" s="134">
        <v>43420</v>
      </c>
      <c r="AG26" s="134">
        <f t="shared" si="6"/>
        <v>43416</v>
      </c>
      <c r="AH26" s="125"/>
      <c r="AI26" s="219">
        <f>IFERROR(VLOOKUP('PLANNING-RECHANGES LATelec'!$AU26,[2]MAD!$B$4:$J$50000,2,FALSE),"MAD TBD")</f>
        <v>43418</v>
      </c>
      <c r="AJ26" s="134">
        <v>43421</v>
      </c>
      <c r="AK26" s="224">
        <f t="shared" ref="AK26:AK87" si="9">IFERROR((AI26-AL26),"")</f>
        <v>2</v>
      </c>
      <c r="AL26" s="227">
        <v>43416</v>
      </c>
      <c r="AM26" s="222" t="s">
        <v>15</v>
      </c>
      <c r="AN26" s="172">
        <f>IFERROR(VLOOKUP('PLANNING-RECHANGES LATelec'!$F26,'Table V'!A$1:O7933,13,FALSE),"TBD")</f>
        <v>970</v>
      </c>
      <c r="AO26" s="170">
        <f>IFERROR(VLOOKUP('PLANNING-RECHANGES LATelec'!$F26,'Table V'!A$1:O7890,14,FALSE),"TBD")</f>
        <v>1796</v>
      </c>
      <c r="AP26" s="171" t="str">
        <f>IFERROR(VLOOKUP('PLANNING-RECHANGES LATelec'!$F26,'Table V'!A$1:O$8013,15,FALSE),"TBD")</f>
        <v>USD</v>
      </c>
      <c r="AQ26" s="168" t="str">
        <f>IFERROR(VLOOKUP('PLANNING-RECHANGES LATelec'!$A26,[3]PO_AS!$A$2:$R$2520,16,FALSE),"TBD")</f>
        <v>TBD</v>
      </c>
      <c r="AR26" s="169" t="str">
        <f>IFERROR(VLOOKUP('PLANNING-RECHANGES LATelec'!$A26,[3]PO_AS!$A$2:$S$2520,18,FALSE),"TBD")</f>
        <v>TBD</v>
      </c>
      <c r="AS26" s="169" t="str">
        <f t="shared" si="7"/>
        <v>Non valide</v>
      </c>
      <c r="AT26" s="169" t="str">
        <f t="shared" si="8"/>
        <v>Non valide</v>
      </c>
      <c r="AU26" s="215" t="str">
        <f>LEFT('PLANNING-RECHANGES LATelec'!$R26,9)</f>
        <v>LCT133533</v>
      </c>
      <c r="AV26" s="156"/>
    </row>
    <row r="27" spans="1:48" ht="38.25" hidden="1" x14ac:dyDescent="0.2">
      <c r="A27" s="84" t="str">
        <f t="shared" si="5"/>
        <v>2791426810</v>
      </c>
      <c r="B27" s="125" t="str">
        <f>IFERROR(VLOOKUP(F27,'Table V'!A:K,11,FALSE),"TBD")</f>
        <v>AIRBUS</v>
      </c>
      <c r="C27" s="125">
        <v>27914268</v>
      </c>
      <c r="D27" s="126">
        <v>10</v>
      </c>
      <c r="E27" s="127" t="s">
        <v>6</v>
      </c>
      <c r="F27" s="125" t="s">
        <v>499</v>
      </c>
      <c r="G27" s="125">
        <v>1</v>
      </c>
      <c r="H27" s="125">
        <v>0</v>
      </c>
      <c r="I27" s="125" t="str">
        <f>IFERROR(VLOOKUP(F27,'Stock PHS'!A:F,6,FALSE),"")</f>
        <v/>
      </c>
      <c r="J27" s="128" t="str">
        <f>IFERROR(VLOOKUP(F27,'Table V'!A:I,9,FALSE),"P/N INCONNU")</f>
        <v>P/N CONNU</v>
      </c>
      <c r="K27" s="125" t="str">
        <f>IFERROR(VLOOKUP(F27,'Table V'!A:J,10,FALSE),"TBD")</f>
        <v>NB06482P</v>
      </c>
      <c r="L27" s="125" t="str">
        <f>IFERROR(VLOOKUP(F27,'Table V'!A:C,3,FALSE),"LdF non existante")</f>
        <v>LdF Non approuvée</v>
      </c>
      <c r="M27" s="129" t="s">
        <v>59</v>
      </c>
      <c r="N27" s="125" t="str">
        <f>IFERROR(VLOOKUP(F27,'Table V'!A:H,8,FALSE),"À définir")</f>
        <v>NON</v>
      </c>
      <c r="O27" s="125">
        <f>IFERROR(VLOOKUP(F27,'Table V'!A:E,2,FALSE),"TBD")</f>
        <v>22</v>
      </c>
      <c r="P27" s="125" t="str">
        <f>IFERROR(CONCATENATE(VLOOKUP(F27,'Table V'!$A$1:$Q$260192,17,FALSE),"-",(RIGHT(C27,4)),"0",D27),"")</f>
        <v>1251019-4268010</v>
      </c>
      <c r="Q27" s="130" t="str">
        <f>IFERROR(VLOOKUP(F27,'Table V'!A:L,12,FALSE),"")</f>
        <v>LAB</v>
      </c>
      <c r="R27" s="126" t="s">
        <v>890</v>
      </c>
      <c r="S27" s="125" t="s">
        <v>877</v>
      </c>
      <c r="T27" s="131" t="s">
        <v>24</v>
      </c>
      <c r="U27" s="132" t="s">
        <v>946</v>
      </c>
      <c r="V27" s="130" t="str">
        <f>IFERROR(VLOOKUP(F27,'Table V'!A:F,6,FALSE),"TBD")</f>
        <v>6939600100
6944100100</v>
      </c>
      <c r="W27" s="125" t="str">
        <f>IFERROR(VLOOKUP(F27,'Table V'!A:G,7,FALSE),"TBD")</f>
        <v>Qté 1
Qté 1</v>
      </c>
      <c r="X27" s="125" t="str">
        <f>IFERROR(VLOOKUP(A27,[1]Feuil1!$A:$AG,32,FALSE),"N/A")</f>
        <v>Received</v>
      </c>
      <c r="Y27" s="130" t="str">
        <f>IF(ISNUMBER(Tableau1[[#This Row],[Date expédition réelle]]),"Expédiée","En cours")</f>
        <v>Expédiée</v>
      </c>
      <c r="Z27" s="133" t="s">
        <v>1153</v>
      </c>
      <c r="AA27" s="125" t="s">
        <v>876</v>
      </c>
      <c r="AB27" s="129">
        <v>17013</v>
      </c>
      <c r="AC27" s="129" t="s">
        <v>937</v>
      </c>
      <c r="AD27" s="129">
        <v>2784</v>
      </c>
      <c r="AE27" s="134">
        <v>43419</v>
      </c>
      <c r="AF27" s="134">
        <v>43420</v>
      </c>
      <c r="AG27" s="134">
        <f t="shared" si="6"/>
        <v>43418</v>
      </c>
      <c r="AH27" s="125"/>
      <c r="AI27" s="219">
        <f>IFERROR(VLOOKUP('PLANNING-RECHANGES LATelec'!$AU27,[2]MAD!$B$4:$J$50000,2,FALSE),"MAD TBD")</f>
        <v>43418</v>
      </c>
      <c r="AJ27" s="134">
        <v>43421</v>
      </c>
      <c r="AK27" s="224">
        <f t="shared" si="9"/>
        <v>0</v>
      </c>
      <c r="AL27" s="227">
        <v>43418</v>
      </c>
      <c r="AM27" s="222" t="s">
        <v>15</v>
      </c>
      <c r="AN27" s="172">
        <f>IFERROR(VLOOKUP('PLANNING-RECHANGES LATelec'!$F27,'Table V'!A$1:O7934,13,FALSE),"TBD")</f>
        <v>4106</v>
      </c>
      <c r="AO27" s="170">
        <f>IFERROR(VLOOKUP('PLANNING-RECHANGES LATelec'!$F27,'Table V'!A$1:O7891,14,FALSE),"TBD")</f>
        <v>0</v>
      </c>
      <c r="AP27" s="171" t="str">
        <f>IFERROR(VLOOKUP('PLANNING-RECHANGES LATelec'!$F27,'Table V'!A$1:O$8013,15,FALSE),"TBD")</f>
        <v>USD</v>
      </c>
      <c r="AQ27" s="168" t="str">
        <f>IFERROR(VLOOKUP('PLANNING-RECHANGES LATelec'!$A27,[3]PO_AS!$A$2:$R$2520,16,FALSE),"TBD")</f>
        <v>TBD</v>
      </c>
      <c r="AR27" s="169" t="str">
        <f>IFERROR(VLOOKUP('PLANNING-RECHANGES LATelec'!$A27,[3]PO_AS!$A$2:$S$2520,18,FALSE),"TBD")</f>
        <v>TBD</v>
      </c>
      <c r="AS27" s="169" t="str">
        <f t="shared" si="7"/>
        <v>Non valide</v>
      </c>
      <c r="AT27" s="169" t="str">
        <f t="shared" si="8"/>
        <v>Non valide</v>
      </c>
      <c r="AU27" s="215" t="str">
        <f>LEFT('PLANNING-RECHANGES LATelec'!$R27,9)</f>
        <v>LCT133294</v>
      </c>
      <c r="AV27" s="156"/>
    </row>
    <row r="28" spans="1:48" ht="25.5" hidden="1" x14ac:dyDescent="0.2">
      <c r="A28" s="84" t="str">
        <f t="shared" si="5"/>
        <v>2747835110</v>
      </c>
      <c r="B28" s="125" t="str">
        <f>IFERROR(VLOOKUP(F28,'Table V'!A:K,11,FALSE),"TBD")</f>
        <v>TBD</v>
      </c>
      <c r="C28" s="125">
        <v>27478351</v>
      </c>
      <c r="D28" s="126" t="s">
        <v>157</v>
      </c>
      <c r="E28" s="127" t="s">
        <v>104</v>
      </c>
      <c r="F28" s="125" t="s">
        <v>701</v>
      </c>
      <c r="G28" s="125">
        <v>1</v>
      </c>
      <c r="H28" s="125">
        <v>0</v>
      </c>
      <c r="I28" s="125" t="str">
        <f>IFERROR(VLOOKUP(F28,'Stock PHS'!A:F,6,FALSE),"")</f>
        <v/>
      </c>
      <c r="J28" s="128" t="str">
        <f>IFERROR(VLOOKUP(F28,'Table V'!A:I,9,FALSE),"P/N INCONNU")</f>
        <v>P/N INCONNU</v>
      </c>
      <c r="K28" s="125" t="str">
        <f>IFERROR(VLOOKUP(F28,'Table V'!A:J,10,FALSE),"TBD")</f>
        <v>TBD</v>
      </c>
      <c r="L28" s="125" t="str">
        <f>IFERROR(VLOOKUP(F28,'Table V'!A:C,3,FALSE),"LdF non existante")</f>
        <v>LdF non existante</v>
      </c>
      <c r="M28" s="129"/>
      <c r="N28" s="125" t="str">
        <f>IFERROR(VLOOKUP(F28,'Table V'!A:H,8,FALSE),"À définir")</f>
        <v>À définir</v>
      </c>
      <c r="O28" s="125" t="str">
        <f>IFERROR(VLOOKUP(F28,'Table V'!A:E,2,FALSE),"")</f>
        <v/>
      </c>
      <c r="P28" s="125" t="str">
        <f>IFERROR(CONCATENATE(VLOOKUP(F28,'Table V'!$A$1:$Q$260192,17,FALSE),"-",(RIGHT(C28,4)),"0",D28),"")</f>
        <v/>
      </c>
      <c r="Q28" s="130" t="str">
        <f>IFERROR(VLOOKUP(F28,'Table V'!A:L,12,FALSE),"")</f>
        <v/>
      </c>
      <c r="R28" s="125"/>
      <c r="S28" s="125"/>
      <c r="T28" s="131" t="s">
        <v>24</v>
      </c>
      <c r="U28" s="132"/>
      <c r="V28" s="130" t="str">
        <f>IFERROR(VLOOKUP(F28,'Table V'!A:F,6,FALSE),"TBD")</f>
        <v>TBD</v>
      </c>
      <c r="W28" s="125" t="str">
        <f>IFERROR(VLOOKUP(F28,'Table V'!A:G,7,FALSE),"TBD")</f>
        <v>TBD</v>
      </c>
      <c r="X28" s="125" t="str">
        <f>IFERROR(VLOOKUP(A28,[1]Feuil1!$A:$AG,32,FALSE),"N/A")</f>
        <v>N/A</v>
      </c>
      <c r="Y28" s="130" t="s">
        <v>1987</v>
      </c>
      <c r="Z28" s="133" t="s">
        <v>92</v>
      </c>
      <c r="AA28" s="125" t="s">
        <v>159</v>
      </c>
      <c r="AB28" s="129"/>
      <c r="AC28" s="129"/>
      <c r="AD28" s="129"/>
      <c r="AE28" s="134">
        <v>42939</v>
      </c>
      <c r="AF28" s="134"/>
      <c r="AG28" s="134">
        <f t="shared" si="6"/>
        <v>42934</v>
      </c>
      <c r="AH28" s="125" t="s">
        <v>57</v>
      </c>
      <c r="AI28" s="219" t="str">
        <f>IFERROR(VLOOKUP('PLANNING-RECHANGES LATelec'!$AU28,[2]MAD!$B$4:$J$50000,2,FALSE),"MAD TBD")</f>
        <v>MAD TBD</v>
      </c>
      <c r="AJ28" s="134" t="str">
        <f>IFERROR(VLOOKUP('PLANNING-RECHANGES LATelec'!$AU28,[2]MAD!$B$4:$J$50000,9,FALSE),"NON EXPEDIÉE")</f>
        <v>NON EXPEDIÉE</v>
      </c>
      <c r="AK28" s="224" t="str">
        <f t="shared" si="9"/>
        <v/>
      </c>
      <c r="AL28" s="227"/>
      <c r="AM28" s="222" t="s">
        <v>15</v>
      </c>
      <c r="AN28" s="172" t="str">
        <f>IFERROR(VLOOKUP('PLANNING-RECHANGES LATelec'!$F28,'Table V'!A$1:O7935,13,FALSE),"TBD")</f>
        <v>TBD</v>
      </c>
      <c r="AO28" s="170" t="str">
        <f>IFERROR(VLOOKUP('PLANNING-RECHANGES LATelec'!$F28,'Table V'!A$1:O7892,14,FALSE),"TBD")</f>
        <v>TBD</v>
      </c>
      <c r="AP28" s="171" t="str">
        <f>IFERROR(VLOOKUP('PLANNING-RECHANGES LATelec'!$F28,'Table V'!A$1:O$8013,15,FALSE),"TBD")</f>
        <v>TBD</v>
      </c>
      <c r="AQ28" s="168" t="str">
        <f>IFERROR(VLOOKUP('PLANNING-RECHANGES LATelec'!$A28,[3]PO_AS!$A$2:$R$2520,16,FALSE),"TBD")</f>
        <v>TBD</v>
      </c>
      <c r="AR28" s="169" t="str">
        <f>IFERROR(VLOOKUP('PLANNING-RECHANGES LATelec'!$A28,[3]PO_AS!$A$2:$S$2520,18,FALSE),"TBD")</f>
        <v>TBD</v>
      </c>
      <c r="AS28" s="169" t="str">
        <f t="shared" si="7"/>
        <v>Valide</v>
      </c>
      <c r="AT28" s="169" t="str">
        <f t="shared" si="8"/>
        <v>Valide</v>
      </c>
      <c r="AU28" s="215" t="str">
        <f>LEFT('PLANNING-RECHANGES LATelec'!$R28,9)</f>
        <v/>
      </c>
      <c r="AV28" s="156"/>
    </row>
    <row r="29" spans="1:48" ht="25.5" hidden="1" x14ac:dyDescent="0.2">
      <c r="A29" s="84" t="str">
        <f t="shared" si="5"/>
        <v>2747835210</v>
      </c>
      <c r="B29" s="125" t="str">
        <f>IFERROR(VLOOKUP(F29,'Table V'!A:K,11,FALSE),"TBD")</f>
        <v>TBD</v>
      </c>
      <c r="C29" s="125">
        <v>27478352</v>
      </c>
      <c r="D29" s="126" t="s">
        <v>157</v>
      </c>
      <c r="E29" s="127" t="s">
        <v>104</v>
      </c>
      <c r="F29" s="125" t="s">
        <v>701</v>
      </c>
      <c r="G29" s="125">
        <v>1</v>
      </c>
      <c r="H29" s="125">
        <v>0</v>
      </c>
      <c r="I29" s="125" t="str">
        <f>IFERROR(VLOOKUP(F29,'Stock PHS'!A:F,6,FALSE),"")</f>
        <v/>
      </c>
      <c r="J29" s="128" t="str">
        <f>IFERROR(VLOOKUP(F29,'Table V'!A:I,9,FALSE),"P/N INCONNU")</f>
        <v>P/N INCONNU</v>
      </c>
      <c r="K29" s="125" t="str">
        <f>IFERROR(VLOOKUP(F29,'Table V'!A:J,10,FALSE),"TBD")</f>
        <v>TBD</v>
      </c>
      <c r="L29" s="125" t="str">
        <f>IFERROR(VLOOKUP(F29,'Table V'!A:C,3,FALSE),"LdF non existante")</f>
        <v>LdF non existante</v>
      </c>
      <c r="M29" s="129"/>
      <c r="N29" s="125" t="str">
        <f>IFERROR(VLOOKUP(F29,'Table V'!A:H,8,FALSE),"À définir")</f>
        <v>À définir</v>
      </c>
      <c r="O29" s="125" t="str">
        <f>IFERROR(VLOOKUP(F29,'Table V'!A:E,2,FALSE),"")</f>
        <v/>
      </c>
      <c r="P29" s="125" t="str">
        <f>IFERROR(CONCATENATE(VLOOKUP(F29,'Table V'!$A$1:$Q$260192,17,FALSE),"-",(RIGHT(C29,4)),"0",D29),"")</f>
        <v/>
      </c>
      <c r="Q29" s="130" t="str">
        <f>IFERROR(VLOOKUP(F29,'Table V'!A:L,12,FALSE),"")</f>
        <v/>
      </c>
      <c r="R29" s="125"/>
      <c r="S29" s="125"/>
      <c r="T29" s="131" t="s">
        <v>24</v>
      </c>
      <c r="U29" s="132"/>
      <c r="V29" s="130" t="str">
        <f>IFERROR(VLOOKUP(F29,'Table V'!A:F,6,FALSE),"TBD")</f>
        <v>TBD</v>
      </c>
      <c r="W29" s="125" t="str">
        <f>IFERROR(VLOOKUP(F29,'Table V'!A:G,7,FALSE),"TBD")</f>
        <v>TBD</v>
      </c>
      <c r="X29" s="125" t="str">
        <f>IFERROR(VLOOKUP(A29,[1]Feuil1!$A:$AG,32,FALSE),"N/A")</f>
        <v>N/A</v>
      </c>
      <c r="Y29" s="130" t="s">
        <v>1987</v>
      </c>
      <c r="Z29" s="133" t="s">
        <v>92</v>
      </c>
      <c r="AA29" s="125" t="s">
        <v>159</v>
      </c>
      <c r="AB29" s="129"/>
      <c r="AC29" s="129"/>
      <c r="AD29" s="129"/>
      <c r="AE29" s="134">
        <v>42939</v>
      </c>
      <c r="AF29" s="134"/>
      <c r="AG29" s="134">
        <f t="shared" si="6"/>
        <v>42934</v>
      </c>
      <c r="AH29" s="125" t="s">
        <v>57</v>
      </c>
      <c r="AI29" s="219" t="str">
        <f>IFERROR(VLOOKUP('PLANNING-RECHANGES LATelec'!$AU29,[2]MAD!$B$4:$J$50000,2,FALSE),"MAD TBD")</f>
        <v>MAD TBD</v>
      </c>
      <c r="AJ29" s="134" t="str">
        <f>IFERROR(VLOOKUP('PLANNING-RECHANGES LATelec'!$AU29,[2]MAD!$B$4:$J$50000,9,FALSE),"NON EXPEDIÉE")</f>
        <v>NON EXPEDIÉE</v>
      </c>
      <c r="AK29" s="224" t="str">
        <f t="shared" si="9"/>
        <v/>
      </c>
      <c r="AL29" s="227"/>
      <c r="AM29" s="222" t="s">
        <v>15</v>
      </c>
      <c r="AN29" s="172" t="str">
        <f>IFERROR(VLOOKUP('PLANNING-RECHANGES LATelec'!$F29,'Table V'!A$1:O7936,13,FALSE),"TBD")</f>
        <v>TBD</v>
      </c>
      <c r="AO29" s="170" t="str">
        <f>IFERROR(VLOOKUP('PLANNING-RECHANGES LATelec'!$F29,'Table V'!A$1:O7893,14,FALSE),"TBD")</f>
        <v>TBD</v>
      </c>
      <c r="AP29" s="171" t="str">
        <f>IFERROR(VLOOKUP('PLANNING-RECHANGES LATelec'!$F29,'Table V'!A$1:O$8013,15,FALSE),"TBD")</f>
        <v>TBD</v>
      </c>
      <c r="AQ29" s="168" t="str">
        <f>IFERROR(VLOOKUP('PLANNING-RECHANGES LATelec'!$A29,[3]PO_AS!$A$2:$R$2520,16,FALSE),"TBD")</f>
        <v>TBD</v>
      </c>
      <c r="AR29" s="169" t="str">
        <f>IFERROR(VLOOKUP('PLANNING-RECHANGES LATelec'!$A29,[3]PO_AS!$A$2:$S$2520,18,FALSE),"TBD")</f>
        <v>TBD</v>
      </c>
      <c r="AS29" s="169" t="str">
        <f t="shared" si="7"/>
        <v>Valide</v>
      </c>
      <c r="AT29" s="169" t="str">
        <f t="shared" si="8"/>
        <v>Valide</v>
      </c>
      <c r="AU29" s="215" t="str">
        <f>LEFT('PLANNING-RECHANGES LATelec'!$R29,9)</f>
        <v/>
      </c>
      <c r="AV29" s="156"/>
    </row>
    <row r="30" spans="1:48" ht="25.5" hidden="1" x14ac:dyDescent="0.2">
      <c r="A30" s="84" t="str">
        <f t="shared" si="5"/>
        <v>2749087810</v>
      </c>
      <c r="B30" s="125" t="str">
        <f>IFERROR(VLOOKUP(F30,'Table V'!A:K,11,FALSE),"TBD")</f>
        <v>AIRBUS</v>
      </c>
      <c r="C30" s="125">
        <v>27490878</v>
      </c>
      <c r="D30" s="126" t="s">
        <v>157</v>
      </c>
      <c r="E30" s="127" t="s">
        <v>95</v>
      </c>
      <c r="F30" s="125" t="s">
        <v>94</v>
      </c>
      <c r="G30" s="125">
        <v>1</v>
      </c>
      <c r="H30" s="125">
        <v>0</v>
      </c>
      <c r="I30" s="125" t="str">
        <f>IFERROR(VLOOKUP(F30,'Stock PHS'!A:F,6,FALSE),"")</f>
        <v/>
      </c>
      <c r="J30" s="128" t="str">
        <f>IFERROR(VLOOKUP(F30,'Table V'!A:I,9,FALSE),"P/N INCONNU")</f>
        <v>P/N CONNU</v>
      </c>
      <c r="K30" s="125" t="str">
        <f>IFERROR(VLOOKUP(F30,'Table V'!A:J,10,FALSE),"TBD")</f>
        <v>VB0044D</v>
      </c>
      <c r="L30" s="125" t="str">
        <f>IFERROR(VLOOKUP(F30,'Table V'!A:C,3,FALSE),"LdF non existante")</f>
        <v>LdF approuvée</v>
      </c>
      <c r="M30" s="129" t="s">
        <v>59</v>
      </c>
      <c r="N30" s="125" t="str">
        <f>IFERROR(VLOOKUP(F30,'Table V'!A:H,8,FALSE),"À définir")</f>
        <v>NON</v>
      </c>
      <c r="O30" s="125">
        <f>IFERROR(VLOOKUP(F30,'Table V'!A:E,2,FALSE),"")</f>
        <v>517</v>
      </c>
      <c r="P30" s="125" t="str">
        <f>IFERROR(CONCATENATE(VLOOKUP(F30,'Table V'!$A$1:$Q$260192,17,FALSE),"-",(RIGHT(C30,4)),"0",D30),"")</f>
        <v>1251019-0878010</v>
      </c>
      <c r="Q30" s="130" t="str">
        <f>IFERROR(VLOOKUP(F30,'Table V'!A:L,12,FALSE),"")</f>
        <v>LAB</v>
      </c>
      <c r="R30" s="125" t="s">
        <v>1731</v>
      </c>
      <c r="S30" s="125" t="s">
        <v>37</v>
      </c>
      <c r="T30" s="131" t="s">
        <v>24</v>
      </c>
      <c r="U30" s="132"/>
      <c r="V30" s="130" t="str">
        <f>IFERROR(VLOOKUP(F30,'Table V'!A:F,6,FALSE),"TBD")</f>
        <v>6V01965900</v>
      </c>
      <c r="W30" s="125" t="str">
        <f>IFERROR(VLOOKUP(F30,'Table V'!A:G,7,FALSE),"TBD")</f>
        <v>Qté 1</v>
      </c>
      <c r="X30" s="125" t="str">
        <f>IFERROR(VLOOKUP(A30,[1]Feuil1!$A:$AG,32,FALSE),"N/A")</f>
        <v>N/A</v>
      </c>
      <c r="Y30" s="130" t="s">
        <v>1987</v>
      </c>
      <c r="Z30" s="133" t="s">
        <v>106</v>
      </c>
      <c r="AA30" s="125" t="s">
        <v>17</v>
      </c>
      <c r="AB30" s="129">
        <v>7217</v>
      </c>
      <c r="AC30" s="129"/>
      <c r="AD30" s="129"/>
      <c r="AE30" s="134">
        <v>42956</v>
      </c>
      <c r="AF30" s="134"/>
      <c r="AG30" s="134">
        <f t="shared" si="6"/>
        <v>42950</v>
      </c>
      <c r="AH30" s="125" t="s">
        <v>57</v>
      </c>
      <c r="AI30" s="219" t="str">
        <f>IFERROR(VLOOKUP('PLANNING-RECHANGES LATelec'!$AU30,[2]MAD!$B$4:$J$50000,2,FALSE),"MAD TBD")</f>
        <v>MAD TBD</v>
      </c>
      <c r="AJ30" s="134" t="str">
        <f>IFERROR(VLOOKUP('PLANNING-RECHANGES LATelec'!$AU30,[2]MAD!$B$4:$J$50000,9,FALSE),"NON EXPEDIÉE")</f>
        <v>NON EXPEDIÉE</v>
      </c>
      <c r="AK30" s="224" t="str">
        <f t="shared" si="9"/>
        <v/>
      </c>
      <c r="AL30" s="227"/>
      <c r="AM30" s="222" t="s">
        <v>15</v>
      </c>
      <c r="AN30" s="172">
        <f>IFERROR(VLOOKUP('PLANNING-RECHANGES LATelec'!$F30,'Table V'!A$1:O7937,13,FALSE),"TBD")</f>
        <v>1951</v>
      </c>
      <c r="AO30" s="170">
        <f>IFERROR(VLOOKUP('PLANNING-RECHANGES LATelec'!$F30,'Table V'!A$1:O7894,14,FALSE),"TBD")</f>
        <v>2697</v>
      </c>
      <c r="AP30" s="171" t="str">
        <f>IFERROR(VLOOKUP('PLANNING-RECHANGES LATelec'!$F30,'Table V'!A$1:O$8013,15,FALSE),"TBD")</f>
        <v>USD</v>
      </c>
      <c r="AQ30" s="168" t="str">
        <f>IFERROR(VLOOKUP('PLANNING-RECHANGES LATelec'!$A30,[3]PO_AS!$A$2:$R$2520,16,FALSE),"TBD")</f>
        <v>TBD</v>
      </c>
      <c r="AR30" s="169" t="str">
        <f>IFERROR(VLOOKUP('PLANNING-RECHANGES LATelec'!$A30,[3]PO_AS!$A$2:$S$2520,18,FALSE),"TBD")</f>
        <v>TBD</v>
      </c>
      <c r="AS30" s="169" t="str">
        <f t="shared" si="7"/>
        <v>Non valide</v>
      </c>
      <c r="AT30" s="169" t="str">
        <f t="shared" si="8"/>
        <v>Non valide</v>
      </c>
      <c r="AU30" s="215" t="str">
        <f>LEFT('PLANNING-RECHANGES LATelec'!$R30,9)</f>
        <v>V74208 V7</v>
      </c>
      <c r="AV30" s="156"/>
    </row>
    <row r="31" spans="1:48" ht="25.5" hidden="1" x14ac:dyDescent="0.2">
      <c r="A31" s="84" t="str">
        <f t="shared" si="5"/>
        <v>2750242710</v>
      </c>
      <c r="B31" s="125" t="str">
        <f>IFERROR(VLOOKUP(F31,'Table V'!A:K,11,FALSE),"TBD")</f>
        <v>TBD</v>
      </c>
      <c r="C31" s="125">
        <v>27502427</v>
      </c>
      <c r="D31" s="126" t="s">
        <v>157</v>
      </c>
      <c r="E31" s="127" t="s">
        <v>95</v>
      </c>
      <c r="F31" s="125" t="s">
        <v>701</v>
      </c>
      <c r="G31" s="125">
        <v>1</v>
      </c>
      <c r="H31" s="125">
        <v>0</v>
      </c>
      <c r="I31" s="125" t="str">
        <f>IFERROR(VLOOKUP(F31,'Stock PHS'!A:F,6,FALSE),"")</f>
        <v/>
      </c>
      <c r="J31" s="128" t="str">
        <f>IFERROR(VLOOKUP(F31,'Table V'!A:I,9,FALSE),"P/N INCONNU")</f>
        <v>P/N INCONNU</v>
      </c>
      <c r="K31" s="125" t="str">
        <f>IFERROR(VLOOKUP(F31,'Table V'!A:J,10,FALSE),"TBD")</f>
        <v>TBD</v>
      </c>
      <c r="L31" s="125" t="str">
        <f>IFERROR(VLOOKUP(F31,'Table V'!A:C,3,FALSE),"LdF non existante")</f>
        <v>LdF non existante</v>
      </c>
      <c r="M31" s="129"/>
      <c r="N31" s="125" t="str">
        <f>IFERROR(VLOOKUP(F31,'Table V'!A:H,8,FALSE),"À définir")</f>
        <v>À définir</v>
      </c>
      <c r="O31" s="125" t="str">
        <f>IFERROR(VLOOKUP(F31,'Table V'!A:E,2,FALSE),"")</f>
        <v/>
      </c>
      <c r="P31" s="125" t="str">
        <f>IFERROR(CONCATENATE(VLOOKUP(F31,'Table V'!$A$1:$Q$260192,17,FALSE),"-",(RIGHT(C31,4)),"0",D31),"")</f>
        <v/>
      </c>
      <c r="Q31" s="130" t="str">
        <f>IFERROR(VLOOKUP(F31,'Table V'!A:L,12,FALSE),"")</f>
        <v/>
      </c>
      <c r="R31" s="125"/>
      <c r="S31" s="125"/>
      <c r="T31" s="131" t="s">
        <v>24</v>
      </c>
      <c r="U31" s="132"/>
      <c r="V31" s="130" t="str">
        <f>IFERROR(VLOOKUP(F31,'Table V'!A:F,6,FALSE),"TBD")</f>
        <v>TBD</v>
      </c>
      <c r="W31" s="125" t="str">
        <f>IFERROR(VLOOKUP(F31,'Table V'!A:G,7,FALSE),"TBD")</f>
        <v>TBD</v>
      </c>
      <c r="X31" s="125" t="str">
        <f>IFERROR(VLOOKUP(A31,[1]Feuil1!$A:$AG,32,FALSE),"N/A")</f>
        <v>N/A</v>
      </c>
      <c r="Y31" s="130" t="s">
        <v>1987</v>
      </c>
      <c r="Z31" s="133" t="s">
        <v>92</v>
      </c>
      <c r="AA31" s="125" t="s">
        <v>159</v>
      </c>
      <c r="AB31" s="129"/>
      <c r="AC31" s="129"/>
      <c r="AD31" s="129"/>
      <c r="AE31" s="134">
        <v>42966</v>
      </c>
      <c r="AF31" s="134"/>
      <c r="AG31" s="134">
        <f t="shared" si="6"/>
        <v>42962</v>
      </c>
      <c r="AH31" s="125" t="s">
        <v>57</v>
      </c>
      <c r="AI31" s="219" t="str">
        <f>IFERROR(VLOOKUP('PLANNING-RECHANGES LATelec'!$AU31,[2]MAD!$B$4:$J$50000,2,FALSE),"MAD TBD")</f>
        <v>MAD TBD</v>
      </c>
      <c r="AJ31" s="134" t="str">
        <f>IFERROR(VLOOKUP('PLANNING-RECHANGES LATelec'!$AU31,[2]MAD!$B$4:$J$50000,9,FALSE),"NON EXPEDIÉE")</f>
        <v>NON EXPEDIÉE</v>
      </c>
      <c r="AK31" s="224" t="str">
        <f t="shared" si="9"/>
        <v/>
      </c>
      <c r="AL31" s="227"/>
      <c r="AM31" s="222" t="s">
        <v>15</v>
      </c>
      <c r="AN31" s="172" t="str">
        <f>IFERROR(VLOOKUP('PLANNING-RECHANGES LATelec'!$F31,'Table V'!A$1:O7938,13,FALSE),"TBD")</f>
        <v>TBD</v>
      </c>
      <c r="AO31" s="170" t="str">
        <f>IFERROR(VLOOKUP('PLANNING-RECHANGES LATelec'!$F31,'Table V'!A$1:O7895,14,FALSE),"TBD")</f>
        <v>TBD</v>
      </c>
      <c r="AP31" s="171" t="str">
        <f>IFERROR(VLOOKUP('PLANNING-RECHANGES LATelec'!$F31,'Table V'!A$1:O$8013,15,FALSE),"TBD")</f>
        <v>TBD</v>
      </c>
      <c r="AQ31" s="168" t="str">
        <f>IFERROR(VLOOKUP('PLANNING-RECHANGES LATelec'!$A31,[3]PO_AS!$A$2:$R$2520,16,FALSE),"TBD")</f>
        <v>TBD</v>
      </c>
      <c r="AR31" s="169" t="str">
        <f>IFERROR(VLOOKUP('PLANNING-RECHANGES LATelec'!$A31,[3]PO_AS!$A$2:$S$2520,18,FALSE),"TBD")</f>
        <v>TBD</v>
      </c>
      <c r="AS31" s="169" t="str">
        <f t="shared" si="7"/>
        <v>Valide</v>
      </c>
      <c r="AT31" s="169" t="str">
        <f t="shared" si="8"/>
        <v>Valide</v>
      </c>
      <c r="AU31" s="215" t="str">
        <f>LEFT('PLANNING-RECHANGES LATelec'!$R31,9)</f>
        <v/>
      </c>
      <c r="AV31" s="156"/>
    </row>
    <row r="32" spans="1:48" ht="25.5" hidden="1" x14ac:dyDescent="0.2">
      <c r="A32" s="84" t="str">
        <f t="shared" si="5"/>
        <v>2750242810</v>
      </c>
      <c r="B32" s="125" t="str">
        <f>IFERROR(VLOOKUP(F32,'Table V'!A:K,11,FALSE),"TBD")</f>
        <v>TBD</v>
      </c>
      <c r="C32" s="125">
        <v>27502428</v>
      </c>
      <c r="D32" s="126" t="s">
        <v>157</v>
      </c>
      <c r="E32" s="127" t="s">
        <v>95</v>
      </c>
      <c r="F32" s="125" t="s">
        <v>701</v>
      </c>
      <c r="G32" s="125">
        <v>1</v>
      </c>
      <c r="H32" s="125">
        <v>0</v>
      </c>
      <c r="I32" s="125" t="str">
        <f>IFERROR(VLOOKUP(F32,'Stock PHS'!A:F,6,FALSE),"")</f>
        <v/>
      </c>
      <c r="J32" s="128" t="str">
        <f>IFERROR(VLOOKUP(F32,'Table V'!A:I,9,FALSE),"P/N INCONNU")</f>
        <v>P/N INCONNU</v>
      </c>
      <c r="K32" s="125" t="str">
        <f>IFERROR(VLOOKUP(F32,'Table V'!A:J,10,FALSE),"TBD")</f>
        <v>TBD</v>
      </c>
      <c r="L32" s="125" t="str">
        <f>IFERROR(VLOOKUP(F32,'Table V'!A:C,3,FALSE),"LdF non existante")</f>
        <v>LdF non existante</v>
      </c>
      <c r="M32" s="129"/>
      <c r="N32" s="125" t="str">
        <f>IFERROR(VLOOKUP(F32,'Table V'!A:H,8,FALSE),"À définir")</f>
        <v>À définir</v>
      </c>
      <c r="O32" s="125" t="str">
        <f>IFERROR(VLOOKUP(F32,'Table V'!A:E,2,FALSE),"")</f>
        <v/>
      </c>
      <c r="P32" s="125" t="str">
        <f>IFERROR(CONCATENATE(VLOOKUP(F32,'Table V'!$A$1:$Q$260192,17,FALSE),"-",(RIGHT(C32,4)),"0",D32),"")</f>
        <v/>
      </c>
      <c r="Q32" s="130" t="str">
        <f>IFERROR(VLOOKUP(F32,'Table V'!A:L,12,FALSE),"")</f>
        <v/>
      </c>
      <c r="R32" s="125"/>
      <c r="S32" s="125"/>
      <c r="T32" s="131" t="s">
        <v>24</v>
      </c>
      <c r="U32" s="132"/>
      <c r="V32" s="130" t="str">
        <f>IFERROR(VLOOKUP(F32,'Table V'!A:F,6,FALSE),"TBD")</f>
        <v>TBD</v>
      </c>
      <c r="W32" s="125" t="str">
        <f>IFERROR(VLOOKUP(F32,'Table V'!A:G,7,FALSE),"TBD")</f>
        <v>TBD</v>
      </c>
      <c r="X32" s="125" t="str">
        <f>IFERROR(VLOOKUP(A32,[1]Feuil1!$A:$AG,32,FALSE),"N/A")</f>
        <v>N/A</v>
      </c>
      <c r="Y32" s="130" t="s">
        <v>1987</v>
      </c>
      <c r="Z32" s="133" t="s">
        <v>92</v>
      </c>
      <c r="AA32" s="125" t="s">
        <v>159</v>
      </c>
      <c r="AB32" s="129"/>
      <c r="AC32" s="129"/>
      <c r="AD32" s="129"/>
      <c r="AE32" s="134">
        <v>42966</v>
      </c>
      <c r="AF32" s="134"/>
      <c r="AG32" s="134">
        <f t="shared" si="6"/>
        <v>42962</v>
      </c>
      <c r="AH32" s="125" t="s">
        <v>57</v>
      </c>
      <c r="AI32" s="219" t="str">
        <f>IFERROR(VLOOKUP('PLANNING-RECHANGES LATelec'!$AU32,[2]MAD!$B$4:$J$50000,2,FALSE),"MAD TBD")</f>
        <v>MAD TBD</v>
      </c>
      <c r="AJ32" s="134" t="str">
        <f>IFERROR(VLOOKUP('PLANNING-RECHANGES LATelec'!$AU32,[2]MAD!$B$4:$J$50000,9,FALSE),"NON EXPEDIÉE")</f>
        <v>NON EXPEDIÉE</v>
      </c>
      <c r="AK32" s="224" t="str">
        <f t="shared" si="9"/>
        <v/>
      </c>
      <c r="AL32" s="227"/>
      <c r="AM32" s="222" t="s">
        <v>15</v>
      </c>
      <c r="AN32" s="172" t="str">
        <f>IFERROR(VLOOKUP('PLANNING-RECHANGES LATelec'!$F32,'Table V'!A$1:O7939,13,FALSE),"TBD")</f>
        <v>TBD</v>
      </c>
      <c r="AO32" s="170" t="str">
        <f>IFERROR(VLOOKUP('PLANNING-RECHANGES LATelec'!$F32,'Table V'!A$1:O7896,14,FALSE),"TBD")</f>
        <v>TBD</v>
      </c>
      <c r="AP32" s="171" t="str">
        <f>IFERROR(VLOOKUP('PLANNING-RECHANGES LATelec'!$F32,'Table V'!A$1:O$8013,15,FALSE),"TBD")</f>
        <v>TBD</v>
      </c>
      <c r="AQ32" s="168" t="str">
        <f>IFERROR(VLOOKUP('PLANNING-RECHANGES LATelec'!$A32,[3]PO_AS!$A$2:$R$2520,16,FALSE),"TBD")</f>
        <v>TBD</v>
      </c>
      <c r="AR32" s="169" t="str">
        <f>IFERROR(VLOOKUP('PLANNING-RECHANGES LATelec'!$A32,[3]PO_AS!$A$2:$S$2520,18,FALSE),"TBD")</f>
        <v>TBD</v>
      </c>
      <c r="AS32" s="169" t="str">
        <f t="shared" si="7"/>
        <v>Valide</v>
      </c>
      <c r="AT32" s="169" t="str">
        <f t="shared" si="8"/>
        <v>Valide</v>
      </c>
      <c r="AU32" s="215" t="str">
        <f>LEFT('PLANNING-RECHANGES LATelec'!$R32,9)</f>
        <v/>
      </c>
      <c r="AV32" s="156"/>
    </row>
    <row r="33" spans="1:48" ht="38.25" hidden="1" x14ac:dyDescent="0.2">
      <c r="A33" s="84" t="str">
        <f t="shared" si="5"/>
        <v>2734460610</v>
      </c>
      <c r="B33" s="125" t="str">
        <f>IFERROR(VLOOKUP(F33,'Table V'!A:K,11,FALSE),"TBD")</f>
        <v>AIRBUS</v>
      </c>
      <c r="C33" s="125">
        <v>27344606</v>
      </c>
      <c r="D33" s="126" t="s">
        <v>157</v>
      </c>
      <c r="E33" s="127" t="s">
        <v>104</v>
      </c>
      <c r="F33" s="125" t="s">
        <v>619</v>
      </c>
      <c r="G33" s="125">
        <v>1</v>
      </c>
      <c r="H33" s="125">
        <v>0</v>
      </c>
      <c r="I33" s="125" t="str">
        <f>IFERROR(VLOOKUP(F33,'Stock PHS'!A:F,6,FALSE),"")</f>
        <v/>
      </c>
      <c r="J33" s="128" t="str">
        <f>IFERROR(VLOOKUP(F33,'Table V'!A:I,9,FALSE),"P/N INCONNU")</f>
        <v>P/N CONNU</v>
      </c>
      <c r="K33" s="125" t="str">
        <f>IFERROR(VLOOKUP(F33,'Table V'!A:J,10,FALSE),"TBD")</f>
        <v>RR0827Z</v>
      </c>
      <c r="L33" s="125" t="str">
        <f>IFERROR(VLOOKUP(F33,'Table V'!A:C,3,FALSE),"LdF non existante")</f>
        <v>LdF approuvée</v>
      </c>
      <c r="M33" s="129" t="s">
        <v>13</v>
      </c>
      <c r="N33" s="125" t="str">
        <f>IFERROR(VLOOKUP(F33,'Table V'!A:H,8,FALSE),"À définir")</f>
        <v>NON</v>
      </c>
      <c r="O33" s="125">
        <f>IFERROR(VLOOKUP(F33,'Table V'!A:E,2,FALSE),"")</f>
        <v>423</v>
      </c>
      <c r="P33" s="125" t="str">
        <f>IFERROR(CONCATENATE(VLOOKUP(F33,'Table V'!$A$1:$Q$260192,17,FALSE),"-",(RIGHT(C33,4)),"0",D33),"")</f>
        <v>1251319-4606010</v>
      </c>
      <c r="Q33" s="130" t="str">
        <f>IFERROR(VLOOKUP(F33,'Table V'!A:L,12,FALSE),"")</f>
        <v>LAB</v>
      </c>
      <c r="R33" s="125" t="s">
        <v>1732</v>
      </c>
      <c r="S33" s="125" t="s">
        <v>78</v>
      </c>
      <c r="T33" s="131" t="s">
        <v>24</v>
      </c>
      <c r="U33" s="132"/>
      <c r="V33" s="130">
        <f>IFERROR(VLOOKUP(F33,'Table V'!A:F,6,FALSE),"TBD")</f>
        <v>6574926600</v>
      </c>
      <c r="W33" s="125" t="str">
        <f>IFERROR(VLOOKUP(F33,'Table V'!A:G,7,FALSE),"TBD")</f>
        <v>Qté 1</v>
      </c>
      <c r="X33" s="125" t="str">
        <f>IFERROR(VLOOKUP(A33,[1]Feuil1!$A:$AG,32,FALSE),"N/A")</f>
        <v>N/A</v>
      </c>
      <c r="Y33" s="245" t="s">
        <v>34</v>
      </c>
      <c r="Z33" s="133" t="s">
        <v>137</v>
      </c>
      <c r="AA33" s="125" t="s">
        <v>17</v>
      </c>
      <c r="AB33" s="129">
        <v>5215</v>
      </c>
      <c r="AC33" s="129"/>
      <c r="AD33" s="129"/>
      <c r="AE33" s="134">
        <v>42841</v>
      </c>
      <c r="AF33" s="134">
        <v>42972</v>
      </c>
      <c r="AG33" s="134">
        <f t="shared" si="6"/>
        <v>42968</v>
      </c>
      <c r="AH33" s="125" t="s">
        <v>57</v>
      </c>
      <c r="AI33" s="219" t="str">
        <f>IFERROR(VLOOKUP('PLANNING-RECHANGES LATelec'!$AU33,[2]MAD!$B$4:$J$50000,2,FALSE),"MAD TBD")</f>
        <v>MAD TBD</v>
      </c>
      <c r="AJ33" s="134" t="str">
        <f>IFERROR(VLOOKUP('PLANNING-RECHANGES LATelec'!$AU33,[2]MAD!$B$4:$J$50000,9,FALSE),"NON EXPEDIÉE")</f>
        <v>NON EXPEDIÉE</v>
      </c>
      <c r="AK33" s="224" t="str">
        <f t="shared" si="9"/>
        <v/>
      </c>
      <c r="AL33" s="227"/>
      <c r="AM33" s="222" t="s">
        <v>15</v>
      </c>
      <c r="AN33" s="172">
        <f>IFERROR(VLOOKUP('PLANNING-RECHANGES LATelec'!$F33,'Table V'!A$1:O7940,13,FALSE),"TBD")</f>
        <v>6165</v>
      </c>
      <c r="AO33" s="170">
        <f>IFERROR(VLOOKUP('PLANNING-RECHANGES LATelec'!$F33,'Table V'!A$1:O7897,14,FALSE),"TBD")</f>
        <v>0</v>
      </c>
      <c r="AP33" s="171" t="str">
        <f>IFERROR(VLOOKUP('PLANNING-RECHANGES LATelec'!$F33,'Table V'!A$1:O$8013,15,FALSE),"TBD")</f>
        <v>EUR</v>
      </c>
      <c r="AQ33" s="168" t="str">
        <f>IFERROR(VLOOKUP('PLANNING-RECHANGES LATelec'!$A33,[3]PO_AS!$A$2:$R$2520,16,FALSE),"TBD")</f>
        <v>TBD</v>
      </c>
      <c r="AR33" s="169" t="str">
        <f>IFERROR(VLOOKUP('PLANNING-RECHANGES LATelec'!$A33,[3]PO_AS!$A$2:$S$2520,18,FALSE),"TBD")</f>
        <v>TBD</v>
      </c>
      <c r="AS33" s="169" t="str">
        <f t="shared" si="7"/>
        <v>Non valide</v>
      </c>
      <c r="AT33" s="169" t="str">
        <f t="shared" si="8"/>
        <v>Non valide</v>
      </c>
      <c r="AU33" s="215" t="str">
        <f>LEFT('PLANNING-RECHANGES LATelec'!$R33,9)</f>
        <v>V83549
V8</v>
      </c>
      <c r="AV33" s="156"/>
    </row>
    <row r="34" spans="1:48" ht="38.25" hidden="1" x14ac:dyDescent="0.2">
      <c r="A34" s="84" t="str">
        <f t="shared" si="5"/>
        <v>2749811610</v>
      </c>
      <c r="B34" s="125" t="str">
        <f>IFERROR(VLOOKUP(F34,'Table V'!A:K,11,FALSE),"TBD")</f>
        <v>AIRBUS</v>
      </c>
      <c r="C34" s="125">
        <v>27498116</v>
      </c>
      <c r="D34" s="126" t="s">
        <v>157</v>
      </c>
      <c r="E34" s="127" t="s">
        <v>104</v>
      </c>
      <c r="F34" s="125" t="s">
        <v>604</v>
      </c>
      <c r="G34" s="125">
        <v>1</v>
      </c>
      <c r="H34" s="125">
        <v>0</v>
      </c>
      <c r="I34" s="125" t="str">
        <f>IFERROR(VLOOKUP(F34,'Stock PHS'!A:F,6,FALSE),"")</f>
        <v>STOCK PHS Qté 1</v>
      </c>
      <c r="J34" s="128" t="str">
        <f>IFERROR(VLOOKUP(F34,'Table V'!A:I,9,FALSE),"P/N INCONNU")</f>
        <v>P/N CONNU</v>
      </c>
      <c r="K34" s="125" t="str">
        <f>IFERROR(VLOOKUP(F34,'Table V'!A:J,10,FALSE),"TBD")</f>
        <v>NR1624P</v>
      </c>
      <c r="L34" s="125" t="str">
        <f>IFERROR(VLOOKUP(F34,'Table V'!A:C,3,FALSE),"LdF non existante")</f>
        <v>LdF approuvée</v>
      </c>
      <c r="M34" s="129" t="s">
        <v>59</v>
      </c>
      <c r="N34" s="125" t="str">
        <f>IFERROR(VLOOKUP(F34,'Table V'!A:H,8,FALSE),"À définir")</f>
        <v>NON</v>
      </c>
      <c r="O34" s="125">
        <f>IFERROR(VLOOKUP(F34,'Table V'!A:E,2,FALSE),"")</f>
        <v>119</v>
      </c>
      <c r="P34" s="125" t="str">
        <f>IFERROR(CONCATENATE(VLOOKUP(F34,'Table V'!$A$1:$Q$260192,17,FALSE),"-",(RIGHT(C34,4)),"0",D34),"")</f>
        <v>1251019-8116010</v>
      </c>
      <c r="Q34" s="130" t="str">
        <f>IFERROR(VLOOKUP(F34,'Table V'!A:L,12,FALSE),"")</f>
        <v>LAB</v>
      </c>
      <c r="R34" s="125" t="s">
        <v>1733</v>
      </c>
      <c r="S34" s="125" t="s">
        <v>68</v>
      </c>
      <c r="T34" s="131" t="s">
        <v>24</v>
      </c>
      <c r="U34" s="132"/>
      <c r="V34" s="130">
        <f>IFERROR(VLOOKUP(F34,'Table V'!A:F,6,FALSE),"TBD")</f>
        <v>6963382700</v>
      </c>
      <c r="W34" s="125" t="str">
        <f>IFERROR(VLOOKUP(F34,'Table V'!A:G,7,FALSE),"TBD")</f>
        <v>Qté 1</v>
      </c>
      <c r="X34" s="125" t="str">
        <f>IFERROR(VLOOKUP(A34,[1]Feuil1!$A:$AG,32,FALSE),"N/A")</f>
        <v>N/A</v>
      </c>
      <c r="Y34" s="130" t="s">
        <v>1987</v>
      </c>
      <c r="Z34" s="133" t="s">
        <v>136</v>
      </c>
      <c r="AA34" s="125" t="s">
        <v>17</v>
      </c>
      <c r="AB34" s="129">
        <v>7327</v>
      </c>
      <c r="AC34" s="129"/>
      <c r="AD34" s="129"/>
      <c r="AE34" s="134">
        <v>42972</v>
      </c>
      <c r="AF34" s="134"/>
      <c r="AG34" s="134">
        <f t="shared" si="6"/>
        <v>42968</v>
      </c>
      <c r="AH34" s="125" t="s">
        <v>57</v>
      </c>
      <c r="AI34" s="219" t="str">
        <f>IFERROR(VLOOKUP('PLANNING-RECHANGES LATelec'!$AU34,[2]MAD!$B$4:$J$50000,2,FALSE),"MAD TBD")</f>
        <v>MAD TBD</v>
      </c>
      <c r="AJ34" s="134" t="str">
        <f>IFERROR(VLOOKUP('PLANNING-RECHANGES LATelec'!$AU34,[2]MAD!$B$4:$J$50000,9,FALSE),"NON EXPEDIÉE")</f>
        <v>NON EXPEDIÉE</v>
      </c>
      <c r="AK34" s="224" t="str">
        <f t="shared" si="9"/>
        <v/>
      </c>
      <c r="AL34" s="227"/>
      <c r="AM34" s="222" t="s">
        <v>15</v>
      </c>
      <c r="AN34" s="172">
        <f>IFERROR(VLOOKUP('PLANNING-RECHANGES LATelec'!$F34,'Table V'!A$1:O7941,13,FALSE),"TBD")</f>
        <v>1173</v>
      </c>
      <c r="AO34" s="170">
        <f>IFERROR(VLOOKUP('PLANNING-RECHANGES LATelec'!$F34,'Table V'!A$1:O7898,14,FALSE),"TBD")</f>
        <v>0</v>
      </c>
      <c r="AP34" s="171" t="str">
        <f>IFERROR(VLOOKUP('PLANNING-RECHANGES LATelec'!$F34,'Table V'!A$1:O$8013,15,FALSE),"TBD")</f>
        <v>USD</v>
      </c>
      <c r="AQ34" s="168" t="str">
        <f>IFERROR(VLOOKUP('PLANNING-RECHANGES LATelec'!$A34,[3]PO_AS!$A$2:$R$2520,16,FALSE),"TBD")</f>
        <v>TBD</v>
      </c>
      <c r="AR34" s="169" t="str">
        <f>IFERROR(VLOOKUP('PLANNING-RECHANGES LATelec'!$A34,[3]PO_AS!$A$2:$S$2520,18,FALSE),"TBD")</f>
        <v>TBD</v>
      </c>
      <c r="AS34" s="169" t="str">
        <f t="shared" si="7"/>
        <v>Non valide</v>
      </c>
      <c r="AT34" s="169" t="str">
        <f t="shared" si="8"/>
        <v>Non valide</v>
      </c>
      <c r="AU34" s="215" t="str">
        <f>LEFT('PLANNING-RECHANGES LATelec'!$R34,9)</f>
        <v>V82172
V8</v>
      </c>
      <c r="AV34" s="156"/>
    </row>
    <row r="35" spans="1:48" ht="25.5" hidden="1" x14ac:dyDescent="0.2">
      <c r="A35" s="84" t="str">
        <f t="shared" si="5"/>
        <v>2742396610</v>
      </c>
      <c r="B35" s="125" t="str">
        <f>IFERROR(VLOOKUP(F35,'Table V'!A:K,11,FALSE),"TBD")</f>
        <v>AIRBUS</v>
      </c>
      <c r="C35" s="125">
        <v>27423966</v>
      </c>
      <c r="D35" s="126" t="s">
        <v>157</v>
      </c>
      <c r="E35" s="127" t="s">
        <v>104</v>
      </c>
      <c r="F35" s="125" t="s">
        <v>634</v>
      </c>
      <c r="G35" s="125">
        <v>1</v>
      </c>
      <c r="H35" s="125">
        <v>0</v>
      </c>
      <c r="I35" s="125" t="str">
        <f>IFERROR(VLOOKUP(F35,'Stock PHS'!A:F,6,FALSE),"")</f>
        <v/>
      </c>
      <c r="J35" s="128" t="str">
        <f>IFERROR(VLOOKUP(F35,'Table V'!A:I,9,FALSE),"P/N INCONNU")</f>
        <v>P/N CONNU</v>
      </c>
      <c r="K35" s="125" t="str">
        <f>IFERROR(VLOOKUP(F35,'Table V'!A:J,10,FALSE),"TBD")</f>
        <v>N/A</v>
      </c>
      <c r="L35" s="125" t="str">
        <f>IFERROR(VLOOKUP(F35,'Table V'!A:C,3,FALSE),"LdF non existante")</f>
        <v>LdF approuvée</v>
      </c>
      <c r="M35" s="129" t="s">
        <v>59</v>
      </c>
      <c r="N35" s="125" t="str">
        <f>IFERROR(VLOOKUP(F35,'Table V'!A:H,8,FALSE),"À définir")</f>
        <v>NON</v>
      </c>
      <c r="O35" s="125">
        <f>IFERROR(VLOOKUP(F35,'Table V'!A:E,2,FALSE),"")</f>
        <v>510</v>
      </c>
      <c r="P35" s="125" t="str">
        <f>IFERROR(CONCATENATE(VLOOKUP(F35,'Table V'!$A$1:$Q$260192,17,FALSE),"-",(RIGHT(C35,4)),"0",D35),"")</f>
        <v>1251319-3966010</v>
      </c>
      <c r="Q35" s="130" t="str">
        <f>IFERROR(VLOOKUP(F35,'Table V'!A:L,12,FALSE),"")</f>
        <v>LAB</v>
      </c>
      <c r="R35" s="125" t="s">
        <v>1734</v>
      </c>
      <c r="S35" s="125" t="s">
        <v>172</v>
      </c>
      <c r="T35" s="131" t="s">
        <v>24</v>
      </c>
      <c r="U35" s="132"/>
      <c r="V35" s="130">
        <f>IFERROR(VLOOKUP(F35,'Table V'!A:F,6,FALSE),"TBD")</f>
        <v>6530207600</v>
      </c>
      <c r="W35" s="125" t="str">
        <f>IFERROR(VLOOKUP(F35,'Table V'!A:G,7,FALSE),"TBD")</f>
        <v>Qté 1</v>
      </c>
      <c r="X35" s="125" t="str">
        <f>IFERROR(VLOOKUP(A35,[1]Feuil1!$A:$AG,32,FALSE),"N/A")</f>
        <v>Waiting</v>
      </c>
      <c r="Y35" s="245" t="s">
        <v>34</v>
      </c>
      <c r="Z35" s="133" t="s">
        <v>263</v>
      </c>
      <c r="AA35" s="125" t="s">
        <v>159</v>
      </c>
      <c r="AB35" s="129">
        <v>5883</v>
      </c>
      <c r="AC35" s="129"/>
      <c r="AD35" s="129"/>
      <c r="AE35" s="134">
        <v>42879</v>
      </c>
      <c r="AF35" s="134">
        <v>42993</v>
      </c>
      <c r="AG35" s="134">
        <f t="shared" si="6"/>
        <v>42989</v>
      </c>
      <c r="AH35" s="125" t="s">
        <v>57</v>
      </c>
      <c r="AI35" s="219" t="str">
        <f>IFERROR(VLOOKUP('PLANNING-RECHANGES LATelec'!$AU35,[2]MAD!$B$4:$J$50000,2,FALSE),"MAD TBD")</f>
        <v>MAD TBD</v>
      </c>
      <c r="AJ35" s="134" t="str">
        <f>IFERROR(VLOOKUP('PLANNING-RECHANGES LATelec'!$AU35,[2]MAD!$B$4:$J$50000,9,FALSE),"NON EXPEDIÉE")</f>
        <v>NON EXPEDIÉE</v>
      </c>
      <c r="AK35" s="224" t="str">
        <f t="shared" si="9"/>
        <v/>
      </c>
      <c r="AL35" s="227"/>
      <c r="AM35" s="222" t="s">
        <v>15</v>
      </c>
      <c r="AN35" s="172">
        <f>IFERROR(VLOOKUP('PLANNING-RECHANGES LATelec'!$F35,'Table V'!A$1:O7942,13,FALSE),"TBD")</f>
        <v>1224</v>
      </c>
      <c r="AO35" s="170">
        <f>IFERROR(VLOOKUP('PLANNING-RECHANGES LATelec'!$F35,'Table V'!A$1:O7899,14,FALSE),"TBD")</f>
        <v>0</v>
      </c>
      <c r="AP35" s="171" t="str">
        <f>IFERROR(VLOOKUP('PLANNING-RECHANGES LATelec'!$F35,'Table V'!A$1:O$8013,15,FALSE),"TBD")</f>
        <v>EUR</v>
      </c>
      <c r="AQ35" s="168" t="str">
        <f>IFERROR(VLOOKUP('PLANNING-RECHANGES LATelec'!$A35,[3]PO_AS!$A$2:$R$2520,16,FALSE),"TBD")</f>
        <v>TBD</v>
      </c>
      <c r="AR35" s="169" t="str">
        <f>IFERROR(VLOOKUP('PLANNING-RECHANGES LATelec'!$A35,[3]PO_AS!$A$2:$S$2520,18,FALSE),"TBD")</f>
        <v>TBD</v>
      </c>
      <c r="AS35" s="169" t="str">
        <f t="shared" si="7"/>
        <v>Non valide</v>
      </c>
      <c r="AT35" s="169" t="str">
        <f t="shared" si="8"/>
        <v>Non valide</v>
      </c>
      <c r="AU35" s="215" t="str">
        <f>LEFT('PLANNING-RECHANGES LATelec'!$R35,9)</f>
        <v>V16056
V1</v>
      </c>
      <c r="AV35" s="156"/>
    </row>
    <row r="36" spans="1:48" ht="25.5" hidden="1" x14ac:dyDescent="0.2">
      <c r="A36" s="84" t="str">
        <f t="shared" si="5"/>
        <v>2742396810</v>
      </c>
      <c r="B36" s="125" t="str">
        <f>IFERROR(VLOOKUP(F36,'Table V'!A:K,11,FALSE),"TBD")</f>
        <v>AIRBUS</v>
      </c>
      <c r="C36" s="125">
        <v>27423968</v>
      </c>
      <c r="D36" s="126" t="s">
        <v>157</v>
      </c>
      <c r="E36" s="127" t="s">
        <v>104</v>
      </c>
      <c r="F36" s="125" t="s">
        <v>635</v>
      </c>
      <c r="G36" s="125">
        <v>1</v>
      </c>
      <c r="H36" s="125">
        <v>0</v>
      </c>
      <c r="I36" s="125" t="str">
        <f>IFERROR(VLOOKUP(F36,'Stock PHS'!A:F,6,FALSE),"")</f>
        <v/>
      </c>
      <c r="J36" s="128" t="str">
        <f>IFERROR(VLOOKUP(F36,'Table V'!A:I,9,FALSE),"P/N INCONNU")</f>
        <v>P/N CONNU</v>
      </c>
      <c r="K36" s="125" t="str">
        <f>IFERROR(VLOOKUP(F36,'Table V'!A:J,10,FALSE),"TBD")</f>
        <v>N/A</v>
      </c>
      <c r="L36" s="125" t="str">
        <f>IFERROR(VLOOKUP(F36,'Table V'!A:C,3,FALSE),"LdF non existante")</f>
        <v>LdF approuvée</v>
      </c>
      <c r="M36" s="129" t="s">
        <v>59</v>
      </c>
      <c r="N36" s="125" t="str">
        <f>IFERROR(VLOOKUP(F36,'Table V'!A:H,8,FALSE),"À définir")</f>
        <v>NON</v>
      </c>
      <c r="O36" s="125">
        <f>IFERROR(VLOOKUP(F36,'Table V'!A:E,2,FALSE),"")</f>
        <v>510</v>
      </c>
      <c r="P36" s="125" t="str">
        <f>IFERROR(CONCATENATE(VLOOKUP(F36,'Table V'!$A$1:$Q$260192,17,FALSE),"-",(RIGHT(C36,4)),"0",D36),"")</f>
        <v>1251319-3968010</v>
      </c>
      <c r="Q36" s="130" t="str">
        <f>IFERROR(VLOOKUP(F36,'Table V'!A:L,12,FALSE),"")</f>
        <v>LAB</v>
      </c>
      <c r="R36" s="125" t="s">
        <v>1735</v>
      </c>
      <c r="S36" s="125" t="s">
        <v>172</v>
      </c>
      <c r="T36" s="131" t="s">
        <v>24</v>
      </c>
      <c r="U36" s="132"/>
      <c r="V36" s="130">
        <f>IFERROR(VLOOKUP(F36,'Table V'!A:F,6,FALSE),"TBD")</f>
        <v>6530207600</v>
      </c>
      <c r="W36" s="125" t="str">
        <f>IFERROR(VLOOKUP(F36,'Table V'!A:G,7,FALSE),"TBD")</f>
        <v>Qté 1</v>
      </c>
      <c r="X36" s="125" t="str">
        <f>IFERROR(VLOOKUP(A36,[1]Feuil1!$A:$AG,32,FALSE),"N/A")</f>
        <v>Waiting</v>
      </c>
      <c r="Y36" s="245" t="s">
        <v>34</v>
      </c>
      <c r="Z36" s="133" t="s">
        <v>263</v>
      </c>
      <c r="AA36" s="125" t="s">
        <v>159</v>
      </c>
      <c r="AB36" s="129">
        <v>5883</v>
      </c>
      <c r="AC36" s="129"/>
      <c r="AD36" s="129"/>
      <c r="AE36" s="134">
        <v>42879</v>
      </c>
      <c r="AF36" s="134">
        <v>42993</v>
      </c>
      <c r="AG36" s="134">
        <f t="shared" si="6"/>
        <v>42989</v>
      </c>
      <c r="AH36" s="125" t="s">
        <v>57</v>
      </c>
      <c r="AI36" s="219" t="str">
        <f>IFERROR(VLOOKUP('PLANNING-RECHANGES LATelec'!$AU36,[2]MAD!$B$4:$J$50000,2,FALSE),"MAD TBD")</f>
        <v>MAD TBD</v>
      </c>
      <c r="AJ36" s="134" t="str">
        <f>IFERROR(VLOOKUP('PLANNING-RECHANGES LATelec'!$AU36,[2]MAD!$B$4:$J$50000,9,FALSE),"NON EXPEDIÉE")</f>
        <v>NON EXPEDIÉE</v>
      </c>
      <c r="AK36" s="224" t="str">
        <f t="shared" si="9"/>
        <v/>
      </c>
      <c r="AL36" s="227"/>
      <c r="AM36" s="222" t="s">
        <v>15</v>
      </c>
      <c r="AN36" s="172">
        <f>IFERROR(VLOOKUP('PLANNING-RECHANGES LATelec'!$F36,'Table V'!A$1:O7943,13,FALSE),"TBD")</f>
        <v>1419</v>
      </c>
      <c r="AO36" s="170">
        <f>IFERROR(VLOOKUP('PLANNING-RECHANGES LATelec'!$F36,'Table V'!A$1:O7900,14,FALSE),"TBD")</f>
        <v>0</v>
      </c>
      <c r="AP36" s="171" t="str">
        <f>IFERROR(VLOOKUP('PLANNING-RECHANGES LATelec'!$F36,'Table V'!A$1:O$8013,15,FALSE),"TBD")</f>
        <v>EUR</v>
      </c>
      <c r="AQ36" s="168" t="str">
        <f>IFERROR(VLOOKUP('PLANNING-RECHANGES LATelec'!$A36,[3]PO_AS!$A$2:$R$2520,16,FALSE),"TBD")</f>
        <v>TBD</v>
      </c>
      <c r="AR36" s="169" t="str">
        <f>IFERROR(VLOOKUP('PLANNING-RECHANGES LATelec'!$A36,[3]PO_AS!$A$2:$S$2520,18,FALSE),"TBD")</f>
        <v>TBD</v>
      </c>
      <c r="AS36" s="169" t="str">
        <f t="shared" si="7"/>
        <v>Non valide</v>
      </c>
      <c r="AT36" s="169" t="str">
        <f t="shared" si="8"/>
        <v>Non valide</v>
      </c>
      <c r="AU36" s="215" t="str">
        <f>LEFT('PLANNING-RECHANGES LATelec'!$R36,9)</f>
        <v>V16053
V1</v>
      </c>
      <c r="AV36" s="156"/>
    </row>
    <row r="37" spans="1:48" ht="38.25" hidden="1" x14ac:dyDescent="0.2">
      <c r="A37" s="84" t="str">
        <f t="shared" si="5"/>
        <v>630008946510</v>
      </c>
      <c r="B37" s="125" t="str">
        <f>IFERROR(VLOOKUP(F37,'Table V'!A:K,11,FALSE),"TBD")</f>
        <v>STELIA</v>
      </c>
      <c r="C37" s="125">
        <v>6300089465</v>
      </c>
      <c r="D37" s="126" t="s">
        <v>157</v>
      </c>
      <c r="E37" s="127" t="s">
        <v>95</v>
      </c>
      <c r="F37" s="125" t="s">
        <v>651</v>
      </c>
      <c r="G37" s="125">
        <v>3</v>
      </c>
      <c r="H37" s="125">
        <v>0</v>
      </c>
      <c r="I37" s="125" t="str">
        <f>IFERROR(VLOOKUP(F37,'Stock PHS'!A:F,6,FALSE),"")</f>
        <v/>
      </c>
      <c r="J37" s="128" t="str">
        <f>IFERROR(VLOOKUP(F37,'Table V'!A:I,9,FALSE),"P/N INCONNU")</f>
        <v>P/N CONNU</v>
      </c>
      <c r="K37" s="125" t="str">
        <f>IFERROR(VLOOKUP(F37,'Table V'!A:J,10,FALSE),"TBD")</f>
        <v>N/A</v>
      </c>
      <c r="L37" s="125" t="str">
        <f>IFERROR(VLOOKUP(F37,'Table V'!A:C,3,FALSE),"LdF non existante")</f>
        <v>LdF approuvée</v>
      </c>
      <c r="M37" s="129" t="s">
        <v>59</v>
      </c>
      <c r="N37" s="125" t="str">
        <f>IFERROR(VLOOKUP(F37,'Table V'!A:H,8,FALSE),"À définir")</f>
        <v>OUI</v>
      </c>
      <c r="O37" s="125" t="str">
        <f>IFERROR(VLOOKUP(F37,'Table V'!A:E,2,FALSE),"")</f>
        <v>FAISCEAU</v>
      </c>
      <c r="P37" s="125" t="str">
        <f>IFERROR(CONCATENATE(VLOOKUP(F37,'Table V'!$A$1:$Q$260192,17,FALSE),"-",(RIGHT(C37,4)),"0",D37),"")</f>
        <v>1251019-9465010</v>
      </c>
      <c r="Q37" s="130" t="str">
        <f>IFERROR(VLOOKUP(F37,'Table V'!A:L,12,FALSE),"")</f>
        <v>LAB</v>
      </c>
      <c r="R37" s="125" t="s">
        <v>1736</v>
      </c>
      <c r="S37" s="125" t="s">
        <v>121</v>
      </c>
      <c r="T37" s="131" t="s">
        <v>24</v>
      </c>
      <c r="U37" s="132" t="s">
        <v>15</v>
      </c>
      <c r="V37" s="130" t="str">
        <f>IFERROR(VLOOKUP(F37,'Table V'!A:F,6,FALSE),"TBD")</f>
        <v>N/A</v>
      </c>
      <c r="W37" s="125" t="str">
        <f>IFERROR(VLOOKUP(F37,'Table V'!A:G,7,FALSE),"TBD")</f>
        <v>N/A</v>
      </c>
      <c r="X37" s="125" t="str">
        <f>IFERROR(VLOOKUP(A37,[1]Feuil1!$A:$AG,32,FALSE),"N/A")</f>
        <v>N/A</v>
      </c>
      <c r="Y37" s="130" t="s">
        <v>1987</v>
      </c>
      <c r="Z37" s="133"/>
      <c r="AA37" s="125" t="s">
        <v>17</v>
      </c>
      <c r="AB37" s="129" t="s">
        <v>57</v>
      </c>
      <c r="AC37" s="129"/>
      <c r="AD37" s="129"/>
      <c r="AE37" s="134">
        <v>43006</v>
      </c>
      <c r="AF37" s="134"/>
      <c r="AG37" s="134">
        <f t="shared" si="6"/>
        <v>43000</v>
      </c>
      <c r="AH37" s="125" t="s">
        <v>57</v>
      </c>
      <c r="AI37" s="219" t="str">
        <f>IFERROR(VLOOKUP('PLANNING-RECHANGES LATelec'!$AU37,[2]MAD!$B$4:$J$50000,2,FALSE),"MAD TBD")</f>
        <v>MAD TBD</v>
      </c>
      <c r="AJ37" s="134" t="str">
        <f>IFERROR(VLOOKUP('PLANNING-RECHANGES LATelec'!$AU37,[2]MAD!$B$4:$J$50000,9,FALSE),"NON EXPEDIÉE")</f>
        <v>NON EXPEDIÉE</v>
      </c>
      <c r="AK37" s="224" t="str">
        <f t="shared" si="9"/>
        <v/>
      </c>
      <c r="AL37" s="227"/>
      <c r="AM37" s="222" t="s">
        <v>15</v>
      </c>
      <c r="AN37" s="172">
        <f>IFERROR(VLOOKUP('PLANNING-RECHANGES LATelec'!$F37,'Table V'!A$1:O7944,13,FALSE),"TBD")</f>
        <v>142.56</v>
      </c>
      <c r="AO37" s="170">
        <f>IFERROR(VLOOKUP('PLANNING-RECHANGES LATelec'!$F37,'Table V'!A$1:O7901,14,FALSE),"TBD")</f>
        <v>0</v>
      </c>
      <c r="AP37" s="171" t="str">
        <f>IFERROR(VLOOKUP('PLANNING-RECHANGES LATelec'!$F37,'Table V'!A$1:O$8013,15,FALSE),"TBD")</f>
        <v>EUR</v>
      </c>
      <c r="AQ37" s="168" t="str">
        <f>IFERROR(VLOOKUP('PLANNING-RECHANGES LATelec'!$A37,[3]PO_AS!$A$2:$R$2520,16,FALSE),"TBD")</f>
        <v>TBD</v>
      </c>
      <c r="AR37" s="169" t="str">
        <f>IFERROR(VLOOKUP('PLANNING-RECHANGES LATelec'!$A37,[3]PO_AS!$A$2:$S$2520,18,FALSE),"TBD")</f>
        <v>TBD</v>
      </c>
      <c r="AS37" s="169" t="str">
        <f t="shared" si="7"/>
        <v>Non valide</v>
      </c>
      <c r="AT37" s="169" t="str">
        <f t="shared" si="8"/>
        <v>Non valide</v>
      </c>
      <c r="AU37" s="215" t="str">
        <f>LEFT('PLANNING-RECHANGES LATelec'!$R37,9)</f>
        <v>W18729 W1</v>
      </c>
      <c r="AV37" s="156"/>
    </row>
    <row r="38" spans="1:48" ht="25.5" hidden="1" x14ac:dyDescent="0.2">
      <c r="A38" s="84" t="str">
        <f t="shared" si="5"/>
        <v>2754984810</v>
      </c>
      <c r="B38" s="125" t="str">
        <f>IFERROR(VLOOKUP(F38,'Table V'!A:K,11,FALSE),"TBD")</f>
        <v>TBD</v>
      </c>
      <c r="C38" s="125">
        <v>27549848</v>
      </c>
      <c r="D38" s="126" t="s">
        <v>157</v>
      </c>
      <c r="E38" s="127" t="s">
        <v>104</v>
      </c>
      <c r="F38" s="125" t="s">
        <v>702</v>
      </c>
      <c r="G38" s="125">
        <v>1</v>
      </c>
      <c r="H38" s="125">
        <v>0</v>
      </c>
      <c r="I38" s="125" t="str">
        <f>IFERROR(VLOOKUP(F38,'Stock PHS'!A:F,6,FALSE),"")</f>
        <v/>
      </c>
      <c r="J38" s="128" t="str">
        <f>IFERROR(VLOOKUP(F38,'Table V'!A:I,9,FALSE),"P/N INCONNU")</f>
        <v>P/N INCONNU</v>
      </c>
      <c r="K38" s="125" t="str">
        <f>IFERROR(VLOOKUP(F38,'Table V'!A:J,10,FALSE),"TBD")</f>
        <v>TBD</v>
      </c>
      <c r="L38" s="125" t="str">
        <f>IFERROR(VLOOKUP(F38,'Table V'!A:C,3,FALSE),"LdF non existante")</f>
        <v>LdF non existante</v>
      </c>
      <c r="M38" s="129" t="s">
        <v>59</v>
      </c>
      <c r="N38" s="125" t="str">
        <f>IFERROR(VLOOKUP(F38,'Table V'!A:H,8,FALSE),"À définir")</f>
        <v>À définir</v>
      </c>
      <c r="O38" s="125" t="str">
        <f>IFERROR(VLOOKUP(F38,'Table V'!A:E,2,FALSE),"")</f>
        <v/>
      </c>
      <c r="P38" s="125" t="str">
        <f>IFERROR(CONCATENATE(VLOOKUP(F38,'Table V'!$A$1:$Q$260192,17,FALSE),"-",(RIGHT(C38,4)),"0",D38),"")</f>
        <v/>
      </c>
      <c r="Q38" s="130" t="str">
        <f>IFERROR(VLOOKUP(F38,'Table V'!A:L,12,FALSE),"")</f>
        <v/>
      </c>
      <c r="R38" s="125"/>
      <c r="S38" s="125"/>
      <c r="T38" s="131" t="s">
        <v>24</v>
      </c>
      <c r="U38" s="132"/>
      <c r="V38" s="130" t="str">
        <f>IFERROR(VLOOKUP(F38,'Table V'!A:F,6,FALSE),"TBD")</f>
        <v>TBD</v>
      </c>
      <c r="W38" s="125" t="str">
        <f>IFERROR(VLOOKUP(F38,'Table V'!A:G,7,FALSE),"TBD")</f>
        <v>TBD</v>
      </c>
      <c r="X38" s="125" t="str">
        <f>IFERROR(VLOOKUP(A38,[1]Feuil1!$A:$AG,32,FALSE),"N/A")</f>
        <v>N/A</v>
      </c>
      <c r="Y38" s="130" t="s">
        <v>1987</v>
      </c>
      <c r="Z38" s="133" t="s">
        <v>123</v>
      </c>
      <c r="AA38" s="125" t="s">
        <v>159</v>
      </c>
      <c r="AB38" s="129"/>
      <c r="AC38" s="129"/>
      <c r="AD38" s="129"/>
      <c r="AE38" s="134">
        <v>43021</v>
      </c>
      <c r="AF38" s="134"/>
      <c r="AG38" s="134">
        <f t="shared" si="6"/>
        <v>43017</v>
      </c>
      <c r="AH38" s="125" t="s">
        <v>57</v>
      </c>
      <c r="AI38" s="219" t="str">
        <f>IFERROR(VLOOKUP('PLANNING-RECHANGES LATelec'!$AU38,[2]MAD!$B$4:$J$50000,2,FALSE),"MAD TBD")</f>
        <v>MAD TBD</v>
      </c>
      <c r="AJ38" s="134" t="str">
        <f>IFERROR(VLOOKUP('PLANNING-RECHANGES LATelec'!$AU38,[2]MAD!$B$4:$J$50000,9,FALSE),"NON EXPEDIÉE")</f>
        <v>NON EXPEDIÉE</v>
      </c>
      <c r="AK38" s="224" t="str">
        <f t="shared" si="9"/>
        <v/>
      </c>
      <c r="AL38" s="227"/>
      <c r="AM38" s="222" t="s">
        <v>15</v>
      </c>
      <c r="AN38" s="172" t="str">
        <f>IFERROR(VLOOKUP('PLANNING-RECHANGES LATelec'!$F38,'Table V'!A$1:O7945,13,FALSE),"TBD")</f>
        <v>TBD</v>
      </c>
      <c r="AO38" s="170" t="str">
        <f>IFERROR(VLOOKUP('PLANNING-RECHANGES LATelec'!$F38,'Table V'!A$1:O7902,14,FALSE),"TBD")</f>
        <v>TBD</v>
      </c>
      <c r="AP38" s="171" t="str">
        <f>IFERROR(VLOOKUP('PLANNING-RECHANGES LATelec'!$F38,'Table V'!A$1:O$8013,15,FALSE),"TBD")</f>
        <v>TBD</v>
      </c>
      <c r="AQ38" s="168" t="str">
        <f>IFERROR(VLOOKUP('PLANNING-RECHANGES LATelec'!$A38,[3]PO_AS!$A$2:$R$2520,16,FALSE),"TBD")</f>
        <v>TBD</v>
      </c>
      <c r="AR38" s="169" t="str">
        <f>IFERROR(VLOOKUP('PLANNING-RECHANGES LATelec'!$A38,[3]PO_AS!$A$2:$S$2520,18,FALSE),"TBD")</f>
        <v>TBD</v>
      </c>
      <c r="AS38" s="169" t="str">
        <f t="shared" si="7"/>
        <v>Valide</v>
      </c>
      <c r="AT38" s="169" t="str">
        <f t="shared" si="8"/>
        <v>Valide</v>
      </c>
      <c r="AU38" s="215" t="str">
        <f>LEFT('PLANNING-RECHANGES LATelec'!$R38,9)</f>
        <v/>
      </c>
      <c r="AV38" s="156"/>
    </row>
    <row r="39" spans="1:48" ht="38.25" hidden="1" x14ac:dyDescent="0.2">
      <c r="A39" s="85" t="str">
        <f t="shared" si="5"/>
        <v>450026955310</v>
      </c>
      <c r="B39" s="125" t="str">
        <f>IFERROR(VLOOKUP(F39,'Table V'!A:K,11,FALSE),"TBD")</f>
        <v>LATECOERE</v>
      </c>
      <c r="C39" s="125">
        <v>4500269553</v>
      </c>
      <c r="D39" s="126" t="s">
        <v>157</v>
      </c>
      <c r="E39" s="127" t="s">
        <v>104</v>
      </c>
      <c r="F39" s="125" t="s">
        <v>1534</v>
      </c>
      <c r="G39" s="125">
        <v>8</v>
      </c>
      <c r="H39" s="125">
        <v>0</v>
      </c>
      <c r="I39" s="125" t="str">
        <f>IFERROR(VLOOKUP(F39,'Stock PHS'!A:F,6,FALSE),"")</f>
        <v/>
      </c>
      <c r="J39" s="128" t="str">
        <f>IFERROR(VLOOKUP(F39,'Table V'!A:I,9,FALSE),"P/N INCONNU")</f>
        <v>P/N CONNU</v>
      </c>
      <c r="K39" s="125" t="str">
        <f>IFERROR(VLOOKUP(F39,'Table V'!A:J,10,FALSE),"TBD")</f>
        <v>N/A</v>
      </c>
      <c r="L39" s="125" t="str">
        <f>IFERROR(VLOOKUP(F39,'Table V'!A:C,3,FALSE),"LdF non existante")</f>
        <v>LdF approuvée</v>
      </c>
      <c r="M39" s="129" t="s">
        <v>13</v>
      </c>
      <c r="N39" s="125" t="str">
        <f>IFERROR(VLOOKUP(F39,'Table V'!A:H,8,FALSE),"À définir")</f>
        <v>NON</v>
      </c>
      <c r="O39" s="125" t="str">
        <f>IFERROR(VLOOKUP(F39,'Table V'!A:E,2,FALSE),"TBD")</f>
        <v>FDVESS-L3</v>
      </c>
      <c r="P39" s="125" t="str">
        <f>IFERROR(CONCATENATE(VLOOKUP(F39,'Table V'!$A$1:$Q$260192,17,FALSE),"-",(RIGHT(C39,4)),"0",D39),"")</f>
        <v>1251619-9553010</v>
      </c>
      <c r="Q39" s="130" t="str">
        <f>IFERROR(VLOOKUP(F39,'Table V'!A:L,12,FALSE),"")</f>
        <v>COL</v>
      </c>
      <c r="R39" s="126" t="s">
        <v>359</v>
      </c>
      <c r="S39" s="125" t="s">
        <v>393</v>
      </c>
      <c r="T39" s="131" t="s">
        <v>24</v>
      </c>
      <c r="U39" s="132" t="s">
        <v>15</v>
      </c>
      <c r="V39" s="130" t="str">
        <f>IFERROR(VLOOKUP(F39,'Table V'!A:F,6,FALSE),"TBD")</f>
        <v>N/A</v>
      </c>
      <c r="W39" s="125" t="str">
        <f>IFERROR(VLOOKUP(F39,'Table V'!A:G,7,FALSE),"TBD")</f>
        <v>N/A</v>
      </c>
      <c r="X39" s="125" t="str">
        <f>IFERROR(VLOOKUP(A39,[1]Feuil1!$A:$AG,32,FALSE),"N/A")</f>
        <v>N/A</v>
      </c>
      <c r="Y39" s="130" t="s">
        <v>1987</v>
      </c>
      <c r="Z39" s="133" t="s">
        <v>154</v>
      </c>
      <c r="AA39" s="125" t="s">
        <v>71</v>
      </c>
      <c r="AB39" s="129">
        <v>4923</v>
      </c>
      <c r="AC39" s="129" t="s">
        <v>957</v>
      </c>
      <c r="AD39" s="129" t="s">
        <v>957</v>
      </c>
      <c r="AE39" s="134">
        <v>42809</v>
      </c>
      <c r="AF39" s="134"/>
      <c r="AG39" s="134">
        <f t="shared" si="6"/>
        <v>42803</v>
      </c>
      <c r="AH39" s="125" t="s">
        <v>57</v>
      </c>
      <c r="AI39" s="219">
        <f>IFERROR(VLOOKUP('PLANNING-RECHANGES LATelec'!$AU39,[2]MAD!$B$4:$J$50000,2,FALSE),"MAD TBD")</f>
        <v>43083</v>
      </c>
      <c r="AJ39" s="135">
        <f>IFERROR(VLOOKUP('PLANNING-RECHANGES LATelec'!$AU39,[2]MAD!$B$4:$J$50000,9,FALSE),"NON EXPEDIÉE")</f>
        <v>43083</v>
      </c>
      <c r="AK39" s="237">
        <f t="shared" si="9"/>
        <v>280</v>
      </c>
      <c r="AL39" s="227">
        <v>42803</v>
      </c>
      <c r="AM39" s="222"/>
      <c r="AN39" s="172">
        <f>IFERROR(VLOOKUP('PLANNING-RECHANGES LATelec'!$F39,'Table V'!A$1:O7946,13,FALSE),"TBD")</f>
        <v>0</v>
      </c>
      <c r="AO39" s="170">
        <f>IFERROR(VLOOKUP('PLANNING-RECHANGES LATelec'!$F39,'Table V'!A$1:O7903,14,FALSE),"TBD")</f>
        <v>0</v>
      </c>
      <c r="AP39" s="171">
        <f>IFERROR(VLOOKUP('PLANNING-RECHANGES LATelec'!$F39,'Table V'!A$1:O$8013,15,FALSE),"TBD")</f>
        <v>0</v>
      </c>
      <c r="AQ39" s="170" t="str">
        <f>IFERROR(VLOOKUP('PLANNING-RECHANGES LATelec'!$A39,[3]PO_AS!$A$2:$R$2520,16,FALSE),"TBD")</f>
        <v>TBD</v>
      </c>
      <c r="AR39" s="171" t="str">
        <f>IFERROR(VLOOKUP('PLANNING-RECHANGES LATelec'!$A39,[3]PO_AS!$A$2:$S$2520,18,FALSE),"TBD")</f>
        <v>TBD</v>
      </c>
      <c r="AS39" s="169" t="str">
        <f t="shared" si="7"/>
        <v>Non valide</v>
      </c>
      <c r="AT39" s="169" t="str">
        <f t="shared" si="8"/>
        <v>Non valide</v>
      </c>
      <c r="AU39" s="215" t="str">
        <f>LEFT('PLANNING-RECHANGES LATelec'!$R39,9)</f>
        <v>LCTV50477</v>
      </c>
      <c r="AV39" s="156"/>
    </row>
    <row r="40" spans="1:48" ht="38.25" hidden="1" x14ac:dyDescent="0.2">
      <c r="A40" s="84" t="str">
        <f t="shared" si="5"/>
        <v>2791427010</v>
      </c>
      <c r="B40" s="125" t="str">
        <f>IFERROR(VLOOKUP(F40,'Table V'!A:K,11,FALSE),"TBD")</f>
        <v>AIRBUS</v>
      </c>
      <c r="C40" s="125">
        <v>27914270</v>
      </c>
      <c r="D40" s="126">
        <v>10</v>
      </c>
      <c r="E40" s="127" t="s">
        <v>6</v>
      </c>
      <c r="F40" s="125" t="s">
        <v>499</v>
      </c>
      <c r="G40" s="125">
        <v>1</v>
      </c>
      <c r="H40" s="125">
        <v>0</v>
      </c>
      <c r="I40" s="125" t="str">
        <f>IFERROR(VLOOKUP(F40,'Stock PHS'!A:F,6,FALSE),"")</f>
        <v/>
      </c>
      <c r="J40" s="128" t="str">
        <f>IFERROR(VLOOKUP(F40,'Table V'!A:I,9,FALSE),"P/N INCONNU")</f>
        <v>P/N CONNU</v>
      </c>
      <c r="K40" s="125" t="str">
        <f>IFERROR(VLOOKUP(F40,'Table V'!A:J,10,FALSE),"TBD")</f>
        <v>NB06482P</v>
      </c>
      <c r="L40" s="125" t="str">
        <f>IFERROR(VLOOKUP(F40,'Table V'!A:C,3,FALSE),"LdF non existante")</f>
        <v>LdF Non approuvée</v>
      </c>
      <c r="M40" s="129" t="s">
        <v>59</v>
      </c>
      <c r="N40" s="125" t="str">
        <f>IFERROR(VLOOKUP(F40,'Table V'!A:H,8,FALSE),"À définir")</f>
        <v>NON</v>
      </c>
      <c r="O40" s="125">
        <f>IFERROR(VLOOKUP(F40,'Table V'!A:E,2,FALSE),"TBD")</f>
        <v>22</v>
      </c>
      <c r="P40" s="125" t="str">
        <f>IFERROR(CONCATENATE(VLOOKUP(F40,'Table V'!$A$1:$Q$260192,17,FALSE),"-",(RIGHT(C40,4)),"0",D40),"")</f>
        <v>1251019-4270010</v>
      </c>
      <c r="Q40" s="130" t="str">
        <f>IFERROR(VLOOKUP(F40,'Table V'!A:L,12,FALSE),"")</f>
        <v>LAB</v>
      </c>
      <c r="R40" s="126" t="s">
        <v>891</v>
      </c>
      <c r="S40" s="125" t="s">
        <v>188</v>
      </c>
      <c r="T40" s="131" t="s">
        <v>24</v>
      </c>
      <c r="U40" s="132" t="s">
        <v>15</v>
      </c>
      <c r="V40" s="130" t="str">
        <f>IFERROR(VLOOKUP(F40,'Table V'!A:F,6,FALSE),"TBD")</f>
        <v>6939600100
6944100100</v>
      </c>
      <c r="W40" s="125" t="str">
        <f>IFERROR(VLOOKUP(F40,'Table V'!A:G,7,FALSE),"TBD")</f>
        <v>Qté 1
Qté 1</v>
      </c>
      <c r="X40" s="125" t="str">
        <f>IFERROR(VLOOKUP(A40,[1]Feuil1!$A:$AG,32,FALSE),"N/A")</f>
        <v>Received</v>
      </c>
      <c r="Y40" s="130" t="str">
        <f>IF(ISNUMBER(Tableau1[[#This Row],[Date expédition réelle]]),"Expédiée","En cours")</f>
        <v>Expédiée</v>
      </c>
      <c r="Z40" s="133" t="s">
        <v>1153</v>
      </c>
      <c r="AA40" s="125" t="s">
        <v>876</v>
      </c>
      <c r="AB40" s="129">
        <v>17013</v>
      </c>
      <c r="AC40" s="129" t="s">
        <v>937</v>
      </c>
      <c r="AD40" s="129">
        <v>2785</v>
      </c>
      <c r="AE40" s="134">
        <v>43419</v>
      </c>
      <c r="AF40" s="134">
        <v>43420</v>
      </c>
      <c r="AG40" s="134">
        <f t="shared" si="6"/>
        <v>43418</v>
      </c>
      <c r="AH40" s="125"/>
      <c r="AI40" s="219">
        <f>IFERROR(VLOOKUP('PLANNING-RECHANGES LATelec'!$AU40,[2]MAD!$B$4:$J$50000,2,FALSE),"MAD TBD")</f>
        <v>43417</v>
      </c>
      <c r="AJ40" s="134">
        <v>43420</v>
      </c>
      <c r="AK40" s="224">
        <f>IFERROR((AI40-AL40),"")</f>
        <v>-1</v>
      </c>
      <c r="AL40" s="227">
        <v>43418</v>
      </c>
      <c r="AM40" s="222" t="s">
        <v>15</v>
      </c>
      <c r="AN40" s="172">
        <f>IFERROR(VLOOKUP('PLANNING-RECHANGES LATelec'!$F40,'Table V'!A$1:O7947,13,FALSE),"TBD")</f>
        <v>4106</v>
      </c>
      <c r="AO40" s="170">
        <f>IFERROR(VLOOKUP('PLANNING-RECHANGES LATelec'!$F40,'Table V'!A$1:O7904,14,FALSE),"TBD")</f>
        <v>0</v>
      </c>
      <c r="AP40" s="171" t="str">
        <f>IFERROR(VLOOKUP('PLANNING-RECHANGES LATelec'!$F40,'Table V'!A$1:O$8013,15,FALSE),"TBD")</f>
        <v>USD</v>
      </c>
      <c r="AQ40" s="168" t="str">
        <f>IFERROR(VLOOKUP('PLANNING-RECHANGES LATelec'!$A40,[3]PO_AS!$A$2:$R$2520,16,FALSE),"TBD")</f>
        <v>TBD</v>
      </c>
      <c r="AR40" s="169" t="str">
        <f>IFERROR(VLOOKUP('PLANNING-RECHANGES LATelec'!$A40,[3]PO_AS!$A$2:$S$2520,18,FALSE),"TBD")</f>
        <v>TBD</v>
      </c>
      <c r="AS40" s="169" t="str">
        <f t="shared" si="7"/>
        <v>Non valide</v>
      </c>
      <c r="AT40" s="169" t="str">
        <f t="shared" si="8"/>
        <v>Non valide</v>
      </c>
      <c r="AU40" s="215" t="str">
        <f>LEFT('PLANNING-RECHANGES LATelec'!$R40,9)</f>
        <v>LCT133297</v>
      </c>
      <c r="AV40" s="156"/>
    </row>
    <row r="41" spans="1:48" ht="38.25" hidden="1" x14ac:dyDescent="0.2">
      <c r="A41" s="84" t="str">
        <f t="shared" si="5"/>
        <v>2761097810</v>
      </c>
      <c r="B41" s="125" t="str">
        <f>IFERROR(VLOOKUP(F41,'Table V'!A:K,11,FALSE),"TBD")</f>
        <v>AIRBUS</v>
      </c>
      <c r="C41" s="125">
        <v>27610978</v>
      </c>
      <c r="D41" s="126" t="s">
        <v>157</v>
      </c>
      <c r="E41" s="127" t="s">
        <v>6</v>
      </c>
      <c r="F41" s="125" t="s">
        <v>591</v>
      </c>
      <c r="G41" s="125">
        <v>1</v>
      </c>
      <c r="H41" s="125">
        <v>0</v>
      </c>
      <c r="I41" s="125" t="str">
        <f>IFERROR(VLOOKUP(F41,'Stock PHS'!A:F,6,FALSE),"")</f>
        <v/>
      </c>
      <c r="J41" s="128" t="str">
        <f>IFERROR(VLOOKUP(F41,'Table V'!A:I,9,FALSE),"P/N INCONNU")</f>
        <v>P/N CONNU</v>
      </c>
      <c r="K41" s="125" t="str">
        <f>IFERROR(VLOOKUP(F41,'Table V'!A:J,10,FALSE),"TBD")</f>
        <v>NB03718P</v>
      </c>
      <c r="L41" s="125" t="str">
        <f>IFERROR(VLOOKUP(F41,'Table V'!A:C,3,FALSE),"LdF non existante")</f>
        <v>LdF Non approuvée</v>
      </c>
      <c r="M41" s="129" t="s">
        <v>59</v>
      </c>
      <c r="N41" s="125" t="str">
        <f>IFERROR(VLOOKUP(F41,'Table V'!A:H,8,FALSE),"À définir")</f>
        <v>NON</v>
      </c>
      <c r="O41" s="125">
        <f>IFERROR(VLOOKUP(F41,'Table V'!A:E,2,FALSE),"")</f>
        <v>108</v>
      </c>
      <c r="P41" s="125" t="str">
        <f>IFERROR(CONCATENATE(VLOOKUP(F41,'Table V'!$A$1:$Q$260192,17,FALSE),"-",(RIGHT(C41,4)),"0",D41),"")</f>
        <v>1251019-0978010</v>
      </c>
      <c r="Q41" s="130" t="str">
        <f>IFERROR(VLOOKUP(F41,'Table V'!A:L,12,FALSE),"")</f>
        <v>LAB</v>
      </c>
      <c r="R41" s="125" t="s">
        <v>1738</v>
      </c>
      <c r="S41" s="125" t="s">
        <v>42</v>
      </c>
      <c r="T41" s="131" t="s">
        <v>24</v>
      </c>
      <c r="U41" s="132" t="s">
        <v>15</v>
      </c>
      <c r="V41" s="130">
        <f>IFERROR(VLOOKUP(F41,'Table V'!A:F,6,FALSE),"TBD")</f>
        <v>6963469200</v>
      </c>
      <c r="W41" s="125" t="str">
        <f>IFERROR(VLOOKUP(F41,'Table V'!A:G,7,FALSE),"TBD")</f>
        <v>Qté 1</v>
      </c>
      <c r="X41" s="125" t="str">
        <f>IFERROR(VLOOKUP(A41,[1]Feuil1!$A:$AG,32,FALSE),"N/A")</f>
        <v>N/A</v>
      </c>
      <c r="Y41" s="130" t="s">
        <v>1987</v>
      </c>
      <c r="Z41" s="133" t="s">
        <v>164</v>
      </c>
      <c r="AA41" s="125" t="s">
        <v>159</v>
      </c>
      <c r="AB41" s="129">
        <v>9827</v>
      </c>
      <c r="AC41" s="129"/>
      <c r="AD41" s="129"/>
      <c r="AE41" s="134">
        <v>43063</v>
      </c>
      <c r="AF41" s="134"/>
      <c r="AG41" s="134">
        <f t="shared" si="6"/>
        <v>43061</v>
      </c>
      <c r="AH41" s="125" t="s">
        <v>57</v>
      </c>
      <c r="AI41" s="219" t="str">
        <f>IFERROR(VLOOKUP('PLANNING-RECHANGES LATelec'!$AU41,[2]MAD!$B$4:$J$50000,2,FALSE),"MAD TBD")</f>
        <v>MAD TBD</v>
      </c>
      <c r="AJ41" s="134" t="str">
        <f>IFERROR(VLOOKUP('PLANNING-RECHANGES LATelec'!$AU41,[2]MAD!$B$4:$J$50000,9,FALSE),"NON EXPEDIÉE")</f>
        <v>NON EXPEDIÉE</v>
      </c>
      <c r="AK41" s="224" t="str">
        <f t="shared" si="9"/>
        <v/>
      </c>
      <c r="AL41" s="227"/>
      <c r="AM41" s="222" t="s">
        <v>15</v>
      </c>
      <c r="AN41" s="172" t="str">
        <f>IFERROR(VLOOKUP('PLANNING-RECHANGES LATelec'!$F41,'Table V'!A$1:O7948,13,FALSE),"TBD")</f>
        <v>TBD</v>
      </c>
      <c r="AO41" s="170">
        <f>IFERROR(VLOOKUP('PLANNING-RECHANGES LATelec'!$F41,'Table V'!A$1:O7905,14,FALSE),"TBD")</f>
        <v>0</v>
      </c>
      <c r="AP41" s="171" t="str">
        <f>IFERROR(VLOOKUP('PLANNING-RECHANGES LATelec'!$F41,'Table V'!A$1:O$8013,15,FALSE),"TBD")</f>
        <v>TBD</v>
      </c>
      <c r="AQ41" s="168" t="str">
        <f>IFERROR(VLOOKUP('PLANNING-RECHANGES LATelec'!$A41,[3]PO_AS!$A$2:$R$2520,16,FALSE),"TBD")</f>
        <v>TBD</v>
      </c>
      <c r="AR41" s="169" t="str">
        <f>IFERROR(VLOOKUP('PLANNING-RECHANGES LATelec'!$A41,[3]PO_AS!$A$2:$S$2520,18,FALSE),"TBD")</f>
        <v>TBD</v>
      </c>
      <c r="AS41" s="169" t="str">
        <f t="shared" si="7"/>
        <v>Valide</v>
      </c>
      <c r="AT41" s="169" t="str">
        <f t="shared" si="8"/>
        <v>Valide</v>
      </c>
      <c r="AU41" s="215" t="str">
        <f>LEFT('PLANNING-RECHANGES LATelec'!$R41,9)</f>
        <v>W88855
W8</v>
      </c>
      <c r="AV41" s="156"/>
    </row>
    <row r="42" spans="1:48" ht="51" hidden="1" x14ac:dyDescent="0.2">
      <c r="A42" s="85" t="str">
        <f t="shared" si="5"/>
        <v>2791346710</v>
      </c>
      <c r="B42" s="125" t="str">
        <f>IFERROR(VLOOKUP(F42,'Table V'!A:K,11,FALSE),"TBD")</f>
        <v>AIRBUS</v>
      </c>
      <c r="C42" s="125">
        <v>27913467</v>
      </c>
      <c r="D42" s="126">
        <v>10</v>
      </c>
      <c r="E42" s="127" t="s">
        <v>6</v>
      </c>
      <c r="F42" s="125" t="s">
        <v>94</v>
      </c>
      <c r="G42" s="125">
        <v>1</v>
      </c>
      <c r="H42" s="125">
        <v>0</v>
      </c>
      <c r="I42" s="125" t="str">
        <f>IFERROR(VLOOKUP(F42,'Stock PHS'!A:F,6,FALSE),"")</f>
        <v/>
      </c>
      <c r="J42" s="128" t="str">
        <f>IFERROR(VLOOKUP(F42,'Table V'!A:I,9,FALSE),"P/N INCONNU")</f>
        <v>P/N CONNU</v>
      </c>
      <c r="K42" s="125" t="str">
        <f>IFERROR(VLOOKUP(F42,'Table V'!A:J,10,FALSE),"TBD")</f>
        <v>VB0044D</v>
      </c>
      <c r="L42" s="125" t="str">
        <f>IFERROR(VLOOKUP(F42,'Table V'!A:C,3,FALSE),"LdF non existante")</f>
        <v>LdF approuvée</v>
      </c>
      <c r="M42" s="129" t="s">
        <v>59</v>
      </c>
      <c r="N42" s="125" t="str">
        <f>IFERROR(VLOOKUP(F42,'Table V'!A:H,8,FALSE),"À définir")</f>
        <v>NON</v>
      </c>
      <c r="O42" s="125">
        <f>IFERROR(VLOOKUP(F42,'Table V'!A:E,2,FALSE),"TBD")</f>
        <v>517</v>
      </c>
      <c r="P42" s="125" t="str">
        <f>IFERROR(CONCATENATE(VLOOKUP(F42,'Table V'!$A$1:$Q$260192,17,FALSE),"-",(RIGHT(C42,4)),"0",D42),"")</f>
        <v>1251019-3467010</v>
      </c>
      <c r="Q42" s="130" t="str">
        <f>IFERROR(VLOOKUP(F42,'Table V'!A:L,12,FALSE),"")</f>
        <v>LAB</v>
      </c>
      <c r="R42" s="126" t="s">
        <v>873</v>
      </c>
      <c r="S42" s="125" t="s">
        <v>172</v>
      </c>
      <c r="T42" s="131" t="s">
        <v>24</v>
      </c>
      <c r="U42" s="132" t="s">
        <v>15</v>
      </c>
      <c r="V42" s="130" t="str">
        <f>IFERROR(VLOOKUP(F42,'Table V'!A:F,6,FALSE),"TBD")</f>
        <v>6V01965900</v>
      </c>
      <c r="W42" s="125" t="str">
        <f>IFERROR(VLOOKUP(F42,'Table V'!A:G,7,FALSE),"TBD")</f>
        <v>Qté 1</v>
      </c>
      <c r="X42" s="125" t="str">
        <f>IFERROR(VLOOKUP(A42,[1]Feuil1!$A:$AG,32,FALSE),"N/A")</f>
        <v>In delivering</v>
      </c>
      <c r="Y42" s="130" t="str">
        <f>IF(ISNUMBER(Tableau1[[#This Row],[Date expédition réelle]]),"Expédiée","En cours")</f>
        <v>Expédiée</v>
      </c>
      <c r="Z42" s="136" t="s">
        <v>1267</v>
      </c>
      <c r="AA42" s="125" t="s">
        <v>876</v>
      </c>
      <c r="AB42" s="129">
        <v>16992</v>
      </c>
      <c r="AC42" s="129" t="s">
        <v>931</v>
      </c>
      <c r="AD42" s="129">
        <v>2556</v>
      </c>
      <c r="AE42" s="134">
        <v>43357</v>
      </c>
      <c r="AF42" s="134">
        <v>43450</v>
      </c>
      <c r="AG42" s="134">
        <f t="shared" si="6"/>
        <v>43447</v>
      </c>
      <c r="AH42" s="125"/>
      <c r="AI42" s="219">
        <f>IFERROR(VLOOKUP('PLANNING-RECHANGES LATelec'!$AU42,[2]MAD!$B$4:$J$50000,2,FALSE),"MAD TBD")</f>
        <v>43448</v>
      </c>
      <c r="AJ42" s="134">
        <v>43451</v>
      </c>
      <c r="AK42" s="224">
        <f t="shared" si="9"/>
        <v>1</v>
      </c>
      <c r="AL42" s="227">
        <v>43447</v>
      </c>
      <c r="AM42" s="222" t="s">
        <v>15</v>
      </c>
      <c r="AN42" s="172">
        <f>IFERROR(VLOOKUP('PLANNING-RECHANGES LATelec'!$F42,'Table V'!A$1:O7949,13,FALSE),"TBD")</f>
        <v>1951</v>
      </c>
      <c r="AO42" s="170">
        <f>IFERROR(VLOOKUP('PLANNING-RECHANGES LATelec'!$F42,'Table V'!A$1:O7906,14,FALSE),"TBD")</f>
        <v>2697</v>
      </c>
      <c r="AP42" s="171" t="str">
        <f>IFERROR(VLOOKUP('PLANNING-RECHANGES LATelec'!$F42,'Table V'!A$1:O$8013,15,FALSE),"TBD")</f>
        <v>USD</v>
      </c>
      <c r="AQ42" s="170" t="str">
        <f>IFERROR(VLOOKUP('PLANNING-RECHANGES LATelec'!$A42,[3]PO_AS!$A$2:$R$2520,16,FALSE),"TBD")</f>
        <v>TBD</v>
      </c>
      <c r="AR42" s="169" t="str">
        <f>IFERROR(VLOOKUP('PLANNING-RECHANGES LATelec'!$A42,[3]PO_AS!$A$2:$S$2520,18,FALSE),"TBD")</f>
        <v>TBD</v>
      </c>
      <c r="AS42" s="169" t="str">
        <f t="shared" si="7"/>
        <v>Non valide</v>
      </c>
      <c r="AT42" s="169" t="str">
        <f t="shared" si="8"/>
        <v>Non valide</v>
      </c>
      <c r="AU42" s="215" t="str">
        <f>LEFT('PLANNING-RECHANGES LATelec'!$R42,9)</f>
        <v>LCT129318</v>
      </c>
      <c r="AV42" s="156"/>
    </row>
    <row r="43" spans="1:48" ht="51" hidden="1" x14ac:dyDescent="0.2">
      <c r="A43" s="86" t="str">
        <f t="shared" si="5"/>
        <v>2791376210</v>
      </c>
      <c r="B43" s="125" t="str">
        <f>IFERROR(VLOOKUP(F43,'Table V'!A:K,11,FALSE),"TBD")</f>
        <v>AIRBUS</v>
      </c>
      <c r="C43" s="125">
        <v>27913762</v>
      </c>
      <c r="D43" s="126">
        <v>10</v>
      </c>
      <c r="E43" s="127" t="s">
        <v>6</v>
      </c>
      <c r="F43" s="125" t="s">
        <v>94</v>
      </c>
      <c r="G43" s="125">
        <v>1</v>
      </c>
      <c r="H43" s="125">
        <v>0</v>
      </c>
      <c r="I43" s="125" t="str">
        <f>IFERROR(VLOOKUP(F43,'Stock PHS'!A:F,6,FALSE),"")</f>
        <v/>
      </c>
      <c r="J43" s="128" t="str">
        <f>IFERROR(VLOOKUP(F43,'Table V'!A:I,9,FALSE),"P/N INCONNU")</f>
        <v>P/N CONNU</v>
      </c>
      <c r="K43" s="125" t="str">
        <f>IFERROR(VLOOKUP(F43,'Table V'!A:J,10,FALSE),"TBD")</f>
        <v>VB0044D</v>
      </c>
      <c r="L43" s="125" t="str">
        <f>IFERROR(VLOOKUP(F43,'Table V'!A:C,3,FALSE),"LdF non existante")</f>
        <v>LdF approuvée</v>
      </c>
      <c r="M43" s="129" t="s">
        <v>59</v>
      </c>
      <c r="N43" s="125" t="str">
        <f>IFERROR(VLOOKUP(F43,'Table V'!A:H,8,FALSE),"À définir")</f>
        <v>NON</v>
      </c>
      <c r="O43" s="125">
        <f>IFERROR(VLOOKUP(F43,'Table V'!A:E,2,FALSE),"TBD")</f>
        <v>517</v>
      </c>
      <c r="P43" s="125" t="str">
        <f>IFERROR(CONCATENATE(VLOOKUP(F43,'Table V'!$A$1:$Q$260192,17,FALSE),"-",(RIGHT(C43,4)),"0",D43),"")</f>
        <v>1251019-3762010</v>
      </c>
      <c r="Q43" s="130" t="str">
        <f>IFERROR(VLOOKUP(F43,'Table V'!A:L,12,FALSE),"")</f>
        <v>LAB</v>
      </c>
      <c r="R43" s="126" t="s">
        <v>874</v>
      </c>
      <c r="S43" s="125" t="s">
        <v>183</v>
      </c>
      <c r="T43" s="131" t="s">
        <v>24</v>
      </c>
      <c r="U43" s="132" t="s">
        <v>15</v>
      </c>
      <c r="V43" s="130" t="str">
        <f>IFERROR(VLOOKUP(F43,'Table V'!A:F,6,FALSE),"TBD")</f>
        <v>6V01965900</v>
      </c>
      <c r="W43" s="125" t="str">
        <f>IFERROR(VLOOKUP(F43,'Table V'!A:G,7,FALSE),"TBD")</f>
        <v>Qté 1</v>
      </c>
      <c r="X43" s="125" t="str">
        <f>IFERROR(VLOOKUP(A43,[1]Feuil1!$A:$AG,32,FALSE),"N/A")</f>
        <v>In delivering</v>
      </c>
      <c r="Y43" s="130" t="str">
        <f>IF(ISNUMBER(Tableau1[[#This Row],[Date expédition réelle]]),"Expédiée","En cours")</f>
        <v>Expédiée</v>
      </c>
      <c r="Z43" s="136" t="s">
        <v>1268</v>
      </c>
      <c r="AA43" s="125" t="s">
        <v>876</v>
      </c>
      <c r="AB43" s="129">
        <v>16992</v>
      </c>
      <c r="AC43" s="129" t="s">
        <v>931</v>
      </c>
      <c r="AD43" s="129">
        <v>2556</v>
      </c>
      <c r="AE43" s="134">
        <v>43359</v>
      </c>
      <c r="AF43" s="134">
        <v>43450</v>
      </c>
      <c r="AG43" s="134">
        <f t="shared" si="6"/>
        <v>43447</v>
      </c>
      <c r="AH43" s="125"/>
      <c r="AI43" s="219">
        <f>IFERROR(VLOOKUP('PLANNING-RECHANGES LATelec'!$AU43,[2]MAD!$B$4:$J$50000,2,FALSE),"MAD TBD")</f>
        <v>43448</v>
      </c>
      <c r="AJ43" s="134">
        <v>43451</v>
      </c>
      <c r="AK43" s="224">
        <f t="shared" si="9"/>
        <v>1</v>
      </c>
      <c r="AL43" s="227">
        <v>43447</v>
      </c>
      <c r="AM43" s="222" t="s">
        <v>15</v>
      </c>
      <c r="AN43" s="172">
        <f>IFERROR(VLOOKUP('PLANNING-RECHANGES LATelec'!$F43,'Table V'!A$1:O7950,13,FALSE),"TBD")</f>
        <v>1951</v>
      </c>
      <c r="AO43" s="170">
        <f>IFERROR(VLOOKUP('PLANNING-RECHANGES LATelec'!$F43,'Table V'!A$1:O7907,14,FALSE),"TBD")</f>
        <v>2697</v>
      </c>
      <c r="AP43" s="171" t="str">
        <f>IFERROR(VLOOKUP('PLANNING-RECHANGES LATelec'!$F43,'Table V'!A$1:O$8013,15,FALSE),"TBD")</f>
        <v>USD</v>
      </c>
      <c r="AQ43" s="170" t="str">
        <f>IFERROR(VLOOKUP('PLANNING-RECHANGES LATelec'!$A43,[3]PO_AS!$A$2:$R$2520,16,FALSE),"TBD")</f>
        <v>TBD</v>
      </c>
      <c r="AR43" s="169" t="str">
        <f>IFERROR(VLOOKUP('PLANNING-RECHANGES LATelec'!$A43,[3]PO_AS!$A$2:$S$2520,18,FALSE),"TBD")</f>
        <v>TBD</v>
      </c>
      <c r="AS43" s="169" t="str">
        <f t="shared" si="7"/>
        <v>Non valide</v>
      </c>
      <c r="AT43" s="169" t="str">
        <f t="shared" si="8"/>
        <v>Non valide</v>
      </c>
      <c r="AU43" s="215" t="str">
        <f>LEFT('PLANNING-RECHANGES LATelec'!$R43,9)</f>
        <v>LCT129320</v>
      </c>
      <c r="AV43" s="156"/>
    </row>
    <row r="44" spans="1:48" ht="38.25" hidden="1" x14ac:dyDescent="0.2">
      <c r="A44" s="84" t="str">
        <f t="shared" si="5"/>
        <v>2768049110</v>
      </c>
      <c r="B44" s="125" t="str">
        <f>IFERROR(VLOOKUP(F44,'Table V'!A:K,11,FALSE),"TBD")</f>
        <v>AIRBUS</v>
      </c>
      <c r="C44" s="125">
        <v>27680491</v>
      </c>
      <c r="D44" s="126" t="s">
        <v>157</v>
      </c>
      <c r="E44" s="127" t="s">
        <v>104</v>
      </c>
      <c r="F44" s="125" t="s">
        <v>530</v>
      </c>
      <c r="G44" s="125">
        <v>4</v>
      </c>
      <c r="H44" s="125">
        <v>0</v>
      </c>
      <c r="I44" s="125" t="str">
        <f>IFERROR(VLOOKUP(F44,'Stock PHS'!A:F,6,FALSE),"")</f>
        <v/>
      </c>
      <c r="J44" s="128" t="str">
        <f>IFERROR(VLOOKUP(F44,'Table V'!A:I,9,FALSE),"P/N INCONNU")</f>
        <v>P/N CONNU</v>
      </c>
      <c r="K44" s="125" t="str">
        <f>IFERROR(VLOOKUP(F44,'Table V'!A:J,10,FALSE),"TBD")</f>
        <v>N/A</v>
      </c>
      <c r="L44" s="125" t="str">
        <f>IFERROR(VLOOKUP(F44,'Table V'!A:C,3,FALSE),"LdF non existante")</f>
        <v>LdF approuvée</v>
      </c>
      <c r="M44" s="129" t="s">
        <v>59</v>
      </c>
      <c r="N44" s="125" t="str">
        <f>IFERROR(VLOOKUP(F44,'Table V'!A:H,8,FALSE),"À définir")</f>
        <v>NON</v>
      </c>
      <c r="O44" s="125">
        <f>IFERROR(VLOOKUP(F44,'Table V'!A:E,2,FALSE),"")</f>
        <v>27</v>
      </c>
      <c r="P44" s="125" t="str">
        <f>IFERROR(CONCATENATE(VLOOKUP(F44,'Table V'!$A$1:$Q$260192,17,FALSE),"-",(RIGHT(C44,4)),"0",D44),"")</f>
        <v>1251019-0491010</v>
      </c>
      <c r="Q44" s="130" t="str">
        <f>IFERROR(VLOOKUP(F44,'Table V'!A:L,12,FALSE),"")</f>
        <v>LAB</v>
      </c>
      <c r="R44" s="126" t="s">
        <v>1790</v>
      </c>
      <c r="S44" s="125" t="s">
        <v>174</v>
      </c>
      <c r="T44" s="131" t="s">
        <v>24</v>
      </c>
      <c r="U44" s="132" t="s">
        <v>15</v>
      </c>
      <c r="V44" s="130" t="str">
        <f>IFERROR(VLOOKUP(F44,'Table V'!A:F,6,FALSE),"TBD")</f>
        <v>N/A</v>
      </c>
      <c r="W44" s="125" t="str">
        <f>IFERROR(VLOOKUP(F44,'Table V'!A:G,7,FALSE),"TBD")</f>
        <v>N/A</v>
      </c>
      <c r="X44" s="125" t="str">
        <f>IFERROR(VLOOKUP(A44,[1]Feuil1!$A:$AG,32,FALSE),"N/A")</f>
        <v>N/A</v>
      </c>
      <c r="Y44" s="245" t="s">
        <v>34</v>
      </c>
      <c r="Z44" s="133" t="s">
        <v>320</v>
      </c>
      <c r="AA44" s="125" t="s">
        <v>159</v>
      </c>
      <c r="AB44" s="129">
        <v>10453</v>
      </c>
      <c r="AC44" s="129"/>
      <c r="AD44" s="129"/>
      <c r="AE44" s="134">
        <v>43189</v>
      </c>
      <c r="AF44" s="134">
        <v>43231</v>
      </c>
      <c r="AG44" s="134">
        <f t="shared" si="6"/>
        <v>43227</v>
      </c>
      <c r="AH44" s="125" t="s">
        <v>57</v>
      </c>
      <c r="AI44" s="219">
        <f>IFERROR(VLOOKUP('PLANNING-RECHANGES LATelec'!$AU44,[2]MAD!$B$4:$J$50000,2,FALSE),"MAD TBD")</f>
        <v>43229</v>
      </c>
      <c r="AJ44" s="134">
        <f>IFERROR(VLOOKUP('PLANNING-RECHANGES LATelec'!$AU44,[2]MAD!$B$4:$J$50000,9,FALSE),"NON EXPEDIÉE")</f>
        <v>43234</v>
      </c>
      <c r="AK44" s="224">
        <f t="shared" si="9"/>
        <v>43229</v>
      </c>
      <c r="AL44" s="227"/>
      <c r="AM44" s="222" t="s">
        <v>15</v>
      </c>
      <c r="AN44" s="172">
        <f>IFERROR(VLOOKUP('PLANNING-RECHANGES LATelec'!$F44,'Table V'!A$1:O7951,13,FALSE),"TBD")</f>
        <v>1074</v>
      </c>
      <c r="AO44" s="170">
        <f>IFERROR(VLOOKUP('PLANNING-RECHANGES LATelec'!$F44,'Table V'!A$1:O7908,14,FALSE),"TBD")</f>
        <v>0</v>
      </c>
      <c r="AP44" s="171" t="str">
        <f>IFERROR(VLOOKUP('PLANNING-RECHANGES LATelec'!$F44,'Table V'!A$1:O$8013,15,FALSE),"TBD")</f>
        <v>USD</v>
      </c>
      <c r="AQ44" s="168" t="str">
        <f>IFERROR(VLOOKUP('PLANNING-RECHANGES LATelec'!$A44,[3]PO_AS!$A$2:$R$2520,16,FALSE),"TBD")</f>
        <v>TBD</v>
      </c>
      <c r="AR44" s="169" t="str">
        <f>IFERROR(VLOOKUP('PLANNING-RECHANGES LATelec'!$A44,[3]PO_AS!$A$2:$S$2520,18,FALSE),"TBD")</f>
        <v>TBD</v>
      </c>
      <c r="AS44" s="169" t="str">
        <f t="shared" si="7"/>
        <v>Non valide</v>
      </c>
      <c r="AT44" s="169" t="str">
        <f t="shared" si="8"/>
        <v>Non valide</v>
      </c>
      <c r="AU44" s="215" t="str">
        <f>LEFT('PLANNING-RECHANGES LATelec'!$R44,9)</f>
        <v>LCTZ53014</v>
      </c>
      <c r="AV44" s="156"/>
    </row>
    <row r="45" spans="1:48" ht="38.25" hidden="1" x14ac:dyDescent="0.2">
      <c r="A45" s="84" t="str">
        <f t="shared" si="5"/>
        <v>2763373510</v>
      </c>
      <c r="B45" s="125" t="str">
        <f>IFERROR(VLOOKUP(F45,'Table V'!A:K,11,FALSE),"TBD")</f>
        <v>AIRBUS</v>
      </c>
      <c r="C45" s="125">
        <v>27633735</v>
      </c>
      <c r="D45" s="126" t="s">
        <v>157</v>
      </c>
      <c r="E45" s="127" t="s">
        <v>95</v>
      </c>
      <c r="F45" s="125" t="s">
        <v>619</v>
      </c>
      <c r="G45" s="125">
        <v>1</v>
      </c>
      <c r="H45" s="125">
        <v>0</v>
      </c>
      <c r="I45" s="125" t="str">
        <f>IFERROR(VLOOKUP(F45,'Stock PHS'!A:F,6,FALSE),"")</f>
        <v/>
      </c>
      <c r="J45" s="128" t="str">
        <f>IFERROR(VLOOKUP(F45,'Table V'!A:I,9,FALSE),"P/N INCONNU")</f>
        <v>P/N CONNU</v>
      </c>
      <c r="K45" s="125" t="str">
        <f>IFERROR(VLOOKUP(F45,'Table V'!A:J,10,FALSE),"TBD")</f>
        <v>RR0827Z</v>
      </c>
      <c r="L45" s="125" t="str">
        <f>IFERROR(VLOOKUP(F45,'Table V'!A:C,3,FALSE),"LdF non existante")</f>
        <v>LdF approuvée</v>
      </c>
      <c r="M45" s="129" t="s">
        <v>59</v>
      </c>
      <c r="N45" s="125" t="str">
        <f>IFERROR(VLOOKUP(F45,'Table V'!A:H,8,FALSE),"À définir")</f>
        <v>NON</v>
      </c>
      <c r="O45" s="125">
        <f>IFERROR(VLOOKUP(F45,'Table V'!A:E,2,FALSE),"")</f>
        <v>423</v>
      </c>
      <c r="P45" s="125" t="str">
        <f>IFERROR(CONCATENATE(VLOOKUP(F45,'Table V'!$A$1:$Q$260192,17,FALSE),"-",(RIGHT(C45,4)),"0",D45),"")</f>
        <v>1251319-3735010</v>
      </c>
      <c r="Q45" s="130" t="str">
        <f>IFERROR(VLOOKUP(F45,'Table V'!A:L,12,FALSE),"")</f>
        <v>LAB</v>
      </c>
      <c r="R45" s="125" t="s">
        <v>1741</v>
      </c>
      <c r="S45" s="125" t="s">
        <v>167</v>
      </c>
      <c r="T45" s="131" t="s">
        <v>24</v>
      </c>
      <c r="U45" s="132"/>
      <c r="V45" s="130">
        <f>IFERROR(VLOOKUP(F45,'Table V'!A:F,6,FALSE),"TBD")</f>
        <v>6574926600</v>
      </c>
      <c r="W45" s="125" t="str">
        <f>IFERROR(VLOOKUP(F45,'Table V'!A:G,7,FALSE),"TBD")</f>
        <v>Qté 1</v>
      </c>
      <c r="X45" s="125" t="str">
        <f>IFERROR(VLOOKUP(A45,[1]Feuil1!$A:$AG,32,FALSE),"N/A")</f>
        <v>N/A</v>
      </c>
      <c r="Y45" s="130" t="s">
        <v>1987</v>
      </c>
      <c r="Z45" s="133"/>
      <c r="AA45" s="125" t="s">
        <v>159</v>
      </c>
      <c r="AB45" s="129"/>
      <c r="AC45" s="129"/>
      <c r="AD45" s="129"/>
      <c r="AE45" s="134">
        <v>43112</v>
      </c>
      <c r="AF45" s="134"/>
      <c r="AG45" s="134">
        <f t="shared" si="6"/>
        <v>43108</v>
      </c>
      <c r="AH45" s="125" t="s">
        <v>57</v>
      </c>
      <c r="AI45" s="219" t="str">
        <f>IFERROR(VLOOKUP('PLANNING-RECHANGES LATelec'!$AU45,[2]MAD!$B$4:$J$50000,2,FALSE),"MAD TBD")</f>
        <v>MAD TBD</v>
      </c>
      <c r="AJ45" s="134" t="str">
        <f>IFERROR(VLOOKUP('PLANNING-RECHANGES LATelec'!$AU45,[2]MAD!$B$4:$J$50000,9,FALSE),"NON EXPEDIÉE")</f>
        <v>NON EXPEDIÉE</v>
      </c>
      <c r="AK45" s="224" t="str">
        <f t="shared" si="9"/>
        <v/>
      </c>
      <c r="AL45" s="227"/>
      <c r="AM45" s="222" t="s">
        <v>15</v>
      </c>
      <c r="AN45" s="172">
        <f>IFERROR(VLOOKUP('PLANNING-RECHANGES LATelec'!$F45,'Table V'!A$1:O7952,13,FALSE),"TBD")</f>
        <v>6165</v>
      </c>
      <c r="AO45" s="170">
        <f>IFERROR(VLOOKUP('PLANNING-RECHANGES LATelec'!$F45,'Table V'!A$1:O7909,14,FALSE),"TBD")</f>
        <v>0</v>
      </c>
      <c r="AP45" s="171" t="str">
        <f>IFERROR(VLOOKUP('PLANNING-RECHANGES LATelec'!$F45,'Table V'!A$1:O$8013,15,FALSE),"TBD")</f>
        <v>EUR</v>
      </c>
      <c r="AQ45" s="168" t="str">
        <f>IFERROR(VLOOKUP('PLANNING-RECHANGES LATelec'!$A45,[3]PO_AS!$A$2:$R$2520,16,FALSE),"TBD")</f>
        <v>TBD</v>
      </c>
      <c r="AR45" s="169" t="str">
        <f>IFERROR(VLOOKUP('PLANNING-RECHANGES LATelec'!$A45,[3]PO_AS!$A$2:$S$2520,18,FALSE),"TBD")</f>
        <v>TBD</v>
      </c>
      <c r="AS45" s="169" t="str">
        <f t="shared" si="7"/>
        <v>Non valide</v>
      </c>
      <c r="AT45" s="169" t="str">
        <f t="shared" si="8"/>
        <v>Non valide</v>
      </c>
      <c r="AU45" s="215" t="str">
        <f>LEFT('PLANNING-RECHANGES LATelec'!$R45,9)</f>
        <v>W11934
W1</v>
      </c>
      <c r="AV45" s="156"/>
    </row>
    <row r="46" spans="1:48" ht="38.25" hidden="1" x14ac:dyDescent="0.2">
      <c r="A46" s="84" t="str">
        <f t="shared" si="5"/>
        <v>2766120910</v>
      </c>
      <c r="B46" s="125" t="str">
        <f>IFERROR(VLOOKUP(F46,'Table V'!A:K,11,FALSE),"TBD")</f>
        <v>AIRBUS</v>
      </c>
      <c r="C46" s="125">
        <v>27661209</v>
      </c>
      <c r="D46" s="126" t="s">
        <v>157</v>
      </c>
      <c r="E46" s="127" t="s">
        <v>6</v>
      </c>
      <c r="F46" s="125" t="s">
        <v>624</v>
      </c>
      <c r="G46" s="125">
        <v>1</v>
      </c>
      <c r="H46" s="125">
        <v>0</v>
      </c>
      <c r="I46" s="125" t="str">
        <f>IFERROR(VLOOKUP(F46,'Stock PHS'!A:F,6,FALSE),"")</f>
        <v/>
      </c>
      <c r="J46" s="128" t="str">
        <f>IFERROR(VLOOKUP(F46,'Table V'!A:I,9,FALSE),"P/N INCONNU")</f>
        <v>P/N CONNU</v>
      </c>
      <c r="K46" s="125" t="str">
        <f>IFERROR(VLOOKUP(F46,'Table V'!A:J,10,FALSE),"TBD")</f>
        <v>RR0759Z</v>
      </c>
      <c r="L46" s="125" t="str">
        <f>IFERROR(VLOOKUP(F46,'Table V'!A:C,3,FALSE),"LdF non existante")</f>
        <v>LdF Non approuvée</v>
      </c>
      <c r="M46" s="129" t="s">
        <v>13</v>
      </c>
      <c r="N46" s="125" t="str">
        <f>IFERROR(VLOOKUP(F46,'Table V'!A:H,8,FALSE),"À définir")</f>
        <v>NON</v>
      </c>
      <c r="O46" s="125">
        <v>430</v>
      </c>
      <c r="P46" s="125" t="str">
        <f>IFERROR(CONCATENATE(VLOOKUP(F46,'Table V'!$A$1:$Q$260192,17,FALSE),"-",(RIGHT(C46,4)),"0",D46),"")</f>
        <v>1251319-1209010</v>
      </c>
      <c r="Q46" s="130" t="str">
        <f>IFERROR(VLOOKUP(F46,'Table V'!A:L,12,FALSE),"")</f>
        <v>LAB</v>
      </c>
      <c r="R46" s="125" t="s">
        <v>1742</v>
      </c>
      <c r="S46" s="125" t="s">
        <v>172</v>
      </c>
      <c r="T46" s="131" t="s">
        <v>24</v>
      </c>
      <c r="U46" s="132"/>
      <c r="V46" s="130">
        <f>IFERROR(VLOOKUP(F46,'Table V'!A:F,6,FALSE),"TBD")</f>
        <v>6574861800</v>
      </c>
      <c r="W46" s="125" t="str">
        <f>IFERROR(VLOOKUP(F46,'Table V'!A:G,7,FALSE),"TBD")</f>
        <v>Qté 1</v>
      </c>
      <c r="X46" s="125" t="str">
        <f>IFERROR(VLOOKUP(A46,[1]Feuil1!$A:$AG,32,FALSE),"N/A")</f>
        <v>N/A</v>
      </c>
      <c r="Y46" s="130" t="s">
        <v>1987</v>
      </c>
      <c r="Z46" s="133" t="s">
        <v>208</v>
      </c>
      <c r="AA46" s="125" t="s">
        <v>159</v>
      </c>
      <c r="AB46" s="129">
        <v>10952</v>
      </c>
      <c r="AC46" s="129"/>
      <c r="AD46" s="129"/>
      <c r="AE46" s="134">
        <v>43119</v>
      </c>
      <c r="AF46" s="134"/>
      <c r="AG46" s="134">
        <f t="shared" si="6"/>
        <v>43117</v>
      </c>
      <c r="AH46" s="125" t="s">
        <v>57</v>
      </c>
      <c r="AI46" s="219" t="str">
        <f>IFERROR(VLOOKUP('PLANNING-RECHANGES LATelec'!$AU46,[2]MAD!$B$4:$J$50000,2,FALSE),"MAD TBD")</f>
        <v>MAD TBD</v>
      </c>
      <c r="AJ46" s="134" t="str">
        <f>IFERROR(VLOOKUP('PLANNING-RECHANGES LATelec'!$AU46,[2]MAD!$B$4:$J$50000,9,FALSE),"NON EXPEDIÉE")</f>
        <v>NON EXPEDIÉE</v>
      </c>
      <c r="AK46" s="224" t="str">
        <f t="shared" si="9"/>
        <v/>
      </c>
      <c r="AL46" s="227"/>
      <c r="AM46" s="222" t="s">
        <v>15</v>
      </c>
      <c r="AN46" s="172" t="str">
        <f>IFERROR(VLOOKUP('PLANNING-RECHANGES LATelec'!$F46,'Table V'!A$1:O7953,13,FALSE),"TBD")</f>
        <v>TBD</v>
      </c>
      <c r="AO46" s="170">
        <f>IFERROR(VLOOKUP('PLANNING-RECHANGES LATelec'!$F46,'Table V'!A$1:O7910,14,FALSE),"TBD")</f>
        <v>0</v>
      </c>
      <c r="AP46" s="171" t="str">
        <f>IFERROR(VLOOKUP('PLANNING-RECHANGES LATelec'!$F46,'Table V'!A$1:O$8013,15,FALSE),"TBD")</f>
        <v>TBD</v>
      </c>
      <c r="AQ46" s="168" t="str">
        <f>IFERROR(VLOOKUP('PLANNING-RECHANGES LATelec'!$A46,[3]PO_AS!$A$2:$R$2520,16,FALSE),"TBD")</f>
        <v>TBD</v>
      </c>
      <c r="AR46" s="169" t="str">
        <f>IFERROR(VLOOKUP('PLANNING-RECHANGES LATelec'!$A46,[3]PO_AS!$A$2:$S$2520,18,FALSE),"TBD")</f>
        <v>TBD</v>
      </c>
      <c r="AS46" s="169" t="str">
        <f t="shared" si="7"/>
        <v>Valide</v>
      </c>
      <c r="AT46" s="169" t="str">
        <f t="shared" si="8"/>
        <v>Valide</v>
      </c>
      <c r="AU46" s="215" t="str">
        <f>LEFT('PLANNING-RECHANGES LATelec'!$R46,9)</f>
        <v>Z35923
Z3</v>
      </c>
      <c r="AV46" s="156"/>
    </row>
    <row r="47" spans="1:48" ht="25.5" hidden="1" x14ac:dyDescent="0.2">
      <c r="A47" s="84" t="str">
        <f t="shared" si="5"/>
        <v>490003508510</v>
      </c>
      <c r="B47" s="125" t="str">
        <f>IFERROR(VLOOKUP(F47,'Table V'!A:K,11,FALSE),"TBD")</f>
        <v>STELIA</v>
      </c>
      <c r="C47" s="125">
        <v>4900035085</v>
      </c>
      <c r="D47" s="126" t="s">
        <v>157</v>
      </c>
      <c r="E47" s="127" t="s">
        <v>95</v>
      </c>
      <c r="F47" s="125" t="s">
        <v>643</v>
      </c>
      <c r="G47" s="125">
        <v>1</v>
      </c>
      <c r="H47" s="125">
        <v>0</v>
      </c>
      <c r="I47" s="125" t="str">
        <f>IFERROR(VLOOKUP(F47,'Stock PHS'!A:F,6,FALSE),"")</f>
        <v/>
      </c>
      <c r="J47" s="128" t="str">
        <f>IFERROR(VLOOKUP(F47,'Table V'!A:I,9,FALSE),"P/N INCONNU")</f>
        <v>P/N CONNU</v>
      </c>
      <c r="K47" s="125" t="str">
        <f>IFERROR(VLOOKUP(F47,'Table V'!A:J,10,FALSE),"TBD")</f>
        <v>N/A</v>
      </c>
      <c r="L47" s="125" t="str">
        <f>IFERROR(VLOOKUP(F47,'Table V'!A:C,3,FALSE),"LdF non existante")</f>
        <v>LdF approuvée</v>
      </c>
      <c r="M47" s="129" t="s">
        <v>59</v>
      </c>
      <c r="N47" s="125" t="str">
        <f>IFERROR(VLOOKUP(F47,'Table V'!A:H,8,FALSE),"À définir")</f>
        <v>NON</v>
      </c>
      <c r="O47" s="125">
        <f>IFERROR(VLOOKUP(F47,'Table V'!A:E,2,FALSE),"")</f>
        <v>702</v>
      </c>
      <c r="P47" s="125" t="str">
        <f>IFERROR(CONCATENATE(VLOOKUP(F47,'Table V'!$A$1:$Q$260192,17,FALSE),"-",(RIGHT(C47,4)),"0",D47),"")</f>
        <v>1251019-5085010</v>
      </c>
      <c r="Q47" s="130" t="str">
        <f>IFERROR(VLOOKUP(F47,'Table V'!A:L,12,FALSE),"")</f>
        <v>LAB</v>
      </c>
      <c r="R47" s="126" t="s">
        <v>1793</v>
      </c>
      <c r="S47" s="125" t="s">
        <v>172</v>
      </c>
      <c r="T47" s="131" t="s">
        <v>24</v>
      </c>
      <c r="U47" s="132" t="s">
        <v>15</v>
      </c>
      <c r="V47" s="130" t="str">
        <f>IFERROR(VLOOKUP(F47,'Table V'!A:F,6,FALSE),"TBD")</f>
        <v>N/A</v>
      </c>
      <c r="W47" s="125" t="str">
        <f>IFERROR(VLOOKUP(F47,'Table V'!A:G,7,FALSE),"TBD")</f>
        <v>N/A</v>
      </c>
      <c r="X47" s="125" t="str">
        <f>IFERROR(VLOOKUP(A47,[1]Feuil1!$A:$AG,32,FALSE),"N/A")</f>
        <v>N/A</v>
      </c>
      <c r="Y47" s="245" t="s">
        <v>34</v>
      </c>
      <c r="Z47" s="133"/>
      <c r="AA47" s="125" t="s">
        <v>159</v>
      </c>
      <c r="AB47" s="129">
        <v>13096</v>
      </c>
      <c r="AC47" s="129"/>
      <c r="AD47" s="129"/>
      <c r="AE47" s="134">
        <v>43234</v>
      </c>
      <c r="AF47" s="134">
        <v>43238</v>
      </c>
      <c r="AG47" s="134">
        <f t="shared" si="6"/>
        <v>43234</v>
      </c>
      <c r="AH47" s="125" t="s">
        <v>57</v>
      </c>
      <c r="AI47" s="219">
        <f>IFERROR(VLOOKUP('PLANNING-RECHANGES LATelec'!$AU47,[2]MAD!$B$4:$J$50000,2,FALSE),"MAD TBD")</f>
        <v>43236</v>
      </c>
      <c r="AJ47" s="134">
        <f>IFERROR(VLOOKUP('PLANNING-RECHANGES LATelec'!$AU47,[2]MAD!$B$4:$J$50000,9,FALSE),"NON EXPEDIÉE")</f>
        <v>43237</v>
      </c>
      <c r="AK47" s="224">
        <f t="shared" si="9"/>
        <v>43236</v>
      </c>
      <c r="AL47" s="227"/>
      <c r="AM47" s="222" t="s">
        <v>15</v>
      </c>
      <c r="AN47" s="172">
        <f>IFERROR(VLOOKUP('PLANNING-RECHANGES LATelec'!$F47,'Table V'!A$1:O7954,13,FALSE),"TBD")</f>
        <v>0</v>
      </c>
      <c r="AO47" s="170">
        <f>IFERROR(VLOOKUP('PLANNING-RECHANGES LATelec'!$F47,'Table V'!A$1:O7911,14,FALSE),"TBD")</f>
        <v>0</v>
      </c>
      <c r="AP47" s="171">
        <f>IFERROR(VLOOKUP('PLANNING-RECHANGES LATelec'!$F47,'Table V'!A$1:O$8013,15,FALSE),"TBD")</f>
        <v>0</v>
      </c>
      <c r="AQ47" s="168" t="str">
        <f>IFERROR(VLOOKUP('PLANNING-RECHANGES LATelec'!$A47,[3]PO_AS!$A$2:$R$2520,16,FALSE),"TBD")</f>
        <v>TBD</v>
      </c>
      <c r="AR47" s="169" t="str">
        <f>IFERROR(VLOOKUP('PLANNING-RECHANGES LATelec'!$A47,[3]PO_AS!$A$2:$S$2520,18,FALSE),"TBD")</f>
        <v>TBD</v>
      </c>
      <c r="AS47" s="169" t="str">
        <f t="shared" si="7"/>
        <v>Non valide</v>
      </c>
      <c r="AT47" s="169" t="str">
        <f t="shared" si="8"/>
        <v>Non valide</v>
      </c>
      <c r="AU47" s="215" t="str">
        <f>LEFT('PLANNING-RECHANGES LATelec'!$R47,9)</f>
        <v>LCT012143</v>
      </c>
      <c r="AV47" s="156"/>
    </row>
    <row r="48" spans="1:48" ht="38.25" hidden="1" x14ac:dyDescent="0.2">
      <c r="A48" s="84" t="str">
        <f t="shared" si="5"/>
        <v>2769452710</v>
      </c>
      <c r="B48" s="125" t="str">
        <f>IFERROR(VLOOKUP(F48,'Table V'!A:K,11,FALSE),"TBD")</f>
        <v>AIRBUS</v>
      </c>
      <c r="C48" s="125">
        <v>27694527</v>
      </c>
      <c r="D48" s="126">
        <v>10</v>
      </c>
      <c r="E48" s="127" t="s">
        <v>104</v>
      </c>
      <c r="F48" s="125" t="s">
        <v>531</v>
      </c>
      <c r="G48" s="125">
        <v>20</v>
      </c>
      <c r="H48" s="125">
        <v>0</v>
      </c>
      <c r="I48" s="125" t="str">
        <f>IFERROR(VLOOKUP(F48,'Stock PHS'!A:F,6,FALSE),"")</f>
        <v/>
      </c>
      <c r="J48" s="128" t="str">
        <f>IFERROR(VLOOKUP(F48,'Table V'!A:I,9,FALSE),"P/N INCONNU")</f>
        <v>P/N CONNU</v>
      </c>
      <c r="K48" s="125" t="str">
        <f>IFERROR(VLOOKUP(F48,'Table V'!A:J,10,FALSE),"TBD")</f>
        <v>NB03483P</v>
      </c>
      <c r="L48" s="125" t="str">
        <f>IFERROR(VLOOKUP(F48,'Table V'!A:C,3,FALSE),"LdF non existante")</f>
        <v>LdF approuvée</v>
      </c>
      <c r="M48" s="129" t="s">
        <v>59</v>
      </c>
      <c r="N48" s="125" t="str">
        <f>IFERROR(VLOOKUP(F48,'Table V'!A:H,8,FALSE),"À définir")</f>
        <v>NON</v>
      </c>
      <c r="O48" s="125">
        <f>IFERROR(VLOOKUP(F48,'Table V'!A:E,2,FALSE),"")</f>
        <v>27</v>
      </c>
      <c r="P48" s="125" t="str">
        <f>IFERROR(CONCATENATE(VLOOKUP(F48,'Table V'!$A$1:$Q$260192,17,FALSE),"-",(RIGHT(C48,4)),"0",D48),"")</f>
        <v>1251019-4527010</v>
      </c>
      <c r="Q48" s="130" t="str">
        <f>IFERROR(VLOOKUP(F48,'Table V'!A:L,12,FALSE),"")</f>
        <v>LAB</v>
      </c>
      <c r="R48" s="126" t="s">
        <v>1805</v>
      </c>
      <c r="S48" s="125" t="s">
        <v>244</v>
      </c>
      <c r="T48" s="131" t="s">
        <v>24</v>
      </c>
      <c r="U48" s="132" t="s">
        <v>15</v>
      </c>
      <c r="V48" s="130" t="str">
        <f>IFERROR(VLOOKUP(F48,'Table V'!A:F,6,FALSE),"TBD")</f>
        <v>N/A</v>
      </c>
      <c r="W48" s="125" t="str">
        <f>IFERROR(VLOOKUP(F48,'Table V'!A:G,7,FALSE),"TBD")</f>
        <v>N/A</v>
      </c>
      <c r="X48" s="125" t="str">
        <f>IFERROR(VLOOKUP(A48,[1]Feuil1!$A:$AG,32,FALSE),"N/A")</f>
        <v>N/A</v>
      </c>
      <c r="Y48" s="245" t="s">
        <v>34</v>
      </c>
      <c r="Z48" s="133"/>
      <c r="AA48" s="125" t="s">
        <v>159</v>
      </c>
      <c r="AB48" s="129">
        <v>11859</v>
      </c>
      <c r="AC48" s="129"/>
      <c r="AD48" s="129"/>
      <c r="AE48" s="134">
        <v>43189</v>
      </c>
      <c r="AF48" s="134">
        <v>43276</v>
      </c>
      <c r="AG48" s="134">
        <f t="shared" si="6"/>
        <v>43270</v>
      </c>
      <c r="AH48" s="125" t="s">
        <v>57</v>
      </c>
      <c r="AI48" s="219">
        <f>IFERROR(VLOOKUP('PLANNING-RECHANGES LATelec'!$AU48,[2]MAD!$B$4:$J$50000,2,FALSE),"MAD TBD")</f>
        <v>43271</v>
      </c>
      <c r="AJ48" s="134">
        <f>IFERROR(VLOOKUP('PLANNING-RECHANGES LATelec'!$AU48,[2]MAD!$B$4:$J$50000,9,FALSE),"NON EXPEDIÉE")</f>
        <v>43272</v>
      </c>
      <c r="AK48" s="224">
        <f t="shared" si="9"/>
        <v>43271</v>
      </c>
      <c r="AL48" s="227"/>
      <c r="AM48" s="222" t="s">
        <v>15</v>
      </c>
      <c r="AN48" s="172">
        <f>IFERROR(VLOOKUP('PLANNING-RECHANGES LATelec'!$F48,'Table V'!A$1:O7955,13,FALSE),"TBD")</f>
        <v>1466</v>
      </c>
      <c r="AO48" s="170">
        <f>IFERROR(VLOOKUP('PLANNING-RECHANGES LATelec'!$F48,'Table V'!A$1:O7912,14,FALSE),"TBD")</f>
        <v>2436</v>
      </c>
      <c r="AP48" s="171" t="str">
        <f>IFERROR(VLOOKUP('PLANNING-RECHANGES LATelec'!$F48,'Table V'!A$1:O$8013,15,FALSE),"TBD")</f>
        <v>USD</v>
      </c>
      <c r="AQ48" s="168" t="str">
        <f>IFERROR(VLOOKUP('PLANNING-RECHANGES LATelec'!$A48,[3]PO_AS!$A$2:$R$2520,16,FALSE),"TBD")</f>
        <v>TBD</v>
      </c>
      <c r="AR48" s="169" t="str">
        <f>IFERROR(VLOOKUP('PLANNING-RECHANGES LATelec'!$A48,[3]PO_AS!$A$2:$S$2520,18,FALSE),"TBD")</f>
        <v>TBD</v>
      </c>
      <c r="AS48" s="169" t="str">
        <f t="shared" si="7"/>
        <v>Non valide</v>
      </c>
      <c r="AT48" s="169" t="str">
        <f t="shared" si="8"/>
        <v>Non valide</v>
      </c>
      <c r="AU48" s="215" t="str">
        <f>LEFT('PLANNING-RECHANGES LATelec'!$R48,9)</f>
        <v>LCTZ70024</v>
      </c>
      <c r="AV48" s="156"/>
    </row>
    <row r="49" spans="1:48" ht="38.25" hidden="1" x14ac:dyDescent="0.2">
      <c r="A49" s="84" t="str">
        <f t="shared" si="5"/>
        <v>490003541910</v>
      </c>
      <c r="B49" s="125" t="str">
        <f>IFERROR(VLOOKUP(F49,'Table V'!A:K,11,FALSE),"TBD")</f>
        <v>STELIA</v>
      </c>
      <c r="C49" s="125">
        <v>4900035419</v>
      </c>
      <c r="D49" s="126" t="s">
        <v>157</v>
      </c>
      <c r="E49" s="127" t="s">
        <v>95</v>
      </c>
      <c r="F49" s="125" t="s">
        <v>646</v>
      </c>
      <c r="G49" s="125">
        <v>4</v>
      </c>
      <c r="H49" s="125">
        <v>0</v>
      </c>
      <c r="I49" s="125" t="str">
        <f>IFERROR(VLOOKUP(F49,'Stock PHS'!A:F,6,FALSE),"")</f>
        <v/>
      </c>
      <c r="J49" s="128" t="str">
        <f>IFERROR(VLOOKUP(F49,'Table V'!A:I,9,FALSE),"P/N INCONNU")</f>
        <v>P/N CONNU</v>
      </c>
      <c r="K49" s="125" t="str">
        <f>IFERROR(VLOOKUP(F49,'Table V'!A:J,10,FALSE),"TBD")</f>
        <v>N/A</v>
      </c>
      <c r="L49" s="125" t="str">
        <f>IFERROR(VLOOKUP(F49,'Table V'!A:C,3,FALSE),"LdF non existante")</f>
        <v>LdF approuvée</v>
      </c>
      <c r="M49" s="129" t="s">
        <v>59</v>
      </c>
      <c r="N49" s="125" t="str">
        <f>IFERROR(VLOOKUP(F49,'Table V'!A:H,8,FALSE),"À définir")</f>
        <v>OUI</v>
      </c>
      <c r="O49" s="125" t="str">
        <f>IFERROR(VLOOKUP(F49,'Table V'!A:E,2,FALSE),"")</f>
        <v>CÂBLE</v>
      </c>
      <c r="P49" s="125" t="str">
        <f>IFERROR(CONCATENATE(VLOOKUP(F49,'Table V'!$A$1:$Q$260192,17,FALSE),"-",(RIGHT(C49,4)),"0",D49),"")</f>
        <v>1251019-5419010</v>
      </c>
      <c r="Q49" s="130" t="str">
        <f>IFERROR(VLOOKUP(F49,'Table V'!A:L,12,FALSE),"")</f>
        <v>LAB</v>
      </c>
      <c r="R49" s="126" t="s">
        <v>1807</v>
      </c>
      <c r="S49" s="125" t="s">
        <v>362</v>
      </c>
      <c r="T49" s="131" t="s">
        <v>24</v>
      </c>
      <c r="U49" s="132" t="s">
        <v>15</v>
      </c>
      <c r="V49" s="130" t="str">
        <f>IFERROR(VLOOKUP(F49,'Table V'!A:F,6,FALSE),"TBD")</f>
        <v>N/A</v>
      </c>
      <c r="W49" s="125" t="str">
        <f>IFERROR(VLOOKUP(F49,'Table V'!A:G,7,FALSE),"TBD")</f>
        <v>N/A</v>
      </c>
      <c r="X49" s="125" t="str">
        <f>IFERROR(VLOOKUP(A49,[1]Feuil1!$A:$AG,32,FALSE),"N/A")</f>
        <v>N/A</v>
      </c>
      <c r="Y49" s="245" t="s">
        <v>34</v>
      </c>
      <c r="Z49" s="133"/>
      <c r="AA49" s="125" t="s">
        <v>159</v>
      </c>
      <c r="AB49" s="129" t="s">
        <v>57</v>
      </c>
      <c r="AC49" s="129"/>
      <c r="AD49" s="129"/>
      <c r="AE49" s="134">
        <v>43276</v>
      </c>
      <c r="AF49" s="134">
        <v>43278</v>
      </c>
      <c r="AG49" s="134">
        <f t="shared" si="6"/>
        <v>43272</v>
      </c>
      <c r="AH49" s="125"/>
      <c r="AI49" s="219">
        <f>IFERROR(VLOOKUP('PLANNING-RECHANGES LATelec'!$AU49,[2]MAD!$B$4:$J$50000,2,FALSE),"MAD TBD")</f>
        <v>43276</v>
      </c>
      <c r="AJ49" s="134">
        <f>IFERROR(VLOOKUP('PLANNING-RECHANGES LATelec'!$AU49,[2]MAD!$B$4:$J$50000,9,FALSE),"NON EXPEDIÉE")</f>
        <v>43277</v>
      </c>
      <c r="AK49" s="224">
        <f t="shared" si="9"/>
        <v>43276</v>
      </c>
      <c r="AL49" s="227"/>
      <c r="AM49" s="222" t="s">
        <v>15</v>
      </c>
      <c r="AN49" s="172">
        <f>IFERROR(VLOOKUP('PLANNING-RECHANGES LATelec'!$F49,'Table V'!A$1:O7956,13,FALSE),"TBD")</f>
        <v>245</v>
      </c>
      <c r="AO49" s="170">
        <f>IFERROR(VLOOKUP('PLANNING-RECHANGES LATelec'!$F49,'Table V'!A$1:O7913,14,FALSE),"TBD")</f>
        <v>0</v>
      </c>
      <c r="AP49" s="171" t="str">
        <f>IFERROR(VLOOKUP('PLANNING-RECHANGES LATelec'!$F49,'Table V'!A$1:O$8013,15,FALSE),"TBD")</f>
        <v>EUR</v>
      </c>
      <c r="AQ49" s="168" t="str">
        <f>IFERROR(VLOOKUP('PLANNING-RECHANGES LATelec'!$A49,[3]PO_AS!$A$2:$R$2520,16,FALSE),"TBD")</f>
        <v>TBD</v>
      </c>
      <c r="AR49" s="169" t="str">
        <f>IFERROR(VLOOKUP('PLANNING-RECHANGES LATelec'!$A49,[3]PO_AS!$A$2:$S$2520,18,FALSE),"TBD")</f>
        <v>TBD</v>
      </c>
      <c r="AS49" s="169" t="str">
        <f t="shared" si="7"/>
        <v>Non valide</v>
      </c>
      <c r="AT49" s="169" t="str">
        <f t="shared" si="8"/>
        <v>Non valide</v>
      </c>
      <c r="AU49" s="215" t="str">
        <f>LEFT('PLANNING-RECHANGES LATelec'!$R49,9)</f>
        <v>LCT053475</v>
      </c>
      <c r="AV49" s="156"/>
    </row>
    <row r="50" spans="1:48" ht="38.25" hidden="1" x14ac:dyDescent="0.2">
      <c r="A50" s="84" t="str">
        <f t="shared" si="5"/>
        <v>2779307110</v>
      </c>
      <c r="B50" s="125" t="str">
        <f>IFERROR(VLOOKUP(F50,'Table V'!A:K,11,FALSE),"TBD")</f>
        <v>AIRBUS</v>
      </c>
      <c r="C50" s="125">
        <v>27793071</v>
      </c>
      <c r="D50" s="126" t="s">
        <v>157</v>
      </c>
      <c r="E50" s="127" t="s">
        <v>95</v>
      </c>
      <c r="F50" s="125" t="s">
        <v>566</v>
      </c>
      <c r="G50" s="125">
        <v>1</v>
      </c>
      <c r="H50" s="125">
        <v>0</v>
      </c>
      <c r="I50" s="125" t="str">
        <f>IFERROR(VLOOKUP(F50,'Stock PHS'!A:F,6,FALSE),"")</f>
        <v/>
      </c>
      <c r="J50" s="128" t="str">
        <f>IFERROR(VLOOKUP(F50,'Table V'!A:I,9,FALSE),"P/N INCONNU")</f>
        <v>P/N CONNU</v>
      </c>
      <c r="K50" s="125" t="str">
        <f>IFERROR(VLOOKUP(F50,'Table V'!A:J,10,FALSE),"TBD")</f>
        <v>NB4871P</v>
      </c>
      <c r="L50" s="125" t="str">
        <f>IFERROR(VLOOKUP(F50,'Table V'!A:C,3,FALSE),"LdF non existante")</f>
        <v>LdF approuvée</v>
      </c>
      <c r="M50" s="129" t="s">
        <v>59</v>
      </c>
      <c r="N50" s="125" t="str">
        <f>IFERROR(VLOOKUP(F50,'Table V'!A:H,8,FALSE),"À définir")</f>
        <v>NON</v>
      </c>
      <c r="O50" s="125">
        <f>IFERROR(VLOOKUP(F50,'Table V'!A:E,2,FALSE),"")</f>
        <v>56</v>
      </c>
      <c r="P50" s="125" t="str">
        <f>IFERROR(CONCATENATE(VLOOKUP(F50,'Table V'!$A$1:$Q$260192,17,FALSE),"-",(RIGHT(C50,4)),"0",D50),"")</f>
        <v>1251019-3071010</v>
      </c>
      <c r="Q50" s="130" t="str">
        <f>IFERROR(VLOOKUP(F50,'Table V'!A:L,12,FALSE),"")</f>
        <v>LAB</v>
      </c>
      <c r="R50" s="126" t="s">
        <v>1810</v>
      </c>
      <c r="S50" s="125" t="s">
        <v>172</v>
      </c>
      <c r="T50" s="131" t="s">
        <v>24</v>
      </c>
      <c r="U50" s="132" t="s">
        <v>15</v>
      </c>
      <c r="V50" s="130" t="str">
        <f>IFERROR(VLOOKUP(F50,'Table V'!A:F,6,FALSE),"TBD")</f>
        <v>N/A</v>
      </c>
      <c r="W50" s="125" t="str">
        <f>IFERROR(VLOOKUP(F50,'Table V'!A:G,7,FALSE),"TBD")</f>
        <v>N/A</v>
      </c>
      <c r="X50" s="125" t="str">
        <f>IFERROR(VLOOKUP(A50,[1]Feuil1!$A:$AG,32,FALSE),"N/A")</f>
        <v>N/A</v>
      </c>
      <c r="Y50" s="245" t="s">
        <v>34</v>
      </c>
      <c r="Z50" s="133" t="s">
        <v>347</v>
      </c>
      <c r="AA50" s="125" t="s">
        <v>159</v>
      </c>
      <c r="AB50" s="129">
        <v>13792</v>
      </c>
      <c r="AC50" s="129"/>
      <c r="AD50" s="129"/>
      <c r="AE50" s="134">
        <v>43273</v>
      </c>
      <c r="AF50" s="134">
        <v>43281</v>
      </c>
      <c r="AG50" s="134">
        <f t="shared" si="6"/>
        <v>43277</v>
      </c>
      <c r="AH50" s="125"/>
      <c r="AI50" s="219">
        <f>IFERROR(VLOOKUP('PLANNING-RECHANGES LATelec'!$AU50,[2]MAD!$B$4:$J$50000,2,FALSE),"MAD TBD")</f>
        <v>43276</v>
      </c>
      <c r="AJ50" s="134">
        <f>IFERROR(VLOOKUP('PLANNING-RECHANGES LATelec'!$AU50,[2]MAD!$B$4:$J$50000,9,FALSE),"NON EXPEDIÉE")</f>
        <v>43277</v>
      </c>
      <c r="AK50" s="224">
        <f t="shared" si="9"/>
        <v>43276</v>
      </c>
      <c r="AL50" s="227"/>
      <c r="AM50" s="222" t="s">
        <v>15</v>
      </c>
      <c r="AN50" s="172">
        <f>IFERROR(VLOOKUP('PLANNING-RECHANGES LATelec'!$F50,'Table V'!A$1:O7957,13,FALSE),"TBD")</f>
        <v>531.66999999999996</v>
      </c>
      <c r="AO50" s="170">
        <f>IFERROR(VLOOKUP('PLANNING-RECHANGES LATelec'!$F50,'Table V'!A$1:O7914,14,FALSE),"TBD")</f>
        <v>0</v>
      </c>
      <c r="AP50" s="171" t="str">
        <f>IFERROR(VLOOKUP('PLANNING-RECHANGES LATelec'!$F50,'Table V'!A$1:O$8013,15,FALSE),"TBD")</f>
        <v>EUR</v>
      </c>
      <c r="AQ50" s="168" t="str">
        <f>IFERROR(VLOOKUP('PLANNING-RECHANGES LATelec'!$A50,[3]PO_AS!$A$2:$R$2520,16,FALSE),"TBD")</f>
        <v>TBD</v>
      </c>
      <c r="AR50" s="169" t="str">
        <f>IFERROR(VLOOKUP('PLANNING-RECHANGES LATelec'!$A50,[3]PO_AS!$A$2:$S$2520,18,FALSE),"TBD")</f>
        <v>TBD</v>
      </c>
      <c r="AS50" s="169" t="str">
        <f t="shared" si="7"/>
        <v>Non valide</v>
      </c>
      <c r="AT50" s="169" t="str">
        <f t="shared" si="8"/>
        <v>Non valide</v>
      </c>
      <c r="AU50" s="215" t="str">
        <f>LEFT('PLANNING-RECHANGES LATelec'!$R50,9)</f>
        <v>LCT036186</v>
      </c>
      <c r="AV50" s="156"/>
    </row>
    <row r="51" spans="1:48" ht="38.25" hidden="1" x14ac:dyDescent="0.2">
      <c r="A51" s="84" t="str">
        <f t="shared" si="5"/>
        <v>2782244410</v>
      </c>
      <c r="B51" s="125" t="str">
        <f>IFERROR(VLOOKUP(F51,'Table V'!A:K,11,FALSE),"TBD")</f>
        <v>AIRBUS</v>
      </c>
      <c r="C51" s="125">
        <v>27822444</v>
      </c>
      <c r="D51" s="126" t="s">
        <v>157</v>
      </c>
      <c r="E51" s="127" t="s">
        <v>6</v>
      </c>
      <c r="F51" s="125" t="s">
        <v>531</v>
      </c>
      <c r="G51" s="125">
        <v>1</v>
      </c>
      <c r="H51" s="125">
        <v>0</v>
      </c>
      <c r="I51" s="125" t="str">
        <f>IFERROR(VLOOKUP(F51,'Stock PHS'!A:F,6,FALSE),"")</f>
        <v/>
      </c>
      <c r="J51" s="128" t="str">
        <f>IFERROR(VLOOKUP(F51,'Table V'!A:I,9,FALSE),"P/N INCONNU")</f>
        <v>P/N CONNU</v>
      </c>
      <c r="K51" s="125" t="str">
        <f>IFERROR(VLOOKUP(F51,'Table V'!A:J,10,FALSE),"TBD")</f>
        <v>NB03483P</v>
      </c>
      <c r="L51" s="125" t="str">
        <f>IFERROR(VLOOKUP(F51,'Table V'!A:C,3,FALSE),"LdF non existante")</f>
        <v>LdF approuvée</v>
      </c>
      <c r="M51" s="129" t="s">
        <v>59</v>
      </c>
      <c r="N51" s="125" t="str">
        <f>IFERROR(VLOOKUP(F51,'Table V'!A:H,8,FALSE),"À définir")</f>
        <v>NON</v>
      </c>
      <c r="O51" s="125">
        <f>IFERROR(VLOOKUP(F51,'Table V'!A:E,2,FALSE),"")</f>
        <v>27</v>
      </c>
      <c r="P51" s="125" t="str">
        <f>IFERROR(CONCATENATE(VLOOKUP(F51,'Table V'!$A$1:$Q$260192,17,FALSE),"-",(RIGHT(C51,4)),"0",D51),"")</f>
        <v>1251019-2444010</v>
      </c>
      <c r="Q51" s="130" t="str">
        <f>IFERROR(VLOOKUP(F51,'Table V'!A:L,12,FALSE),"")</f>
        <v>LAB</v>
      </c>
      <c r="R51" s="126" t="s">
        <v>1808</v>
      </c>
      <c r="S51" s="125" t="s">
        <v>304</v>
      </c>
      <c r="T51" s="131" t="s">
        <v>24</v>
      </c>
      <c r="U51" s="132" t="s">
        <v>15</v>
      </c>
      <c r="V51" s="130" t="str">
        <f>IFERROR(VLOOKUP(F51,'Table V'!A:F,6,FALSE),"TBD")</f>
        <v>N/A</v>
      </c>
      <c r="W51" s="125" t="str">
        <f>IFERROR(VLOOKUP(F51,'Table V'!A:G,7,FALSE),"TBD")</f>
        <v>N/A</v>
      </c>
      <c r="X51" s="125" t="str">
        <f>IFERROR(VLOOKUP(A51,[1]Feuil1!$A:$AG,32,FALSE),"N/A")</f>
        <v>N/A</v>
      </c>
      <c r="Y51" s="245" t="s">
        <v>34</v>
      </c>
      <c r="Z51" s="133" t="s">
        <v>377</v>
      </c>
      <c r="AA51" s="125" t="s">
        <v>159</v>
      </c>
      <c r="AB51" s="129">
        <v>14466</v>
      </c>
      <c r="AC51" s="129"/>
      <c r="AD51" s="129"/>
      <c r="AE51" s="134">
        <v>43272</v>
      </c>
      <c r="AF51" s="134">
        <v>43278</v>
      </c>
      <c r="AG51" s="134">
        <f t="shared" si="6"/>
        <v>43276</v>
      </c>
      <c r="AH51" s="125"/>
      <c r="AI51" s="219">
        <f>IFERROR(VLOOKUP('PLANNING-RECHANGES LATelec'!$AU51,[2]MAD!$B$4:$J$50000,2,FALSE),"MAD TBD")</f>
        <v>43277</v>
      </c>
      <c r="AJ51" s="134">
        <f>IFERROR(VLOOKUP('PLANNING-RECHANGES LATelec'!$AU51,[2]MAD!$B$4:$J$50000,9,FALSE),"NON EXPEDIÉE")</f>
        <v>43279</v>
      </c>
      <c r="AK51" s="224">
        <f t="shared" si="9"/>
        <v>43277</v>
      </c>
      <c r="AL51" s="227"/>
      <c r="AM51" s="222" t="s">
        <v>15</v>
      </c>
      <c r="AN51" s="172">
        <f>IFERROR(VLOOKUP('PLANNING-RECHANGES LATelec'!$F51,'Table V'!A$1:O7958,13,FALSE),"TBD")</f>
        <v>1466</v>
      </c>
      <c r="AO51" s="170">
        <f>IFERROR(VLOOKUP('PLANNING-RECHANGES LATelec'!$F51,'Table V'!A$1:O7915,14,FALSE),"TBD")</f>
        <v>2436</v>
      </c>
      <c r="AP51" s="171" t="str">
        <f>IFERROR(VLOOKUP('PLANNING-RECHANGES LATelec'!$F51,'Table V'!A$1:O$8013,15,FALSE),"TBD")</f>
        <v>USD</v>
      </c>
      <c r="AQ51" s="168" t="str">
        <f>IFERROR(VLOOKUP('PLANNING-RECHANGES LATelec'!$A51,[3]PO_AS!$A$2:$R$2520,16,FALSE),"TBD")</f>
        <v>TBD</v>
      </c>
      <c r="AR51" s="169" t="str">
        <f>IFERROR(VLOOKUP('PLANNING-RECHANGES LATelec'!$A51,[3]PO_AS!$A$2:$S$2520,18,FALSE),"TBD")</f>
        <v>TBD</v>
      </c>
      <c r="AS51" s="169" t="str">
        <f t="shared" si="7"/>
        <v>Non valide</v>
      </c>
      <c r="AT51" s="169" t="str">
        <f t="shared" si="8"/>
        <v>Non valide</v>
      </c>
      <c r="AU51" s="215" t="str">
        <f>LEFT('PLANNING-RECHANGES LATelec'!$R51,9)</f>
        <v>LCT059221</v>
      </c>
      <c r="AV51" s="156"/>
    </row>
    <row r="52" spans="1:48" ht="38.25" hidden="1" x14ac:dyDescent="0.2">
      <c r="A52" s="84" t="str">
        <f t="shared" si="5"/>
        <v>490003550010</v>
      </c>
      <c r="B52" s="125" t="str">
        <f>IFERROR(VLOOKUP(F52,'Table V'!A:K,11,FALSE),"TBD")</f>
        <v>STELIA</v>
      </c>
      <c r="C52" s="125">
        <v>4900035500</v>
      </c>
      <c r="D52" s="126" t="s">
        <v>157</v>
      </c>
      <c r="E52" s="127" t="s">
        <v>16</v>
      </c>
      <c r="F52" s="125" t="s">
        <v>653</v>
      </c>
      <c r="G52" s="125">
        <v>1</v>
      </c>
      <c r="H52" s="125">
        <v>0</v>
      </c>
      <c r="I52" s="125" t="str">
        <f>IFERROR(VLOOKUP(F52,'Stock PHS'!A:F,6,FALSE),"")</f>
        <v/>
      </c>
      <c r="J52" s="128" t="str">
        <f>IFERROR(VLOOKUP(F52,'Table V'!A:I,9,FALSE),"P/N INCONNU")</f>
        <v>P/N CONNU</v>
      </c>
      <c r="K52" s="125" t="str">
        <f>IFERROR(VLOOKUP(F52,'Table V'!A:J,10,FALSE),"TBD")</f>
        <v>N/A</v>
      </c>
      <c r="L52" s="125" t="str">
        <f>IFERROR(VLOOKUP(F52,'Table V'!A:C,3,FALSE),"LdF non existante")</f>
        <v>LdF approuvée</v>
      </c>
      <c r="M52" s="129" t="s">
        <v>59</v>
      </c>
      <c r="N52" s="125" t="str">
        <f>IFERROR(VLOOKUP(F52,'Table V'!A:H,8,FALSE),"À définir")</f>
        <v>OUI</v>
      </c>
      <c r="O52" s="125" t="str">
        <f>IFERROR(VLOOKUP(F52,'Table V'!A:E,2,FALSE),"")</f>
        <v>FAISCEAU GENERATION (ATR72)</v>
      </c>
      <c r="P52" s="125" t="str">
        <f>IFERROR(CONCATENATE(VLOOKUP(F52,'Table V'!$A$1:$Q$260192,17,FALSE),"-",(RIGHT(C52,4)),"0",D52),"")</f>
        <v>1251019-5500010</v>
      </c>
      <c r="Q52" s="130" t="str">
        <f>IFERROR(VLOOKUP(F52,'Table V'!A:L,12,FALSE),"")</f>
        <v>LAB</v>
      </c>
      <c r="R52" s="126" t="s">
        <v>1804</v>
      </c>
      <c r="S52" s="125" t="s">
        <v>365</v>
      </c>
      <c r="T52" s="131" t="s">
        <v>24</v>
      </c>
      <c r="U52" s="132" t="s">
        <v>15</v>
      </c>
      <c r="V52" s="130" t="str">
        <f>IFERROR(VLOOKUP(F52,'Table V'!A:F,6,FALSE),"TBD")</f>
        <v>N/A</v>
      </c>
      <c r="W52" s="125" t="str">
        <f>IFERROR(VLOOKUP(F52,'Table V'!A:G,7,FALSE),"TBD")</f>
        <v>N/A</v>
      </c>
      <c r="X52" s="125" t="str">
        <f>IFERROR(VLOOKUP(A52,[1]Feuil1!$A:$AG,32,FALSE),"N/A")</f>
        <v>N/A</v>
      </c>
      <c r="Y52" s="245" t="s">
        <v>34</v>
      </c>
      <c r="Z52" s="133"/>
      <c r="AA52" s="125" t="s">
        <v>159</v>
      </c>
      <c r="AB52" s="129" t="s">
        <v>57</v>
      </c>
      <c r="AC52" s="129"/>
      <c r="AD52" s="129"/>
      <c r="AE52" s="134">
        <v>43265</v>
      </c>
      <c r="AF52" s="134">
        <v>43271</v>
      </c>
      <c r="AG52" s="134">
        <f t="shared" si="6"/>
        <v>43269</v>
      </c>
      <c r="AH52" s="125"/>
      <c r="AI52" s="219">
        <f>IFERROR(VLOOKUP('PLANNING-RECHANGES LATelec'!$AU52,[2]MAD!$B$4:$J$50000,2,FALSE),"MAD TBD")</f>
        <v>43279</v>
      </c>
      <c r="AJ52" s="134">
        <f>IFERROR(VLOOKUP('PLANNING-RECHANGES LATelec'!$AU52,[2]MAD!$B$4:$J$50000,9,FALSE),"NON EXPEDIÉE")</f>
        <v>43280</v>
      </c>
      <c r="AK52" s="224">
        <f t="shared" si="9"/>
        <v>43279</v>
      </c>
      <c r="AL52" s="227"/>
      <c r="AM52" s="222" t="s">
        <v>15</v>
      </c>
      <c r="AN52" s="172">
        <f>IFERROR(VLOOKUP('PLANNING-RECHANGES LATelec'!$F52,'Table V'!A$1:O7959,13,FALSE),"TBD")</f>
        <v>0</v>
      </c>
      <c r="AO52" s="170">
        <f>IFERROR(VLOOKUP('PLANNING-RECHANGES LATelec'!$F52,'Table V'!A$1:O7916,14,FALSE),"TBD")</f>
        <v>0</v>
      </c>
      <c r="AP52" s="171">
        <f>IFERROR(VLOOKUP('PLANNING-RECHANGES LATelec'!$F52,'Table V'!A$1:O$8013,15,FALSE),"TBD")</f>
        <v>0</v>
      </c>
      <c r="AQ52" s="168" t="str">
        <f>IFERROR(VLOOKUP('PLANNING-RECHANGES LATelec'!$A52,[3]PO_AS!$A$2:$R$2520,16,FALSE),"TBD")</f>
        <v>TBD</v>
      </c>
      <c r="AR52" s="169" t="str">
        <f>IFERROR(VLOOKUP('PLANNING-RECHANGES LATelec'!$A52,[3]PO_AS!$A$2:$S$2520,18,FALSE),"TBD")</f>
        <v>TBD</v>
      </c>
      <c r="AS52" s="169" t="str">
        <f t="shared" si="7"/>
        <v>Non valide</v>
      </c>
      <c r="AT52" s="169" t="str">
        <f t="shared" si="8"/>
        <v>Non valide</v>
      </c>
      <c r="AU52" s="215" t="str">
        <f>LEFT('PLANNING-RECHANGES LATelec'!$R52,9)</f>
        <v>LCT058546</v>
      </c>
      <c r="AV52" s="156"/>
    </row>
    <row r="53" spans="1:48" ht="38.25" hidden="1" x14ac:dyDescent="0.2">
      <c r="A53" s="84" t="str">
        <f t="shared" si="5"/>
        <v>2759151410</v>
      </c>
      <c r="B53" s="125" t="str">
        <f>IFERROR(VLOOKUP(F53,'Table V'!A:K,11,FALSE),"TBD")</f>
        <v>AIRBUS</v>
      </c>
      <c r="C53" s="125">
        <v>27591514</v>
      </c>
      <c r="D53" s="126" t="s">
        <v>157</v>
      </c>
      <c r="E53" s="127" t="s">
        <v>104</v>
      </c>
      <c r="F53" s="125" t="s">
        <v>611</v>
      </c>
      <c r="G53" s="125">
        <v>1</v>
      </c>
      <c r="H53" s="125">
        <v>0</v>
      </c>
      <c r="I53" s="125" t="str">
        <f>IFERROR(VLOOKUP(F53,'Stock PHS'!A:F,6,FALSE),"")</f>
        <v/>
      </c>
      <c r="J53" s="128" t="str">
        <f>IFERROR(VLOOKUP(F53,'Table V'!A:I,9,FALSE),"P/N INCONNU")</f>
        <v>P/N CONNU</v>
      </c>
      <c r="K53" s="125" t="str">
        <f>IFERROR(VLOOKUP(F53,'Table V'!A:J,10,FALSE),"TBD")</f>
        <v>NB04436P</v>
      </c>
      <c r="L53" s="125" t="str">
        <f>IFERROR(VLOOKUP(F53,'Table V'!A:C,3,FALSE),"LdF non existante")</f>
        <v>LdF Non approuvée</v>
      </c>
      <c r="M53" s="129" t="s">
        <v>59</v>
      </c>
      <c r="N53" s="125" t="str">
        <f>IFERROR(VLOOKUP(F53,'Table V'!A:H,8,FALSE),"À définir")</f>
        <v>NON</v>
      </c>
      <c r="O53" s="125">
        <f>IFERROR(VLOOKUP(F53,'Table V'!A:E,2,FALSE),"")</f>
        <v>301</v>
      </c>
      <c r="P53" s="125" t="str">
        <f>IFERROR(CONCATENATE(VLOOKUP(F53,'Table V'!$A$1:$Q$260192,17,FALSE),"-",(RIGHT(C53,4)),"0",D53),"")</f>
        <v>1251019-1514010</v>
      </c>
      <c r="Q53" s="130" t="str">
        <f>IFERROR(VLOOKUP(F53,'Table V'!A:L,12,FALSE),"")</f>
        <v>LAB</v>
      </c>
      <c r="R53" s="125" t="s">
        <v>1747</v>
      </c>
      <c r="S53" s="125" t="s">
        <v>172</v>
      </c>
      <c r="T53" s="131" t="s">
        <v>24</v>
      </c>
      <c r="U53" s="132" t="s">
        <v>15</v>
      </c>
      <c r="V53" s="130" t="str">
        <f>IFERROR(VLOOKUP(F53,'Table V'!A:F,6,FALSE),"TBD")</f>
        <v>N/A</v>
      </c>
      <c r="W53" s="125" t="str">
        <f>IFERROR(VLOOKUP(F53,'Table V'!A:G,7,FALSE),"TBD")</f>
        <v>N/A</v>
      </c>
      <c r="X53" s="125" t="str">
        <f>IFERROR(VLOOKUP(A53,[1]Feuil1!$A:$AG,32,FALSE),"N/A")</f>
        <v>N/A</v>
      </c>
      <c r="Y53" s="245" t="s">
        <v>34</v>
      </c>
      <c r="Z53" s="133" t="s">
        <v>193</v>
      </c>
      <c r="AA53" s="125" t="s">
        <v>159</v>
      </c>
      <c r="AB53" s="129">
        <v>9373</v>
      </c>
      <c r="AC53" s="129"/>
      <c r="AD53" s="129"/>
      <c r="AE53" s="134">
        <v>43052</v>
      </c>
      <c r="AF53" s="134">
        <v>43139</v>
      </c>
      <c r="AG53" s="134">
        <f t="shared" si="6"/>
        <v>43133</v>
      </c>
      <c r="AH53" s="125" t="s">
        <v>57</v>
      </c>
      <c r="AI53" s="219" t="str">
        <f>IFERROR(VLOOKUP('PLANNING-RECHANGES LATelec'!$AU53,[2]MAD!$B$4:$J$50000,2,FALSE),"MAD TBD")</f>
        <v>MAD TBD</v>
      </c>
      <c r="AJ53" s="134" t="str">
        <f>IFERROR(VLOOKUP('PLANNING-RECHANGES LATelec'!$AU53,[2]MAD!$B$4:$J$50000,9,FALSE),"NON EXPEDIÉE")</f>
        <v>NON EXPEDIÉE</v>
      </c>
      <c r="AK53" s="224" t="str">
        <f t="shared" si="9"/>
        <v/>
      </c>
      <c r="AL53" s="227"/>
      <c r="AM53" s="222" t="s">
        <v>15</v>
      </c>
      <c r="AN53" s="172">
        <f>IFERROR(VLOOKUP('PLANNING-RECHANGES LATelec'!$F53,'Table V'!A$1:O7960,13,FALSE),"TBD")</f>
        <v>1883</v>
      </c>
      <c r="AO53" s="170">
        <f>IFERROR(VLOOKUP('PLANNING-RECHANGES LATelec'!$F53,'Table V'!A$1:O7917,14,FALSE),"TBD")</f>
        <v>0</v>
      </c>
      <c r="AP53" s="171" t="str">
        <f>IFERROR(VLOOKUP('PLANNING-RECHANGES LATelec'!$F53,'Table V'!A$1:O$8013,15,FALSE),"TBD")</f>
        <v>EUR</v>
      </c>
      <c r="AQ53" s="168" t="str">
        <f>IFERROR(VLOOKUP('PLANNING-RECHANGES LATelec'!$A53,[3]PO_AS!$A$2:$R$2520,16,FALSE),"TBD")</f>
        <v>TBD</v>
      </c>
      <c r="AR53" s="169" t="str">
        <f>IFERROR(VLOOKUP('PLANNING-RECHANGES LATelec'!$A53,[3]PO_AS!$A$2:$S$2520,18,FALSE),"TBD")</f>
        <v>TBD</v>
      </c>
      <c r="AS53" s="169" t="str">
        <f t="shared" si="7"/>
        <v>Non valide</v>
      </c>
      <c r="AT53" s="169" t="str">
        <f t="shared" si="8"/>
        <v>Non valide</v>
      </c>
      <c r="AU53" s="215" t="str">
        <f>LEFT('PLANNING-RECHANGES LATelec'!$R53,9)</f>
        <v>W70050
W7</v>
      </c>
      <c r="AV53" s="156"/>
    </row>
    <row r="54" spans="1:48" ht="38.25" hidden="1" x14ac:dyDescent="0.2">
      <c r="A54" s="84" t="str">
        <f t="shared" si="5"/>
        <v>2759151710</v>
      </c>
      <c r="B54" s="125" t="str">
        <f>IFERROR(VLOOKUP(F54,'Table V'!A:K,11,FALSE),"TBD")</f>
        <v>AIRBUS</v>
      </c>
      <c r="C54" s="125">
        <v>27591517</v>
      </c>
      <c r="D54" s="126" t="s">
        <v>157</v>
      </c>
      <c r="E54" s="127" t="s">
        <v>104</v>
      </c>
      <c r="F54" s="125" t="s">
        <v>632</v>
      </c>
      <c r="G54" s="125">
        <v>1</v>
      </c>
      <c r="H54" s="125">
        <v>0</v>
      </c>
      <c r="I54" s="125" t="str">
        <f>IFERROR(VLOOKUP(F54,'Stock PHS'!A:F,6,FALSE),"")</f>
        <v/>
      </c>
      <c r="J54" s="128" t="str">
        <f>IFERROR(VLOOKUP(F54,'Table V'!A:I,9,FALSE),"P/N INCONNU")</f>
        <v>P/N CONNU</v>
      </c>
      <c r="K54" s="125" t="str">
        <f>IFERROR(VLOOKUP(F54,'Table V'!A:J,10,FALSE),"TBD")</f>
        <v>NB04436P</v>
      </c>
      <c r="L54" s="125" t="str">
        <f>IFERROR(VLOOKUP(F54,'Table V'!A:C,3,FALSE),"LdF non existante")</f>
        <v>LdF Non approuvée</v>
      </c>
      <c r="M54" s="129" t="s">
        <v>59</v>
      </c>
      <c r="N54" s="125" t="str">
        <f>IFERROR(VLOOKUP(F54,'Table V'!A:H,8,FALSE),"À définir")</f>
        <v>NON</v>
      </c>
      <c r="O54" s="125">
        <f>IFERROR(VLOOKUP(F54,'Table V'!A:E,2,FALSE),"")</f>
        <v>500</v>
      </c>
      <c r="P54" s="125" t="str">
        <f>IFERROR(CONCATENATE(VLOOKUP(F54,'Table V'!$A$1:$Q$260192,17,FALSE),"-",(RIGHT(C54,4)),"0",D54),"")</f>
        <v>1251019-1517010</v>
      </c>
      <c r="Q54" s="130" t="str">
        <f>IFERROR(VLOOKUP(F54,'Table V'!A:L,12,FALSE),"")</f>
        <v>LAB</v>
      </c>
      <c r="R54" s="125" t="s">
        <v>1748</v>
      </c>
      <c r="S54" s="125" t="s">
        <v>172</v>
      </c>
      <c r="T54" s="131" t="s">
        <v>24</v>
      </c>
      <c r="U54" s="132" t="s">
        <v>15</v>
      </c>
      <c r="V54" s="130" t="str">
        <f>IFERROR(VLOOKUP(F54,'Table V'!A:F,6,FALSE),"TBD")</f>
        <v>N/A</v>
      </c>
      <c r="W54" s="125" t="str">
        <f>IFERROR(VLOOKUP(F54,'Table V'!A:G,7,FALSE),"TBD")</f>
        <v>N/A</v>
      </c>
      <c r="X54" s="125" t="str">
        <f>IFERROR(VLOOKUP(A54,[1]Feuil1!$A:$AG,32,FALSE),"N/A")</f>
        <v>N/A</v>
      </c>
      <c r="Y54" s="245" t="s">
        <v>34</v>
      </c>
      <c r="Z54" s="133" t="s">
        <v>194</v>
      </c>
      <c r="AA54" s="125" t="s">
        <v>159</v>
      </c>
      <c r="AB54" s="129">
        <v>9373</v>
      </c>
      <c r="AC54" s="129"/>
      <c r="AD54" s="129"/>
      <c r="AE54" s="134">
        <v>43052</v>
      </c>
      <c r="AF54" s="134">
        <v>43139</v>
      </c>
      <c r="AG54" s="134">
        <f t="shared" si="6"/>
        <v>43133</v>
      </c>
      <c r="AH54" s="125" t="s">
        <v>57</v>
      </c>
      <c r="AI54" s="219" t="str">
        <f>IFERROR(VLOOKUP('PLANNING-RECHANGES LATelec'!$AU54,[2]MAD!$B$4:$J$50000,2,FALSE),"MAD TBD")</f>
        <v>MAD TBD</v>
      </c>
      <c r="AJ54" s="134" t="str">
        <f>IFERROR(VLOOKUP('PLANNING-RECHANGES LATelec'!$AU54,[2]MAD!$B$4:$J$50000,9,FALSE),"NON EXPEDIÉE")</f>
        <v>NON EXPEDIÉE</v>
      </c>
      <c r="AK54" s="224" t="str">
        <f t="shared" si="9"/>
        <v/>
      </c>
      <c r="AL54" s="227"/>
      <c r="AM54" s="222" t="s">
        <v>15</v>
      </c>
      <c r="AN54" s="172">
        <f>IFERROR(VLOOKUP('PLANNING-RECHANGES LATelec'!$F54,'Table V'!A$1:O7961,13,FALSE),"TBD")</f>
        <v>1930</v>
      </c>
      <c r="AO54" s="170">
        <f>IFERROR(VLOOKUP('PLANNING-RECHANGES LATelec'!$F54,'Table V'!A$1:O7918,14,FALSE),"TBD")</f>
        <v>0</v>
      </c>
      <c r="AP54" s="171" t="str">
        <f>IFERROR(VLOOKUP('PLANNING-RECHANGES LATelec'!$F54,'Table V'!A$1:O$8013,15,FALSE),"TBD")</f>
        <v>EUR</v>
      </c>
      <c r="AQ54" s="168" t="str">
        <f>IFERROR(VLOOKUP('PLANNING-RECHANGES LATelec'!$A54,[3]PO_AS!$A$2:$R$2520,16,FALSE),"TBD")</f>
        <v>TBD</v>
      </c>
      <c r="AR54" s="169" t="str">
        <f>IFERROR(VLOOKUP('PLANNING-RECHANGES LATelec'!$A54,[3]PO_AS!$A$2:$S$2520,18,FALSE),"TBD")</f>
        <v>TBD</v>
      </c>
      <c r="AS54" s="169" t="str">
        <f t="shared" si="7"/>
        <v>Non valide</v>
      </c>
      <c r="AT54" s="169" t="str">
        <f t="shared" si="8"/>
        <v>Non valide</v>
      </c>
      <c r="AU54" s="215" t="str">
        <f>LEFT('PLANNING-RECHANGES LATelec'!$R54,9)</f>
        <v>W70056
W7</v>
      </c>
      <c r="AV54" s="156"/>
    </row>
    <row r="55" spans="1:48" ht="38.25" hidden="1" x14ac:dyDescent="0.2">
      <c r="A55" s="84" t="str">
        <f t="shared" si="5"/>
        <v>2759151510</v>
      </c>
      <c r="B55" s="125" t="str">
        <f>IFERROR(VLOOKUP(F55,'Table V'!A:K,11,FALSE),"TBD")</f>
        <v>AIRBUS</v>
      </c>
      <c r="C55" s="125">
        <v>27591515</v>
      </c>
      <c r="D55" s="126" t="s">
        <v>157</v>
      </c>
      <c r="E55" s="127" t="s">
        <v>104</v>
      </c>
      <c r="F55" s="125" t="s">
        <v>611</v>
      </c>
      <c r="G55" s="125">
        <v>1</v>
      </c>
      <c r="H55" s="125">
        <v>0</v>
      </c>
      <c r="I55" s="125" t="str">
        <f>IFERROR(VLOOKUP(F55,'Stock PHS'!A:F,6,FALSE),"")</f>
        <v/>
      </c>
      <c r="J55" s="128" t="str">
        <f>IFERROR(VLOOKUP(F55,'Table V'!A:I,9,FALSE),"P/N INCONNU")</f>
        <v>P/N CONNU</v>
      </c>
      <c r="K55" s="125" t="str">
        <f>IFERROR(VLOOKUP(F55,'Table V'!A:J,10,FALSE),"TBD")</f>
        <v>NB04436P</v>
      </c>
      <c r="L55" s="125" t="str">
        <f>IFERROR(VLOOKUP(F55,'Table V'!A:C,3,FALSE),"LdF non existante")</f>
        <v>LdF Non approuvée</v>
      </c>
      <c r="M55" s="129" t="s">
        <v>59</v>
      </c>
      <c r="N55" s="125" t="str">
        <f>IFERROR(VLOOKUP(F55,'Table V'!A:H,8,FALSE),"À définir")</f>
        <v>NON</v>
      </c>
      <c r="O55" s="125">
        <f>IFERROR(VLOOKUP(F55,'Table V'!A:E,2,FALSE),"")</f>
        <v>301</v>
      </c>
      <c r="P55" s="125" t="str">
        <f>IFERROR(CONCATENATE(VLOOKUP(F55,'Table V'!$A$1:$Q$260192,17,FALSE),"-",(RIGHT(C55,4)),"0",D55),"")</f>
        <v>1251019-1515010</v>
      </c>
      <c r="Q55" s="130" t="str">
        <f>IFERROR(VLOOKUP(F55,'Table V'!A:L,12,FALSE),"")</f>
        <v>LAB</v>
      </c>
      <c r="R55" s="125" t="s">
        <v>1749</v>
      </c>
      <c r="S55" s="125" t="s">
        <v>183</v>
      </c>
      <c r="T55" s="131" t="s">
        <v>24</v>
      </c>
      <c r="U55" s="132" t="s">
        <v>15</v>
      </c>
      <c r="V55" s="130" t="str">
        <f>IFERROR(VLOOKUP(F55,'Table V'!A:F,6,FALSE),"TBD")</f>
        <v>N/A</v>
      </c>
      <c r="W55" s="125" t="str">
        <f>IFERROR(VLOOKUP(F55,'Table V'!A:G,7,FALSE),"TBD")</f>
        <v>N/A</v>
      </c>
      <c r="X55" s="125" t="str">
        <f>IFERROR(VLOOKUP(A55,[1]Feuil1!$A:$AG,32,FALSE),"N/A")</f>
        <v>N/A</v>
      </c>
      <c r="Y55" s="245" t="s">
        <v>34</v>
      </c>
      <c r="Z55" s="133" t="s">
        <v>193</v>
      </c>
      <c r="AA55" s="125" t="s">
        <v>159</v>
      </c>
      <c r="AB55" s="129">
        <v>9373</v>
      </c>
      <c r="AC55" s="129"/>
      <c r="AD55" s="129"/>
      <c r="AE55" s="134">
        <v>43070</v>
      </c>
      <c r="AF55" s="134">
        <v>43139</v>
      </c>
      <c r="AG55" s="134">
        <f t="shared" si="6"/>
        <v>43133</v>
      </c>
      <c r="AH55" s="125" t="s">
        <v>57</v>
      </c>
      <c r="AI55" s="219" t="str">
        <f>IFERROR(VLOOKUP('PLANNING-RECHANGES LATelec'!$AU55,[2]MAD!$B$4:$J$50000,2,FALSE),"MAD TBD")</f>
        <v>MAD TBD</v>
      </c>
      <c r="AJ55" s="134" t="str">
        <f>IFERROR(VLOOKUP('PLANNING-RECHANGES LATelec'!$AU55,[2]MAD!$B$4:$J$50000,9,FALSE),"NON EXPEDIÉE")</f>
        <v>NON EXPEDIÉE</v>
      </c>
      <c r="AK55" s="224" t="str">
        <f t="shared" si="9"/>
        <v/>
      </c>
      <c r="AL55" s="227"/>
      <c r="AM55" s="222" t="s">
        <v>15</v>
      </c>
      <c r="AN55" s="172">
        <f>IFERROR(VLOOKUP('PLANNING-RECHANGES LATelec'!$F55,'Table V'!A$1:O7962,13,FALSE),"TBD")</f>
        <v>1883</v>
      </c>
      <c r="AO55" s="170">
        <f>IFERROR(VLOOKUP('PLANNING-RECHANGES LATelec'!$F55,'Table V'!A$1:O7919,14,FALSE),"TBD")</f>
        <v>0</v>
      </c>
      <c r="AP55" s="171" t="str">
        <f>IFERROR(VLOOKUP('PLANNING-RECHANGES LATelec'!$F55,'Table V'!A$1:O$8013,15,FALSE),"TBD")</f>
        <v>EUR</v>
      </c>
      <c r="AQ55" s="168" t="str">
        <f>IFERROR(VLOOKUP('PLANNING-RECHANGES LATelec'!$A55,[3]PO_AS!$A$2:$R$2520,16,FALSE),"TBD")</f>
        <v>TBD</v>
      </c>
      <c r="AR55" s="169" t="str">
        <f>IFERROR(VLOOKUP('PLANNING-RECHANGES LATelec'!$A55,[3]PO_AS!$A$2:$S$2520,18,FALSE),"TBD")</f>
        <v>TBD</v>
      </c>
      <c r="AS55" s="169" t="str">
        <f t="shared" si="7"/>
        <v>Non valide</v>
      </c>
      <c r="AT55" s="169" t="str">
        <f t="shared" si="8"/>
        <v>Non valide</v>
      </c>
      <c r="AU55" s="215" t="str">
        <f>LEFT('PLANNING-RECHANGES LATelec'!$R55,9)</f>
        <v>W70053
W7</v>
      </c>
      <c r="AV55" s="156"/>
    </row>
    <row r="56" spans="1:48" ht="38.25" hidden="1" x14ac:dyDescent="0.2">
      <c r="A56" s="84" t="str">
        <f t="shared" ref="A56:A87" si="10">C56&amp;(RIGHT(D56,2))</f>
        <v>2759151810</v>
      </c>
      <c r="B56" s="125" t="str">
        <f>IFERROR(VLOOKUP(F56,'Table V'!A:K,11,FALSE),"TBD")</f>
        <v>AIRBUS</v>
      </c>
      <c r="C56" s="125">
        <v>27591518</v>
      </c>
      <c r="D56" s="126" t="s">
        <v>157</v>
      </c>
      <c r="E56" s="127" t="s">
        <v>104</v>
      </c>
      <c r="F56" s="125" t="s">
        <v>632</v>
      </c>
      <c r="G56" s="125">
        <v>1</v>
      </c>
      <c r="H56" s="125">
        <v>0</v>
      </c>
      <c r="I56" s="125" t="str">
        <f>IFERROR(VLOOKUP(F56,'Stock PHS'!A:F,6,FALSE),"")</f>
        <v/>
      </c>
      <c r="J56" s="128" t="str">
        <f>IFERROR(VLOOKUP(F56,'Table V'!A:I,9,FALSE),"P/N INCONNU")</f>
        <v>P/N CONNU</v>
      </c>
      <c r="K56" s="125" t="str">
        <f>IFERROR(VLOOKUP(F56,'Table V'!A:J,10,FALSE),"TBD")</f>
        <v>NB04436P</v>
      </c>
      <c r="L56" s="125" t="str">
        <f>IFERROR(VLOOKUP(F56,'Table V'!A:C,3,FALSE),"LdF non existante")</f>
        <v>LdF Non approuvée</v>
      </c>
      <c r="M56" s="129" t="s">
        <v>59</v>
      </c>
      <c r="N56" s="125" t="str">
        <f>IFERROR(VLOOKUP(F56,'Table V'!A:H,8,FALSE),"À définir")</f>
        <v>NON</v>
      </c>
      <c r="O56" s="125">
        <f>IFERROR(VLOOKUP(F56,'Table V'!A:E,2,FALSE),"")</f>
        <v>500</v>
      </c>
      <c r="P56" s="125" t="str">
        <f>IFERROR(CONCATENATE(VLOOKUP(F56,'Table V'!$A$1:$Q$260192,17,FALSE),"-",(RIGHT(C56,4)),"0",D56),"")</f>
        <v>1251019-1518010</v>
      </c>
      <c r="Q56" s="130" t="str">
        <f>IFERROR(VLOOKUP(F56,'Table V'!A:L,12,FALSE),"")</f>
        <v>LAB</v>
      </c>
      <c r="R56" s="125" t="s">
        <v>1750</v>
      </c>
      <c r="S56" s="125" t="s">
        <v>183</v>
      </c>
      <c r="T56" s="131" t="s">
        <v>24</v>
      </c>
      <c r="U56" s="132" t="s">
        <v>15</v>
      </c>
      <c r="V56" s="130" t="str">
        <f>IFERROR(VLOOKUP(F56,'Table V'!A:F,6,FALSE),"TBD")</f>
        <v>N/A</v>
      </c>
      <c r="W56" s="125" t="str">
        <f>IFERROR(VLOOKUP(F56,'Table V'!A:G,7,FALSE),"TBD")</f>
        <v>N/A</v>
      </c>
      <c r="X56" s="125" t="str">
        <f>IFERROR(VLOOKUP(A56,[1]Feuil1!$A:$AG,32,FALSE),"N/A")</f>
        <v>N/A</v>
      </c>
      <c r="Y56" s="245" t="s">
        <v>34</v>
      </c>
      <c r="Z56" s="133" t="s">
        <v>194</v>
      </c>
      <c r="AA56" s="125" t="s">
        <v>159</v>
      </c>
      <c r="AB56" s="129">
        <v>9373</v>
      </c>
      <c r="AC56" s="129"/>
      <c r="AD56" s="129"/>
      <c r="AE56" s="134">
        <v>43070</v>
      </c>
      <c r="AF56" s="134">
        <v>43139</v>
      </c>
      <c r="AG56" s="134">
        <f t="shared" si="6"/>
        <v>43133</v>
      </c>
      <c r="AH56" s="125" t="s">
        <v>57</v>
      </c>
      <c r="AI56" s="219" t="str">
        <f>IFERROR(VLOOKUP('PLANNING-RECHANGES LATelec'!$AU56,[2]MAD!$B$4:$J$50000,2,FALSE),"MAD TBD")</f>
        <v>MAD TBD</v>
      </c>
      <c r="AJ56" s="134" t="str">
        <f>IFERROR(VLOOKUP('PLANNING-RECHANGES LATelec'!$AU56,[2]MAD!$B$4:$J$50000,9,FALSE),"NON EXPEDIÉE")</f>
        <v>NON EXPEDIÉE</v>
      </c>
      <c r="AK56" s="224" t="str">
        <f t="shared" si="9"/>
        <v/>
      </c>
      <c r="AL56" s="227"/>
      <c r="AM56" s="222" t="s">
        <v>15</v>
      </c>
      <c r="AN56" s="172">
        <f>IFERROR(VLOOKUP('PLANNING-RECHANGES LATelec'!$F56,'Table V'!A$1:O7963,13,FALSE),"TBD")</f>
        <v>1930</v>
      </c>
      <c r="AO56" s="170">
        <f>IFERROR(VLOOKUP('PLANNING-RECHANGES LATelec'!$F56,'Table V'!A$1:O7920,14,FALSE),"TBD")</f>
        <v>0</v>
      </c>
      <c r="AP56" s="171" t="str">
        <f>IFERROR(VLOOKUP('PLANNING-RECHANGES LATelec'!$F56,'Table V'!A$1:O$8013,15,FALSE),"TBD")</f>
        <v>EUR</v>
      </c>
      <c r="AQ56" s="168" t="str">
        <f>IFERROR(VLOOKUP('PLANNING-RECHANGES LATelec'!$A56,[3]PO_AS!$A$2:$R$2520,16,FALSE),"TBD")</f>
        <v>TBD</v>
      </c>
      <c r="AR56" s="169" t="str">
        <f>IFERROR(VLOOKUP('PLANNING-RECHANGES LATelec'!$A56,[3]PO_AS!$A$2:$S$2520,18,FALSE),"TBD")</f>
        <v>TBD</v>
      </c>
      <c r="AS56" s="169" t="str">
        <f t="shared" si="7"/>
        <v>Non valide</v>
      </c>
      <c r="AT56" s="169" t="str">
        <f t="shared" si="8"/>
        <v>Non valide</v>
      </c>
      <c r="AU56" s="215" t="str">
        <f>LEFT('PLANNING-RECHANGES LATelec'!$R56,9)</f>
        <v>W70059
W7</v>
      </c>
      <c r="AV56" s="156"/>
    </row>
    <row r="57" spans="1:48" ht="25.5" hidden="1" x14ac:dyDescent="0.2">
      <c r="A57" s="84" t="str">
        <f t="shared" si="10"/>
        <v>490003544310</v>
      </c>
      <c r="B57" s="125" t="str">
        <f>IFERROR(VLOOKUP(F57,'Table V'!A:K,11,FALSE),"TBD")</f>
        <v>STELIA</v>
      </c>
      <c r="C57" s="125">
        <v>4900035443</v>
      </c>
      <c r="D57" s="126" t="s">
        <v>157</v>
      </c>
      <c r="E57" s="127" t="s">
        <v>95</v>
      </c>
      <c r="F57" s="125" t="s">
        <v>646</v>
      </c>
      <c r="G57" s="125">
        <v>4</v>
      </c>
      <c r="H57" s="125">
        <v>0</v>
      </c>
      <c r="I57" s="125" t="str">
        <f>IFERROR(VLOOKUP(F57,'Stock PHS'!A:F,6,FALSE),"")</f>
        <v/>
      </c>
      <c r="J57" s="128" t="str">
        <f>IFERROR(VLOOKUP(F57,'Table V'!A:I,9,FALSE),"P/N INCONNU")</f>
        <v>P/N CONNU</v>
      </c>
      <c r="K57" s="125" t="str">
        <f>IFERROR(VLOOKUP(F57,'Table V'!A:J,10,FALSE),"TBD")</f>
        <v>N/A</v>
      </c>
      <c r="L57" s="125" t="str">
        <f>IFERROR(VLOOKUP(F57,'Table V'!A:C,3,FALSE),"LdF non existante")</f>
        <v>LdF approuvée</v>
      </c>
      <c r="M57" s="129" t="s">
        <v>59</v>
      </c>
      <c r="N57" s="125" t="str">
        <f>IFERROR(VLOOKUP(F57,'Table V'!A:H,8,FALSE),"À définir")</f>
        <v>OUI</v>
      </c>
      <c r="O57" s="125" t="str">
        <f>IFERROR(VLOOKUP(F57,'Table V'!A:E,2,FALSE),"")</f>
        <v>CÂBLE</v>
      </c>
      <c r="P57" s="125" t="str">
        <f>IFERROR(CONCATENATE(VLOOKUP(F57,'Table V'!$A$1:$Q$260192,17,FALSE),"-",(RIGHT(C57,4)),"0",D57),"")</f>
        <v>1251019-5443010</v>
      </c>
      <c r="Q57" s="130" t="str">
        <f>IFERROR(VLOOKUP(F57,'Table V'!A:L,12,FALSE),"")</f>
        <v>LAB</v>
      </c>
      <c r="R57" s="126" t="s">
        <v>1809</v>
      </c>
      <c r="S57" s="125" t="s">
        <v>366</v>
      </c>
      <c r="T57" s="131" t="s">
        <v>24</v>
      </c>
      <c r="U57" s="132" t="s">
        <v>15</v>
      </c>
      <c r="V57" s="130" t="str">
        <f>IFERROR(VLOOKUP(F57,'Table V'!A:F,6,FALSE),"TBD")</f>
        <v>N/A</v>
      </c>
      <c r="W57" s="125" t="str">
        <f>IFERROR(VLOOKUP(F57,'Table V'!A:G,7,FALSE),"TBD")</f>
        <v>N/A</v>
      </c>
      <c r="X57" s="125" t="str">
        <f>IFERROR(VLOOKUP(A57,[1]Feuil1!$A:$AG,32,FALSE),"N/A")</f>
        <v>N/A</v>
      </c>
      <c r="Y57" s="130" t="s">
        <v>1987</v>
      </c>
      <c r="Z57" s="133"/>
      <c r="AA57" s="125" t="s">
        <v>159</v>
      </c>
      <c r="AB57" s="129" t="s">
        <v>57</v>
      </c>
      <c r="AC57" s="129"/>
      <c r="AD57" s="129"/>
      <c r="AE57" s="134">
        <v>43280</v>
      </c>
      <c r="AF57" s="134"/>
      <c r="AG57" s="134">
        <f t="shared" si="6"/>
        <v>43276</v>
      </c>
      <c r="AH57" s="125"/>
      <c r="AI57" s="219">
        <f>IFERROR(VLOOKUP('PLANNING-RECHANGES LATelec'!$AU57,[2]MAD!$B$4:$J$50000,2,FALSE),"MAD TBD")</f>
        <v>43286</v>
      </c>
      <c r="AJ57" s="134">
        <f>IFERROR(VLOOKUP('PLANNING-RECHANGES LATelec'!$AU57,[2]MAD!$B$4:$J$50000,9,FALSE),"NON EXPEDIÉE")</f>
        <v>43290</v>
      </c>
      <c r="AK57" s="224">
        <f t="shared" si="9"/>
        <v>43286</v>
      </c>
      <c r="AL57" s="227"/>
      <c r="AM57" s="222" t="s">
        <v>15</v>
      </c>
      <c r="AN57" s="172">
        <f>IFERROR(VLOOKUP('PLANNING-RECHANGES LATelec'!$F57,'Table V'!A$1:O7964,13,FALSE),"TBD")</f>
        <v>245</v>
      </c>
      <c r="AO57" s="170">
        <f>IFERROR(VLOOKUP('PLANNING-RECHANGES LATelec'!$F57,'Table V'!A$1:O7921,14,FALSE),"TBD")</f>
        <v>0</v>
      </c>
      <c r="AP57" s="171" t="str">
        <f>IFERROR(VLOOKUP('PLANNING-RECHANGES LATelec'!$F57,'Table V'!A$1:O$8013,15,FALSE),"TBD")</f>
        <v>EUR</v>
      </c>
      <c r="AQ57" s="168" t="str">
        <f>IFERROR(VLOOKUP('PLANNING-RECHANGES LATelec'!$A57,[3]PO_AS!$A$2:$R$2520,16,FALSE),"TBD")</f>
        <v>TBD</v>
      </c>
      <c r="AR57" s="169" t="str">
        <f>IFERROR(VLOOKUP('PLANNING-RECHANGES LATelec'!$A57,[3]PO_AS!$A$2:$S$2520,18,FALSE),"TBD")</f>
        <v>TBD</v>
      </c>
      <c r="AS57" s="169" t="str">
        <f t="shared" si="7"/>
        <v>Non valide</v>
      </c>
      <c r="AT57" s="169" t="str">
        <f t="shared" si="8"/>
        <v>Non valide</v>
      </c>
      <c r="AU57" s="215" t="str">
        <f>LEFT('PLANNING-RECHANGES LATelec'!$R57,9)</f>
        <v>LCT053399</v>
      </c>
      <c r="AV57" s="156"/>
    </row>
    <row r="58" spans="1:48" ht="38.25" hidden="1" x14ac:dyDescent="0.2">
      <c r="A58" s="84" t="str">
        <f t="shared" si="10"/>
        <v>490003521410</v>
      </c>
      <c r="B58" s="125" t="str">
        <f>IFERROR(VLOOKUP(F58,'Table V'!A:K,11,FALSE),"TBD")</f>
        <v>STELIA</v>
      </c>
      <c r="C58" s="125">
        <v>4900035214</v>
      </c>
      <c r="D58" s="126">
        <v>10</v>
      </c>
      <c r="E58" s="127" t="s">
        <v>104</v>
      </c>
      <c r="F58" s="125" t="s">
        <v>651</v>
      </c>
      <c r="G58" s="125">
        <v>4</v>
      </c>
      <c r="H58" s="125">
        <v>0</v>
      </c>
      <c r="I58" s="125" t="str">
        <f>IFERROR(VLOOKUP(F58,'Stock PHS'!A:F,6,FALSE),"")</f>
        <v/>
      </c>
      <c r="J58" s="128" t="str">
        <f>IFERROR(VLOOKUP(F58,'Table V'!A:I,9,FALSE),"P/N INCONNU")</f>
        <v>P/N CONNU</v>
      </c>
      <c r="K58" s="125" t="str">
        <f>IFERROR(VLOOKUP(F58,'Table V'!A:J,10,FALSE),"TBD")</f>
        <v>N/A</v>
      </c>
      <c r="L58" s="125" t="str">
        <f>IFERROR(VLOOKUP(F58,'Table V'!A:C,3,FALSE),"LdF non existante")</f>
        <v>LdF approuvée</v>
      </c>
      <c r="M58" s="129" t="s">
        <v>59</v>
      </c>
      <c r="N58" s="125" t="str">
        <f>IFERROR(VLOOKUP(F58,'Table V'!A:H,8,FALSE),"À définir")</f>
        <v>OUI</v>
      </c>
      <c r="O58" s="125" t="str">
        <f>IFERROR(VLOOKUP(F58,'Table V'!A:E,2,FALSE),"")</f>
        <v>FAISCEAU</v>
      </c>
      <c r="P58" s="125" t="str">
        <f>IFERROR(CONCATENATE(VLOOKUP(F58,'Table V'!$A$1:$Q$260192,17,FALSE),"-",(RIGHT(C58,4)),"0",D58),"")</f>
        <v>1251019-5214010</v>
      </c>
      <c r="Q58" s="130" t="str">
        <f>IFERROR(VLOOKUP(F58,'Table V'!A:L,12,FALSE),"")</f>
        <v>LAB</v>
      </c>
      <c r="R58" s="126" t="s">
        <v>1811</v>
      </c>
      <c r="S58" s="125" t="s">
        <v>392</v>
      </c>
      <c r="T58" s="131" t="s">
        <v>24</v>
      </c>
      <c r="U58" s="132" t="s">
        <v>15</v>
      </c>
      <c r="V58" s="130" t="str">
        <f>IFERROR(VLOOKUP(F58,'Table V'!A:F,6,FALSE),"TBD")</f>
        <v>N/A</v>
      </c>
      <c r="W58" s="125" t="str">
        <f>IFERROR(VLOOKUP(F58,'Table V'!A:G,7,FALSE),"TBD")</f>
        <v>N/A</v>
      </c>
      <c r="X58" s="125" t="str">
        <f>IFERROR(VLOOKUP(A58,[1]Feuil1!$A:$AG,32,FALSE),"N/A")</f>
        <v>N/A</v>
      </c>
      <c r="Y58" s="130" t="s">
        <v>1987</v>
      </c>
      <c r="Z58" s="133"/>
      <c r="AA58" s="125" t="s">
        <v>159</v>
      </c>
      <c r="AB58" s="129" t="s">
        <v>57</v>
      </c>
      <c r="AC58" s="129"/>
      <c r="AD58" s="129"/>
      <c r="AE58" s="134">
        <v>43284</v>
      </c>
      <c r="AF58" s="134"/>
      <c r="AG58" s="134">
        <f t="shared" si="6"/>
        <v>43278</v>
      </c>
      <c r="AH58" s="125"/>
      <c r="AI58" s="219">
        <f>IFERROR(VLOOKUP('PLANNING-RECHANGES LATelec'!$AU58,[2]MAD!$B$4:$J$50000,2,FALSE),"MAD TBD")</f>
        <v>43286</v>
      </c>
      <c r="AJ58" s="134">
        <f>IFERROR(VLOOKUP('PLANNING-RECHANGES LATelec'!$AU58,[2]MAD!$B$4:$J$50000,9,FALSE),"NON EXPEDIÉE")</f>
        <v>43290</v>
      </c>
      <c r="AK58" s="224">
        <f t="shared" si="9"/>
        <v>43286</v>
      </c>
      <c r="AL58" s="227"/>
      <c r="AM58" s="222" t="s">
        <v>15</v>
      </c>
      <c r="AN58" s="172">
        <f>IFERROR(VLOOKUP('PLANNING-RECHANGES LATelec'!$F58,'Table V'!A$1:O7965,13,FALSE),"TBD")</f>
        <v>142.56</v>
      </c>
      <c r="AO58" s="170">
        <f>IFERROR(VLOOKUP('PLANNING-RECHANGES LATelec'!$F58,'Table V'!A$1:O7922,14,FALSE),"TBD")</f>
        <v>0</v>
      </c>
      <c r="AP58" s="171" t="str">
        <f>IFERROR(VLOOKUP('PLANNING-RECHANGES LATelec'!$F58,'Table V'!A$1:O$8013,15,FALSE),"TBD")</f>
        <v>EUR</v>
      </c>
      <c r="AQ58" s="168" t="str">
        <f>IFERROR(VLOOKUP('PLANNING-RECHANGES LATelec'!$A58,[3]PO_AS!$A$2:$R$2520,16,FALSE),"TBD")</f>
        <v>TBD</v>
      </c>
      <c r="AR58" s="169" t="str">
        <f>IFERROR(VLOOKUP('PLANNING-RECHANGES LATelec'!$A58,[3]PO_AS!$A$2:$S$2520,18,FALSE),"TBD")</f>
        <v>TBD</v>
      </c>
      <c r="AS58" s="169" t="str">
        <f t="shared" si="7"/>
        <v>Non valide</v>
      </c>
      <c r="AT58" s="169" t="str">
        <f t="shared" si="8"/>
        <v>Non valide</v>
      </c>
      <c r="AU58" s="215" t="str">
        <f>LEFT('PLANNING-RECHANGES LATelec'!$R58,9)</f>
        <v>LCT053182</v>
      </c>
      <c r="AV58" s="156"/>
    </row>
    <row r="59" spans="1:48" ht="38.25" hidden="1" x14ac:dyDescent="0.2">
      <c r="A59" s="84" t="str">
        <f t="shared" si="10"/>
        <v>4900035321</v>
      </c>
      <c r="B59" s="125" t="str">
        <f>IFERROR(VLOOKUP(F59,'Table V'!A:K,11,FALSE),"TBD")</f>
        <v>STELIA</v>
      </c>
      <c r="C59" s="125">
        <v>4900035321</v>
      </c>
      <c r="D59" s="126"/>
      <c r="E59" s="127" t="s">
        <v>104</v>
      </c>
      <c r="F59" s="125" t="s">
        <v>651</v>
      </c>
      <c r="G59" s="125">
        <v>3</v>
      </c>
      <c r="H59" s="125">
        <v>0</v>
      </c>
      <c r="I59" s="125" t="str">
        <f>IFERROR(VLOOKUP(F59,'Stock PHS'!A:F,6,FALSE),"")</f>
        <v/>
      </c>
      <c r="J59" s="128" t="str">
        <f>IFERROR(VLOOKUP(F59,'Table V'!A:I,9,FALSE),"P/N INCONNU")</f>
        <v>P/N CONNU</v>
      </c>
      <c r="K59" s="125" t="str">
        <f>IFERROR(VLOOKUP(F59,'Table V'!A:J,10,FALSE),"TBD")</f>
        <v>N/A</v>
      </c>
      <c r="L59" s="125" t="str">
        <f>IFERROR(VLOOKUP(F59,'Table V'!A:C,3,FALSE),"LdF non existante")</f>
        <v>LdF approuvée</v>
      </c>
      <c r="M59" s="129" t="s">
        <v>59</v>
      </c>
      <c r="N59" s="125" t="str">
        <f>IFERROR(VLOOKUP(F59,'Table V'!A:H,8,FALSE),"À définir")</f>
        <v>OUI</v>
      </c>
      <c r="O59" s="125" t="str">
        <f>IFERROR(VLOOKUP(F59,'Table V'!A:E,2,FALSE),"")</f>
        <v>FAISCEAU</v>
      </c>
      <c r="P59" s="125" t="str">
        <f>IFERROR(CONCATENATE(VLOOKUP(F59,'Table V'!$A$1:$Q$260192,17,FALSE),"-",(RIGHT(C59,4)),"0",D59),"")</f>
        <v>1251019-53210</v>
      </c>
      <c r="Q59" s="130" t="str">
        <f>IFERROR(VLOOKUP(F59,'Table V'!A:L,12,FALSE),"")</f>
        <v>LAB</v>
      </c>
      <c r="R59" s="126" t="s">
        <v>1818</v>
      </c>
      <c r="S59" s="125" t="s">
        <v>1255</v>
      </c>
      <c r="T59" s="131" t="s">
        <v>24</v>
      </c>
      <c r="U59" s="132" t="s">
        <v>15</v>
      </c>
      <c r="V59" s="130" t="str">
        <f>IFERROR(VLOOKUP(F59,'Table V'!A:F,6,FALSE),"TBD")</f>
        <v>N/A</v>
      </c>
      <c r="W59" s="125" t="str">
        <f>IFERROR(VLOOKUP(F59,'Table V'!A:G,7,FALSE),"TBD")</f>
        <v>N/A</v>
      </c>
      <c r="X59" s="125" t="str">
        <f>IFERROR(VLOOKUP(A59,[1]Feuil1!$A:$AG,32,FALSE),"N/A")</f>
        <v>N/A</v>
      </c>
      <c r="Y59" s="130" t="s">
        <v>1987</v>
      </c>
      <c r="Z59" s="133"/>
      <c r="AA59" s="125" t="s">
        <v>159</v>
      </c>
      <c r="AB59" s="129" t="s">
        <v>57</v>
      </c>
      <c r="AC59" s="129"/>
      <c r="AD59" s="129"/>
      <c r="AE59" s="134">
        <v>43299</v>
      </c>
      <c r="AF59" s="134"/>
      <c r="AG59" s="134">
        <f t="shared" si="6"/>
        <v>43293</v>
      </c>
      <c r="AH59" s="125"/>
      <c r="AI59" s="219">
        <f>IFERROR(VLOOKUP('PLANNING-RECHANGES LATelec'!$AU59,[2]MAD!$B$4:$J$50000,2,FALSE),"MAD TBD")</f>
        <v>43291</v>
      </c>
      <c r="AJ59" s="134">
        <f>IFERROR(VLOOKUP('PLANNING-RECHANGES LATelec'!$AU59,[2]MAD!$B$4:$J$50000,9,FALSE),"NON EXPEDIÉE")</f>
        <v>43292</v>
      </c>
      <c r="AK59" s="224">
        <f t="shared" si="9"/>
        <v>43291</v>
      </c>
      <c r="AL59" s="227"/>
      <c r="AM59" s="222" t="s">
        <v>15</v>
      </c>
      <c r="AN59" s="172">
        <f>IFERROR(VLOOKUP('PLANNING-RECHANGES LATelec'!$F59,'Table V'!A$1:O7966,13,FALSE),"TBD")</f>
        <v>142.56</v>
      </c>
      <c r="AO59" s="170">
        <f>IFERROR(VLOOKUP('PLANNING-RECHANGES LATelec'!$F59,'Table V'!A$1:O7923,14,FALSE),"TBD")</f>
        <v>0</v>
      </c>
      <c r="AP59" s="171" t="str">
        <f>IFERROR(VLOOKUP('PLANNING-RECHANGES LATelec'!$F59,'Table V'!A$1:O$8013,15,FALSE),"TBD")</f>
        <v>EUR</v>
      </c>
      <c r="AQ59" s="168" t="str">
        <f>IFERROR(VLOOKUP('PLANNING-RECHANGES LATelec'!$A59,[3]PO_AS!$A$2:$R$2520,16,FALSE),"TBD")</f>
        <v>TBD</v>
      </c>
      <c r="AR59" s="169" t="str">
        <f>IFERROR(VLOOKUP('PLANNING-RECHANGES LATelec'!$A59,[3]PO_AS!$A$2:$S$2520,18,FALSE),"TBD")</f>
        <v>TBD</v>
      </c>
      <c r="AS59" s="169" t="str">
        <f t="shared" si="7"/>
        <v>Non valide</v>
      </c>
      <c r="AT59" s="169" t="str">
        <f t="shared" si="8"/>
        <v>Non valide</v>
      </c>
      <c r="AU59" s="215" t="str">
        <f>LEFT('PLANNING-RECHANGES LATelec'!$R59,9)</f>
        <v>LCT055538</v>
      </c>
      <c r="AV59" s="156"/>
    </row>
    <row r="60" spans="1:48" ht="38.25" hidden="1" x14ac:dyDescent="0.2">
      <c r="A60" s="84" t="str">
        <f t="shared" si="10"/>
        <v>490003524410</v>
      </c>
      <c r="B60" s="125" t="str">
        <f>IFERROR(VLOOKUP(F60,'Table V'!A:K,11,FALSE),"TBD")</f>
        <v>STELIA</v>
      </c>
      <c r="C60" s="125">
        <v>4900035244</v>
      </c>
      <c r="D60" s="126" t="s">
        <v>157</v>
      </c>
      <c r="E60" s="127" t="s">
        <v>95</v>
      </c>
      <c r="F60" s="125" t="s">
        <v>572</v>
      </c>
      <c r="G60" s="125">
        <v>2</v>
      </c>
      <c r="H60" s="125">
        <v>0</v>
      </c>
      <c r="I60" s="125" t="str">
        <f>IFERROR(VLOOKUP(F60,'Stock PHS'!A:F,6,FALSE),"")</f>
        <v/>
      </c>
      <c r="J60" s="128" t="str">
        <f>IFERROR(VLOOKUP(F60,'Table V'!A:I,9,FALSE),"P/N INCONNU")</f>
        <v>P/N CONNU</v>
      </c>
      <c r="K60" s="125" t="str">
        <f>IFERROR(VLOOKUP(F60,'Table V'!A:J,10,FALSE),"TBD")</f>
        <v>RR0457C</v>
      </c>
      <c r="L60" s="125" t="str">
        <f>IFERROR(VLOOKUP(F60,'Table V'!A:C,3,FALSE),"LdF non existante")</f>
        <v>LdF approuvée</v>
      </c>
      <c r="M60" s="129" t="s">
        <v>59</v>
      </c>
      <c r="N60" s="125" t="str">
        <f>IFERROR(VLOOKUP(F60,'Table V'!A:H,8,FALSE),"À définir")</f>
        <v>OUI</v>
      </c>
      <c r="O60" s="125">
        <f>IFERROR(VLOOKUP(F60,'Table V'!A:E,2,FALSE),"")</f>
        <v>63</v>
      </c>
      <c r="P60" s="125" t="str">
        <f>IFERROR(CONCATENATE(VLOOKUP(F60,'Table V'!$A$1:$Q$260192,17,FALSE),"-",(RIGHT(C60,4)),"0",D60),"")</f>
        <v>1251019-5244010</v>
      </c>
      <c r="Q60" s="130" t="str">
        <f>IFERROR(VLOOKUP(F60,'Table V'!A:L,12,FALSE),"")</f>
        <v>LAB</v>
      </c>
      <c r="R60" s="126" t="s">
        <v>1806</v>
      </c>
      <c r="S60" s="125" t="s">
        <v>337</v>
      </c>
      <c r="T60" s="131" t="s">
        <v>24</v>
      </c>
      <c r="U60" s="132" t="s">
        <v>15</v>
      </c>
      <c r="V60" s="130" t="str">
        <f>IFERROR(VLOOKUP(F60,'Table V'!A:F,6,FALSE),"TBD")</f>
        <v>N/A</v>
      </c>
      <c r="W60" s="125" t="str">
        <f>IFERROR(VLOOKUP(F60,'Table V'!A:G,7,FALSE),"TBD")</f>
        <v>N/A</v>
      </c>
      <c r="X60" s="125" t="str">
        <f>IFERROR(VLOOKUP(A60,[1]Feuil1!$A:$AG,32,FALSE),"N/A")</f>
        <v>N/A</v>
      </c>
      <c r="Y60" s="245" t="s">
        <v>34</v>
      </c>
      <c r="Z60" s="133"/>
      <c r="AA60" s="125" t="s">
        <v>159</v>
      </c>
      <c r="AB60" s="129">
        <v>13626</v>
      </c>
      <c r="AC60" s="129"/>
      <c r="AD60" s="129"/>
      <c r="AE60" s="134">
        <v>43257</v>
      </c>
      <c r="AF60" s="134">
        <v>43278</v>
      </c>
      <c r="AG60" s="134">
        <f t="shared" si="6"/>
        <v>43272</v>
      </c>
      <c r="AH60" s="125"/>
      <c r="AI60" s="219">
        <f>IFERROR(VLOOKUP('PLANNING-RECHANGES LATelec'!$AU60,[2]MAD!$B$4:$J$50000,2,FALSE),"MAD TBD")</f>
        <v>43292</v>
      </c>
      <c r="AJ60" s="134">
        <f>IFERROR(VLOOKUP('PLANNING-RECHANGES LATelec'!$AU60,[2]MAD!$B$4:$J$50000,9,FALSE),"NON EXPEDIÉE")</f>
        <v>43299</v>
      </c>
      <c r="AK60" s="224">
        <f t="shared" si="9"/>
        <v>43292</v>
      </c>
      <c r="AL60" s="227"/>
      <c r="AM60" s="222" t="s">
        <v>15</v>
      </c>
      <c r="AN60" s="172">
        <f>IFERROR(VLOOKUP('PLANNING-RECHANGES LATelec'!$F60,'Table V'!A$1:O7967,13,FALSE),"TBD")</f>
        <v>796</v>
      </c>
      <c r="AO60" s="170">
        <f>IFERROR(VLOOKUP('PLANNING-RECHANGES LATelec'!$F60,'Table V'!A$1:O7924,14,FALSE),"TBD")</f>
        <v>0</v>
      </c>
      <c r="AP60" s="171" t="str">
        <f>IFERROR(VLOOKUP('PLANNING-RECHANGES LATelec'!$F60,'Table V'!A$1:O$8013,15,FALSE),"TBD")</f>
        <v>EUR</v>
      </c>
      <c r="AQ60" s="168" t="str">
        <f>IFERROR(VLOOKUP('PLANNING-RECHANGES LATelec'!$A60,[3]PO_AS!$A$2:$R$2520,16,FALSE),"TBD")</f>
        <v>TBD</v>
      </c>
      <c r="AR60" s="169" t="str">
        <f>IFERROR(VLOOKUP('PLANNING-RECHANGES LATelec'!$A60,[3]PO_AS!$A$2:$S$2520,18,FALSE),"TBD")</f>
        <v>TBD</v>
      </c>
      <c r="AS60" s="169" t="str">
        <f t="shared" si="7"/>
        <v>Non valide</v>
      </c>
      <c r="AT60" s="169" t="str">
        <f t="shared" si="8"/>
        <v>Non valide</v>
      </c>
      <c r="AU60" s="215" t="str">
        <f>LEFT('PLANNING-RECHANGES LATelec'!$R60,9)</f>
        <v>LCT036192</v>
      </c>
      <c r="AV60" s="156"/>
    </row>
    <row r="61" spans="1:48" ht="38.25" hidden="1" x14ac:dyDescent="0.2">
      <c r="A61" s="84" t="str">
        <f t="shared" si="10"/>
        <v>27832147</v>
      </c>
      <c r="B61" s="125" t="str">
        <f>IFERROR(VLOOKUP(F61,'Table V'!A:K,11,FALSE),"TBD")</f>
        <v>AIRBUS</v>
      </c>
      <c r="C61" s="125">
        <v>27832147</v>
      </c>
      <c r="D61" s="126"/>
      <c r="E61" s="127" t="s">
        <v>6</v>
      </c>
      <c r="F61" s="125" t="s">
        <v>380</v>
      </c>
      <c r="G61" s="125">
        <v>1</v>
      </c>
      <c r="H61" s="125">
        <v>0</v>
      </c>
      <c r="I61" s="125" t="str">
        <f>IFERROR(VLOOKUP(F61,'Stock PHS'!A:F,6,FALSE),"")</f>
        <v/>
      </c>
      <c r="J61" s="128" t="str">
        <f>IFERROR(VLOOKUP(F61,'Table V'!A:I,9,FALSE),"P/N INCONNU")</f>
        <v>P/N CONNU</v>
      </c>
      <c r="K61" s="125" t="str">
        <f>IFERROR(VLOOKUP(F61,'Table V'!A:J,10,FALSE),"TBD")</f>
        <v>VB0197D</v>
      </c>
      <c r="L61" s="125" t="str">
        <f>IFERROR(VLOOKUP(F61,'Table V'!A:C,3,FALSE),"LdF non existante")</f>
        <v>LdF approuvée</v>
      </c>
      <c r="M61" s="129" t="s">
        <v>59</v>
      </c>
      <c r="N61" s="125" t="str">
        <f>IFERROR(VLOOKUP(F61,'Table V'!A:H,8,FALSE),"À définir")</f>
        <v>NON</v>
      </c>
      <c r="O61" s="125">
        <f>IFERROR(VLOOKUP(F61,'Table V'!A:E,2,FALSE),"")</f>
        <v>314</v>
      </c>
      <c r="P61" s="125" t="str">
        <f>IFERROR(CONCATENATE(VLOOKUP(F61,'Table V'!$A$1:$Q$260192,17,FALSE),"-",(RIGHT(C61,4)),"0",D61),"")</f>
        <v>1251019-21470</v>
      </c>
      <c r="Q61" s="130" t="str">
        <f>IFERROR(VLOOKUP(F61,'Table V'!A:L,12,FALSE),"")</f>
        <v>LAB</v>
      </c>
      <c r="R61" s="126" t="s">
        <v>1813</v>
      </c>
      <c r="S61" s="125" t="s">
        <v>172</v>
      </c>
      <c r="T61" s="131" t="s">
        <v>24</v>
      </c>
      <c r="U61" s="132" t="s">
        <v>15</v>
      </c>
      <c r="V61" s="130" t="str">
        <f>IFERROR(VLOOKUP(F61,'Table V'!A:F,6,FALSE),"TBD")</f>
        <v>6V90079100</v>
      </c>
      <c r="W61" s="125" t="str">
        <f>IFERROR(VLOOKUP(F61,'Table V'!A:G,7,FALSE),"TBD")</f>
        <v>Qté 1</v>
      </c>
      <c r="X61" s="125" t="str">
        <f>IFERROR(VLOOKUP(A61,[1]Feuil1!$A:$AG,32,FALSE),"N/A")</f>
        <v>N/A</v>
      </c>
      <c r="Y61" s="245" t="s">
        <v>34</v>
      </c>
      <c r="Z61" s="133" t="s">
        <v>394</v>
      </c>
      <c r="AA61" s="125" t="s">
        <v>159</v>
      </c>
      <c r="AB61" s="129">
        <v>15023</v>
      </c>
      <c r="AC61" s="129"/>
      <c r="AD61" s="129"/>
      <c r="AE61" s="134">
        <v>43277</v>
      </c>
      <c r="AF61" s="134">
        <v>43293</v>
      </c>
      <c r="AG61" s="134">
        <f t="shared" si="6"/>
        <v>43291</v>
      </c>
      <c r="AH61" s="125"/>
      <c r="AI61" s="219">
        <f>IFERROR(VLOOKUP('PLANNING-RECHANGES LATelec'!$AU61,[2]MAD!$B$4:$J$50000,2,FALSE),"MAD TBD")</f>
        <v>43292</v>
      </c>
      <c r="AJ61" s="134">
        <f>IFERROR(VLOOKUP('PLANNING-RECHANGES LATelec'!$AU61,[2]MAD!$B$4:$J$50000,9,FALSE),"NON EXPEDIÉE")</f>
        <v>43301</v>
      </c>
      <c r="AK61" s="224">
        <f t="shared" si="9"/>
        <v>43292</v>
      </c>
      <c r="AL61" s="227"/>
      <c r="AM61" s="222" t="s">
        <v>15</v>
      </c>
      <c r="AN61" s="172">
        <f>IFERROR(VLOOKUP('PLANNING-RECHANGES LATelec'!$F61,'Table V'!A$1:O7968,13,FALSE),"TBD")</f>
        <v>2150</v>
      </c>
      <c r="AO61" s="170">
        <f>IFERROR(VLOOKUP('PLANNING-RECHANGES LATelec'!$F61,'Table V'!A$1:O7925,14,FALSE),"TBD")</f>
        <v>0</v>
      </c>
      <c r="AP61" s="171" t="str">
        <f>IFERROR(VLOOKUP('PLANNING-RECHANGES LATelec'!$F61,'Table V'!A$1:O$8013,15,FALSE),"TBD")</f>
        <v>USD</v>
      </c>
      <c r="AQ61" s="168" t="str">
        <f>IFERROR(VLOOKUP('PLANNING-RECHANGES LATelec'!$A61,[3]PO_AS!$A$2:$R$2520,16,FALSE),"TBD")</f>
        <v>TBD</v>
      </c>
      <c r="AR61" s="169" t="str">
        <f>IFERROR(VLOOKUP('PLANNING-RECHANGES LATelec'!$A61,[3]PO_AS!$A$2:$S$2520,18,FALSE),"TBD")</f>
        <v>TBD</v>
      </c>
      <c r="AS61" s="169" t="str">
        <f t="shared" si="7"/>
        <v>Non valide</v>
      </c>
      <c r="AT61" s="169" t="str">
        <f t="shared" si="8"/>
        <v>Non valide</v>
      </c>
      <c r="AU61" s="215" t="str">
        <f>LEFT('PLANNING-RECHANGES LATelec'!$R61,9)</f>
        <v>LCT074835</v>
      </c>
      <c r="AV61" s="156"/>
    </row>
    <row r="62" spans="1:48" ht="38.25" hidden="1" x14ac:dyDescent="0.2">
      <c r="A62" s="84" t="str">
        <f t="shared" si="10"/>
        <v>27834428</v>
      </c>
      <c r="B62" s="125" t="str">
        <f>IFERROR(VLOOKUP(F62,'Table V'!A:K,11,FALSE),"TBD")</f>
        <v>AIRBUS</v>
      </c>
      <c r="C62" s="125">
        <v>27834428</v>
      </c>
      <c r="D62" s="126"/>
      <c r="E62" s="127" t="s">
        <v>6</v>
      </c>
      <c r="F62" s="125" t="s">
        <v>380</v>
      </c>
      <c r="G62" s="125">
        <v>1</v>
      </c>
      <c r="H62" s="125">
        <v>0</v>
      </c>
      <c r="I62" s="125" t="str">
        <f>IFERROR(VLOOKUP(F62,'Stock PHS'!A:F,6,FALSE),"")</f>
        <v/>
      </c>
      <c r="J62" s="128" t="str">
        <f>IFERROR(VLOOKUP(F62,'Table V'!A:I,9,FALSE),"P/N INCONNU")</f>
        <v>P/N CONNU</v>
      </c>
      <c r="K62" s="125" t="str">
        <f>IFERROR(VLOOKUP(F62,'Table V'!A:J,10,FALSE),"TBD")</f>
        <v>VB0197D</v>
      </c>
      <c r="L62" s="125" t="str">
        <f>IFERROR(VLOOKUP(F62,'Table V'!A:C,3,FALSE),"LdF non existante")</f>
        <v>LdF approuvée</v>
      </c>
      <c r="M62" s="129" t="s">
        <v>59</v>
      </c>
      <c r="N62" s="125" t="str">
        <f>IFERROR(VLOOKUP(F62,'Table V'!A:H,8,FALSE),"À définir")</f>
        <v>NON</v>
      </c>
      <c r="O62" s="125">
        <f>IFERROR(VLOOKUP(F62,'Table V'!A:E,2,FALSE),"")</f>
        <v>314</v>
      </c>
      <c r="P62" s="125" t="str">
        <f>IFERROR(CONCATENATE(VLOOKUP(F62,'Table V'!$A$1:$Q$260192,17,FALSE),"-",(RIGHT(C62,4)),"0",D62),"")</f>
        <v>1251019-44280</v>
      </c>
      <c r="Q62" s="130" t="str">
        <f>IFERROR(VLOOKUP(F62,'Table V'!A:L,12,FALSE),"")</f>
        <v>LAB</v>
      </c>
      <c r="R62" s="126" t="s">
        <v>1814</v>
      </c>
      <c r="S62" s="125" t="s">
        <v>183</v>
      </c>
      <c r="T62" s="131" t="s">
        <v>24</v>
      </c>
      <c r="U62" s="132" t="s">
        <v>15</v>
      </c>
      <c r="V62" s="130" t="str">
        <f>IFERROR(VLOOKUP(F62,'Table V'!A:F,6,FALSE),"TBD")</f>
        <v>6V90079100</v>
      </c>
      <c r="W62" s="125" t="str">
        <f>IFERROR(VLOOKUP(F62,'Table V'!A:G,7,FALSE),"TBD")</f>
        <v>Qté 1</v>
      </c>
      <c r="X62" s="125" t="str">
        <f>IFERROR(VLOOKUP(A62,[1]Feuil1!$A:$AG,32,FALSE),"N/A")</f>
        <v>N/A</v>
      </c>
      <c r="Y62" s="245" t="s">
        <v>34</v>
      </c>
      <c r="Z62" s="133" t="s">
        <v>394</v>
      </c>
      <c r="AA62" s="125" t="s">
        <v>159</v>
      </c>
      <c r="AB62" s="129">
        <v>15023</v>
      </c>
      <c r="AC62" s="129"/>
      <c r="AD62" s="129"/>
      <c r="AE62" s="134">
        <v>43278</v>
      </c>
      <c r="AF62" s="134">
        <v>43293</v>
      </c>
      <c r="AG62" s="134">
        <f t="shared" si="6"/>
        <v>43291</v>
      </c>
      <c r="AH62" s="125"/>
      <c r="AI62" s="219">
        <f>IFERROR(VLOOKUP('PLANNING-RECHANGES LATelec'!$AU62,[2]MAD!$B$4:$J$50000,2,FALSE),"MAD TBD")</f>
        <v>43292</v>
      </c>
      <c r="AJ62" s="134">
        <f>IFERROR(VLOOKUP('PLANNING-RECHANGES LATelec'!$AU62,[2]MAD!$B$4:$J$50000,9,FALSE),"NON EXPEDIÉE")</f>
        <v>43301</v>
      </c>
      <c r="AK62" s="224">
        <f t="shared" si="9"/>
        <v>43292</v>
      </c>
      <c r="AL62" s="227"/>
      <c r="AM62" s="222" t="s">
        <v>15</v>
      </c>
      <c r="AN62" s="172">
        <f>IFERROR(VLOOKUP('PLANNING-RECHANGES LATelec'!$F62,'Table V'!A$1:O7969,13,FALSE),"TBD")</f>
        <v>2150</v>
      </c>
      <c r="AO62" s="170">
        <f>IFERROR(VLOOKUP('PLANNING-RECHANGES LATelec'!$F62,'Table V'!A$1:O7926,14,FALSE),"TBD")</f>
        <v>0</v>
      </c>
      <c r="AP62" s="171" t="str">
        <f>IFERROR(VLOOKUP('PLANNING-RECHANGES LATelec'!$F62,'Table V'!A$1:O$8013,15,FALSE),"TBD")</f>
        <v>USD</v>
      </c>
      <c r="AQ62" s="168" t="str">
        <f>IFERROR(VLOOKUP('PLANNING-RECHANGES LATelec'!$A62,[3]PO_AS!$A$2:$R$2520,16,FALSE),"TBD")</f>
        <v>TBD</v>
      </c>
      <c r="AR62" s="169" t="str">
        <f>IFERROR(VLOOKUP('PLANNING-RECHANGES LATelec'!$A62,[3]PO_AS!$A$2:$S$2520,18,FALSE),"TBD")</f>
        <v>TBD</v>
      </c>
      <c r="AS62" s="169" t="str">
        <f t="shared" si="7"/>
        <v>Non valide</v>
      </c>
      <c r="AT62" s="169" t="str">
        <f t="shared" si="8"/>
        <v>Non valide</v>
      </c>
      <c r="AU62" s="215" t="str">
        <f>LEFT('PLANNING-RECHANGES LATelec'!$R62,9)</f>
        <v>LCT074945</v>
      </c>
      <c r="AV62" s="156"/>
    </row>
    <row r="63" spans="1:48" ht="25.5" hidden="1" x14ac:dyDescent="0.2">
      <c r="A63" s="84" t="str">
        <f t="shared" si="10"/>
        <v>27660261</v>
      </c>
      <c r="B63" s="125" t="str">
        <f>IFERROR(VLOOKUP(F63,'Table V'!A:K,11,FALSE),"TBD")</f>
        <v>AIRBUS</v>
      </c>
      <c r="C63" s="125">
        <v>27660261</v>
      </c>
      <c r="D63" s="126"/>
      <c r="E63" s="127" t="s">
        <v>95</v>
      </c>
      <c r="F63" s="125" t="s">
        <v>654</v>
      </c>
      <c r="G63" s="125">
        <v>1</v>
      </c>
      <c r="H63" s="125">
        <v>0</v>
      </c>
      <c r="I63" s="125" t="str">
        <f>IFERROR(VLOOKUP(F63,'Stock PHS'!A:F,6,FALSE),"")</f>
        <v/>
      </c>
      <c r="J63" s="128" t="str">
        <f>IFERROR(VLOOKUP(F63,'Table V'!A:I,9,FALSE),"P/N INCONNU")</f>
        <v>P/N CONNU</v>
      </c>
      <c r="K63" s="125" t="str">
        <f>IFERROR(VLOOKUP(F63,'Table V'!A:J,10,FALSE),"TBD")</f>
        <v>N/A</v>
      </c>
      <c r="L63" s="125" t="str">
        <f>IFERROR(VLOOKUP(F63,'Table V'!A:C,3,FALSE),"LdF non existante")</f>
        <v>LdF approuvée</v>
      </c>
      <c r="M63" s="129" t="s">
        <v>59</v>
      </c>
      <c r="N63" s="125" t="str">
        <f>IFERROR(VLOOKUP(F63,'Table V'!A:H,8,FALSE),"À définir")</f>
        <v>NON</v>
      </c>
      <c r="O63" s="125" t="str">
        <f>IFERROR(VLOOKUP(F63,'Table V'!A:E,2,FALSE),"")</f>
        <v>JACK</v>
      </c>
      <c r="P63" s="125" t="str">
        <f>IFERROR(CONCATENATE(VLOOKUP(F63,'Table V'!$A$1:$Q$260192,17,FALSE),"-",(RIGHT(C63,4)),"0",D63),"")</f>
        <v>1251319-02610</v>
      </c>
      <c r="Q63" s="130" t="str">
        <f>IFERROR(VLOOKUP(F63,'Table V'!A:L,12,FALSE),"")</f>
        <v>LAB</v>
      </c>
      <c r="R63" s="126" t="s">
        <v>339</v>
      </c>
      <c r="S63" s="125" t="s">
        <v>172</v>
      </c>
      <c r="T63" s="131" t="s">
        <v>24</v>
      </c>
      <c r="U63" s="132" t="s">
        <v>15</v>
      </c>
      <c r="V63" s="130" t="str">
        <f>IFERROR(VLOOKUP(F63,'Table V'!A:F,6,FALSE),"TBD")</f>
        <v>6574872200</v>
      </c>
      <c r="W63" s="125" t="str">
        <f>IFERROR(VLOOKUP(F63,'Table V'!A:G,7,FALSE),"TBD")</f>
        <v>Qté 1</v>
      </c>
      <c r="X63" s="125" t="str">
        <f>IFERROR(VLOOKUP(A63,[1]Feuil1!$A:$AG,32,FALSE),"N/A")</f>
        <v>N/A</v>
      </c>
      <c r="Y63" s="245" t="s">
        <v>34</v>
      </c>
      <c r="Z63" s="133" t="s">
        <v>358</v>
      </c>
      <c r="AA63" s="125" t="s">
        <v>159</v>
      </c>
      <c r="AB63" s="129">
        <v>10916</v>
      </c>
      <c r="AC63" s="129"/>
      <c r="AD63" s="129"/>
      <c r="AE63" s="134">
        <v>43147</v>
      </c>
      <c r="AF63" s="134">
        <v>43307</v>
      </c>
      <c r="AG63" s="134">
        <f t="shared" si="6"/>
        <v>43301</v>
      </c>
      <c r="AH63" s="125" t="s">
        <v>57</v>
      </c>
      <c r="AI63" s="219">
        <f>IFERROR(VLOOKUP('PLANNING-RECHANGES LATelec'!$AU63,[2]MAD!$B$4:$J$50000,2,FALSE),"MAD TBD")</f>
        <v>43304</v>
      </c>
      <c r="AJ63" s="134">
        <f>IFERROR(VLOOKUP('PLANNING-RECHANGES LATelec'!$AU63,[2]MAD!$B$4:$J$50000,9,FALSE),"NON EXPEDIÉE")</f>
        <v>43305</v>
      </c>
      <c r="AK63" s="224">
        <f t="shared" si="9"/>
        <v>43304</v>
      </c>
      <c r="AL63" s="227"/>
      <c r="AM63" s="222" t="s">
        <v>15</v>
      </c>
      <c r="AN63" s="172">
        <f>IFERROR(VLOOKUP('PLANNING-RECHANGES LATelec'!$F63,'Table V'!A$1:O7970,13,FALSE),"TBD")</f>
        <v>1302</v>
      </c>
      <c r="AO63" s="170">
        <f>IFERROR(VLOOKUP('PLANNING-RECHANGES LATelec'!$F63,'Table V'!A$1:O7927,14,FALSE),"TBD")</f>
        <v>0</v>
      </c>
      <c r="AP63" s="171" t="str">
        <f>IFERROR(VLOOKUP('PLANNING-RECHANGES LATelec'!$F63,'Table V'!A$1:O$8013,15,FALSE),"TBD")</f>
        <v>EUR</v>
      </c>
      <c r="AQ63" s="168" t="str">
        <f>IFERROR(VLOOKUP('PLANNING-RECHANGES LATelec'!$A63,[3]PO_AS!$A$2:$R$2520,16,FALSE),"TBD")</f>
        <v>TBD</v>
      </c>
      <c r="AR63" s="169" t="str">
        <f>IFERROR(VLOOKUP('PLANNING-RECHANGES LATelec'!$A63,[3]PO_AS!$A$2:$S$2520,18,FALSE),"TBD")</f>
        <v>TBD</v>
      </c>
      <c r="AS63" s="169" t="str">
        <f t="shared" si="7"/>
        <v>Non valide</v>
      </c>
      <c r="AT63" s="169" t="str">
        <f t="shared" si="8"/>
        <v>Non valide</v>
      </c>
      <c r="AU63" s="215" t="str">
        <f>LEFT('PLANNING-RECHANGES LATelec'!$R63,9)</f>
        <v>LCTZ35696</v>
      </c>
      <c r="AV63" s="156"/>
    </row>
    <row r="64" spans="1:48" ht="38.25" hidden="1" x14ac:dyDescent="0.2">
      <c r="A64" s="84" t="str">
        <f t="shared" si="10"/>
        <v>2763837410</v>
      </c>
      <c r="B64" s="125" t="str">
        <f>IFERROR(VLOOKUP(F64,'Table V'!A:K,11,FALSE),"TBD")</f>
        <v>AIRBUS</v>
      </c>
      <c r="C64" s="125">
        <v>27638374</v>
      </c>
      <c r="D64" s="126" t="s">
        <v>157</v>
      </c>
      <c r="E64" s="127" t="s">
        <v>16</v>
      </c>
      <c r="F64" s="125" t="s">
        <v>528</v>
      </c>
      <c r="G64" s="125">
        <v>5</v>
      </c>
      <c r="H64" s="125">
        <v>0</v>
      </c>
      <c r="I64" s="125" t="str">
        <f>IFERROR(VLOOKUP(F64,'Stock PHS'!A:F,6,FALSE),"")</f>
        <v/>
      </c>
      <c r="J64" s="128" t="str">
        <f>IFERROR(VLOOKUP(F64,'Table V'!A:I,9,FALSE),"P/N INCONNU")</f>
        <v>P/N CONNU</v>
      </c>
      <c r="K64" s="125" t="str">
        <f>IFERROR(VLOOKUP(F64,'Table V'!A:J,10,FALSE),"TBD")</f>
        <v>N/A</v>
      </c>
      <c r="L64" s="125" t="str">
        <f>IFERROR(VLOOKUP(F64,'Table V'!A:C,3,FALSE),"LdF non existante")</f>
        <v>LdF approuvée</v>
      </c>
      <c r="M64" s="129" t="s">
        <v>59</v>
      </c>
      <c r="N64" s="125" t="str">
        <f>IFERROR(VLOOKUP(F64,'Table V'!A:H,8,FALSE),"À définir")</f>
        <v>NON</v>
      </c>
      <c r="O64" s="125">
        <f>IFERROR(VLOOKUP(F64,'Table V'!A:E,2,FALSE),"")</f>
        <v>27</v>
      </c>
      <c r="P64" s="125" t="str">
        <f>IFERROR(CONCATENATE(VLOOKUP(F64,'Table V'!$A$1:$Q$260192,17,FALSE),"-",(RIGHT(C64,4)),"0",D64),"")</f>
        <v>1251019-8374010</v>
      </c>
      <c r="Q64" s="130" t="str">
        <f>IFERROR(VLOOKUP(F64,'Table V'!A:L,12,FALSE),"")</f>
        <v>LAB</v>
      </c>
      <c r="R64" s="125" t="s">
        <v>1755</v>
      </c>
      <c r="S64" s="125" t="s">
        <v>173</v>
      </c>
      <c r="T64" s="131" t="s">
        <v>24</v>
      </c>
      <c r="U64" s="132" t="s">
        <v>15</v>
      </c>
      <c r="V64" s="130" t="str">
        <f>IFERROR(VLOOKUP(F64,'Table V'!A:F,6,FALSE),"TBD")</f>
        <v>N/A</v>
      </c>
      <c r="W64" s="125" t="str">
        <f>IFERROR(VLOOKUP(F64,'Table V'!A:G,7,FALSE),"TBD")</f>
        <v>N/A</v>
      </c>
      <c r="X64" s="125" t="str">
        <f>IFERROR(VLOOKUP(A64,[1]Feuil1!$A:$AG,32,FALSE),"N/A")</f>
        <v>N/A</v>
      </c>
      <c r="Y64" s="245" t="s">
        <v>34</v>
      </c>
      <c r="Z64" s="133" t="s">
        <v>219</v>
      </c>
      <c r="AA64" s="125" t="s">
        <v>159</v>
      </c>
      <c r="AB64" s="129">
        <v>10453</v>
      </c>
      <c r="AC64" s="129"/>
      <c r="AD64" s="129"/>
      <c r="AE64" s="134">
        <v>43119</v>
      </c>
      <c r="AF64" s="134">
        <v>43152</v>
      </c>
      <c r="AG64" s="134">
        <f t="shared" si="6"/>
        <v>43150</v>
      </c>
      <c r="AH64" s="125" t="s">
        <v>57</v>
      </c>
      <c r="AI64" s="219" t="str">
        <f>IFERROR(VLOOKUP('PLANNING-RECHANGES LATelec'!$AU64,[2]MAD!$B$4:$J$50000,2,FALSE),"MAD TBD")</f>
        <v>MAD TBD</v>
      </c>
      <c r="AJ64" s="134" t="str">
        <f>IFERROR(VLOOKUP('PLANNING-RECHANGES LATelec'!$AU64,[2]MAD!$B$4:$J$50000,9,FALSE),"NON EXPEDIÉE")</f>
        <v>NON EXPEDIÉE</v>
      </c>
      <c r="AK64" s="224" t="str">
        <f t="shared" si="9"/>
        <v/>
      </c>
      <c r="AL64" s="227"/>
      <c r="AM64" s="222" t="s">
        <v>15</v>
      </c>
      <c r="AN64" s="172">
        <f>IFERROR(VLOOKUP('PLANNING-RECHANGES LATelec'!$F64,'Table V'!A$1:O7971,13,FALSE),"TBD")</f>
        <v>801.67</v>
      </c>
      <c r="AO64" s="170">
        <f>IFERROR(VLOOKUP('PLANNING-RECHANGES LATelec'!$F64,'Table V'!A$1:O7928,14,FALSE),"TBD")</f>
        <v>0</v>
      </c>
      <c r="AP64" s="171" t="str">
        <f>IFERROR(VLOOKUP('PLANNING-RECHANGES LATelec'!$F64,'Table V'!A$1:O$8013,15,FALSE),"TBD")</f>
        <v>EUR</v>
      </c>
      <c r="AQ64" s="168" t="str">
        <f>IFERROR(VLOOKUP('PLANNING-RECHANGES LATelec'!$A64,[3]PO_AS!$A$2:$R$2520,16,FALSE),"TBD")</f>
        <v>TBD</v>
      </c>
      <c r="AR64" s="169" t="str">
        <f>IFERROR(VLOOKUP('PLANNING-RECHANGES LATelec'!$A64,[3]PO_AS!$A$2:$S$2520,18,FALSE),"TBD")</f>
        <v>TBD</v>
      </c>
      <c r="AS64" s="169" t="str">
        <f t="shared" si="7"/>
        <v>Non valide</v>
      </c>
      <c r="AT64" s="169" t="str">
        <f t="shared" si="8"/>
        <v>Non valide</v>
      </c>
      <c r="AU64" s="215" t="str">
        <f>LEFT('PLANNING-RECHANGES LATelec'!$R64,9)</f>
        <v>Z18635
Z1</v>
      </c>
      <c r="AV64" s="156"/>
    </row>
    <row r="65" spans="1:48" ht="25.5" hidden="1" x14ac:dyDescent="0.2">
      <c r="A65" s="84" t="str">
        <f t="shared" si="10"/>
        <v>4900035619</v>
      </c>
      <c r="B65" s="125" t="str">
        <f>IFERROR(VLOOKUP(F65,'Table V'!A:K,11,FALSE),"TBD")</f>
        <v>STELIA</v>
      </c>
      <c r="C65" s="125">
        <v>4900035619</v>
      </c>
      <c r="D65" s="126"/>
      <c r="E65" s="127" t="s">
        <v>104</v>
      </c>
      <c r="F65" s="125" t="s">
        <v>646</v>
      </c>
      <c r="G65" s="125">
        <v>1</v>
      </c>
      <c r="H65" s="125">
        <v>0</v>
      </c>
      <c r="I65" s="125" t="str">
        <f>IFERROR(VLOOKUP(F65,'Stock PHS'!A:F,6,FALSE),"")</f>
        <v/>
      </c>
      <c r="J65" s="128" t="str">
        <f>IFERROR(VLOOKUP(F65,'Table V'!A:I,9,FALSE),"P/N INCONNU")</f>
        <v>P/N CONNU</v>
      </c>
      <c r="K65" s="125" t="str">
        <f>IFERROR(VLOOKUP(F65,'Table V'!A:J,10,FALSE),"TBD")</f>
        <v>N/A</v>
      </c>
      <c r="L65" s="125" t="str">
        <f>IFERROR(VLOOKUP(F65,'Table V'!A:C,3,FALSE),"LdF non existante")</f>
        <v>LdF approuvée</v>
      </c>
      <c r="M65" s="129" t="s">
        <v>59</v>
      </c>
      <c r="N65" s="125" t="str">
        <f>IFERROR(VLOOKUP(F65,'Table V'!A:H,8,FALSE),"À définir")</f>
        <v>OUI</v>
      </c>
      <c r="O65" s="125" t="str">
        <f>IFERROR(VLOOKUP(F65,'Table V'!A:E,2,FALSE),"")</f>
        <v>CÂBLE</v>
      </c>
      <c r="P65" s="125" t="str">
        <f>IFERROR(CONCATENATE(VLOOKUP(F65,'Table V'!$A$1:$Q$260192,17,FALSE),"-",(RIGHT(C65,4)),"0",D65),"")</f>
        <v>1251019-56190</v>
      </c>
      <c r="Q65" s="130" t="str">
        <f>IFERROR(VLOOKUP(F65,'Table V'!A:L,12,FALSE),"")</f>
        <v>LAB</v>
      </c>
      <c r="R65" s="126" t="s">
        <v>1829</v>
      </c>
      <c r="S65" s="125" t="s">
        <v>1054</v>
      </c>
      <c r="T65" s="131" t="s">
        <v>24</v>
      </c>
      <c r="U65" s="132" t="s">
        <v>15</v>
      </c>
      <c r="V65" s="130" t="str">
        <f>IFERROR(VLOOKUP(F65,'Table V'!A:F,6,FALSE),"TBD")</f>
        <v>N/A</v>
      </c>
      <c r="W65" s="125" t="str">
        <f>IFERROR(VLOOKUP(F65,'Table V'!A:G,7,FALSE),"TBD")</f>
        <v>N/A</v>
      </c>
      <c r="X65" s="125" t="str">
        <f>IFERROR(VLOOKUP(A65,[1]Feuil1!$A:$AG,32,FALSE),"N/A")</f>
        <v>N/A</v>
      </c>
      <c r="Y65" s="130" t="s">
        <v>1987</v>
      </c>
      <c r="Z65" s="133"/>
      <c r="AA65" s="125" t="s">
        <v>159</v>
      </c>
      <c r="AB65" s="129" t="s">
        <v>57</v>
      </c>
      <c r="AC65" s="129"/>
      <c r="AD65" s="129"/>
      <c r="AE65" s="134">
        <v>43339</v>
      </c>
      <c r="AF65" s="134"/>
      <c r="AG65" s="134">
        <f t="shared" si="6"/>
        <v>43333</v>
      </c>
      <c r="AH65" s="125"/>
      <c r="AI65" s="219">
        <f>IFERROR(VLOOKUP('PLANNING-RECHANGES LATelec'!$AU65,[2]MAD!$B$4:$J$50000,2,FALSE),"MAD TBD")</f>
        <v>43335</v>
      </c>
      <c r="AJ65" s="134">
        <f>IFERROR(VLOOKUP('PLANNING-RECHANGES LATelec'!$AU65,[2]MAD!$B$4:$J$50000,9,FALSE),"NON EXPEDIÉE")</f>
        <v>43336</v>
      </c>
      <c r="AK65" s="224">
        <f t="shared" si="9"/>
        <v>43335</v>
      </c>
      <c r="AL65" s="227"/>
      <c r="AM65" s="222" t="s">
        <v>15</v>
      </c>
      <c r="AN65" s="172">
        <f>IFERROR(VLOOKUP('PLANNING-RECHANGES LATelec'!$F65,'Table V'!A$1:O7972,13,FALSE),"TBD")</f>
        <v>245</v>
      </c>
      <c r="AO65" s="170">
        <f>IFERROR(VLOOKUP('PLANNING-RECHANGES LATelec'!$F65,'Table V'!A$1:O7929,14,FALSE),"TBD")</f>
        <v>0</v>
      </c>
      <c r="AP65" s="171" t="str">
        <f>IFERROR(VLOOKUP('PLANNING-RECHANGES LATelec'!$F65,'Table V'!A$1:O$8013,15,FALSE),"TBD")</f>
        <v>EUR</v>
      </c>
      <c r="AQ65" s="168" t="str">
        <f>IFERROR(VLOOKUP('PLANNING-RECHANGES LATelec'!$A65,[3]PO_AS!$A$2:$R$2520,16,FALSE),"TBD")</f>
        <v>TBD</v>
      </c>
      <c r="AR65" s="169" t="str">
        <f>IFERROR(VLOOKUP('PLANNING-RECHANGES LATelec'!$A65,[3]PO_AS!$A$2:$S$2520,18,FALSE),"TBD")</f>
        <v>TBD</v>
      </c>
      <c r="AS65" s="169" t="str">
        <f t="shared" si="7"/>
        <v>Non valide</v>
      </c>
      <c r="AT65" s="169" t="str">
        <f t="shared" si="8"/>
        <v>Non valide</v>
      </c>
      <c r="AU65" s="215" t="str">
        <f>LEFT('PLANNING-RECHANGES LATelec'!$R65,9)</f>
        <v>LCT073428</v>
      </c>
      <c r="AV65" s="156"/>
    </row>
    <row r="66" spans="1:48" ht="38.25" hidden="1" x14ac:dyDescent="0.2">
      <c r="A66" s="84" t="str">
        <f t="shared" si="10"/>
        <v>2782261910</v>
      </c>
      <c r="B66" s="125" t="str">
        <f>IFERROR(VLOOKUP(F66,'Table V'!A:K,11,FALSE),"TBD")</f>
        <v>AIRBUS</v>
      </c>
      <c r="C66" s="125">
        <v>27822619</v>
      </c>
      <c r="D66" s="126" t="s">
        <v>157</v>
      </c>
      <c r="E66" s="127" t="s">
        <v>6</v>
      </c>
      <c r="F66" s="125" t="s">
        <v>563</v>
      </c>
      <c r="G66" s="125">
        <v>1</v>
      </c>
      <c r="H66" s="125">
        <v>0</v>
      </c>
      <c r="I66" s="125" t="str">
        <f>IFERROR(VLOOKUP(F66,'Stock PHS'!A:F,6,FALSE),"")</f>
        <v/>
      </c>
      <c r="J66" s="128" t="str">
        <f>IFERROR(VLOOKUP(F66,'Table V'!A:I,9,FALSE),"P/N INCONNU")</f>
        <v>P/N CONNU</v>
      </c>
      <c r="K66" s="125" t="str">
        <f>IFERROR(VLOOKUP(F66,'Table V'!A:J,10,FALSE),"TBD")</f>
        <v>NB07323P</v>
      </c>
      <c r="L66" s="125" t="str">
        <f>IFERROR(VLOOKUP(F66,'Table V'!A:C,3,FALSE),"LdF non existante")</f>
        <v>LdF approuvée</v>
      </c>
      <c r="M66" s="129" t="s">
        <v>59</v>
      </c>
      <c r="N66" s="125" t="str">
        <f>IFERROR(VLOOKUP(F66,'Table V'!A:H,8,FALSE),"À définir")</f>
        <v>NON</v>
      </c>
      <c r="O66" s="125">
        <f>IFERROR(VLOOKUP(F66,'Table V'!A:E,2,FALSE),"")</f>
        <v>51</v>
      </c>
      <c r="P66" s="125" t="str">
        <f>IFERROR(CONCATENATE(VLOOKUP(F66,'Table V'!$A$1:$Q$260192,17,FALSE),"-",(RIGHT(C66,4)),"0",D66),"")</f>
        <v>1251019-2619010</v>
      </c>
      <c r="Q66" s="130" t="str">
        <f>IFERROR(VLOOKUP(F66,'Table V'!A:L,12,FALSE),"")</f>
        <v>LAB</v>
      </c>
      <c r="R66" s="126" t="s">
        <v>1828</v>
      </c>
      <c r="S66" s="125" t="s">
        <v>172</v>
      </c>
      <c r="T66" s="131" t="s">
        <v>24</v>
      </c>
      <c r="U66" s="132" t="s">
        <v>15</v>
      </c>
      <c r="V66" s="130" t="str">
        <f>IFERROR(VLOOKUP(F66,'Table V'!A:F,6,FALSE),"TBD")</f>
        <v>N/A</v>
      </c>
      <c r="W66" s="125" t="str">
        <f>IFERROR(VLOOKUP(F66,'Table V'!A:G,7,FALSE),"TBD")</f>
        <v>N/A</v>
      </c>
      <c r="X66" s="125" t="str">
        <f>IFERROR(VLOOKUP(A66,[1]Feuil1!$A:$AG,32,FALSE),"N/A")</f>
        <v>N/A</v>
      </c>
      <c r="Y66" s="245" t="s">
        <v>34</v>
      </c>
      <c r="Z66" s="133" t="s">
        <v>407</v>
      </c>
      <c r="AA66" s="125" t="s">
        <v>159</v>
      </c>
      <c r="AB66" s="129">
        <v>14785</v>
      </c>
      <c r="AC66" s="129"/>
      <c r="AD66" s="129"/>
      <c r="AE66" s="134">
        <v>43272</v>
      </c>
      <c r="AF66" s="134">
        <v>43318</v>
      </c>
      <c r="AG66" s="134">
        <f t="shared" si="6"/>
        <v>43314</v>
      </c>
      <c r="AH66" s="125"/>
      <c r="AI66" s="219">
        <f>IFERROR(VLOOKUP('PLANNING-RECHANGES LATelec'!$AU66,[2]MAD!$B$4:$J$50000,2,FALSE),"MAD TBD")</f>
        <v>43343</v>
      </c>
      <c r="AJ66" s="134">
        <f>IFERROR(VLOOKUP('PLANNING-RECHANGES LATelec'!$AU66,[2]MAD!$B$4:$J$50000,9,FALSE),"NON EXPEDIÉE")</f>
        <v>43346</v>
      </c>
      <c r="AK66" s="224">
        <f t="shared" si="9"/>
        <v>43343</v>
      </c>
      <c r="AL66" s="227"/>
      <c r="AM66" s="222" t="s">
        <v>15</v>
      </c>
      <c r="AN66" s="172">
        <f>IFERROR(VLOOKUP('PLANNING-RECHANGES LATelec'!$F66,'Table V'!A$1:O7973,13,FALSE),"TBD")</f>
        <v>763</v>
      </c>
      <c r="AO66" s="170">
        <f>IFERROR(VLOOKUP('PLANNING-RECHANGES LATelec'!$F66,'Table V'!A$1:O7930,14,FALSE),"TBD")</f>
        <v>0</v>
      </c>
      <c r="AP66" s="171" t="str">
        <f>IFERROR(VLOOKUP('PLANNING-RECHANGES LATelec'!$F66,'Table V'!A$1:O$8013,15,FALSE),"TBD")</f>
        <v>USD</v>
      </c>
      <c r="AQ66" s="168" t="str">
        <f>IFERROR(VLOOKUP('PLANNING-RECHANGES LATelec'!$A66,[3]PO_AS!$A$2:$R$2520,16,FALSE),"TBD")</f>
        <v>TBD</v>
      </c>
      <c r="AR66" s="169" t="str">
        <f>IFERROR(VLOOKUP('PLANNING-RECHANGES LATelec'!$A66,[3]PO_AS!$A$2:$S$2520,18,FALSE),"TBD")</f>
        <v>TBD</v>
      </c>
      <c r="AS66" s="169" t="str">
        <f t="shared" si="7"/>
        <v>Non valide</v>
      </c>
      <c r="AT66" s="169" t="str">
        <f t="shared" si="8"/>
        <v>Non valide</v>
      </c>
      <c r="AU66" s="215" t="str">
        <f>LEFT('PLANNING-RECHANGES LATelec'!$R66,9)</f>
        <v>LCT060825</v>
      </c>
      <c r="AV66" s="156"/>
    </row>
    <row r="67" spans="1:48" ht="38.25" hidden="1" x14ac:dyDescent="0.2">
      <c r="A67" s="84" t="str">
        <f t="shared" si="10"/>
        <v>6804360</v>
      </c>
      <c r="B67" s="125" t="str">
        <f>IFERROR(VLOOKUP(F67,'Table V'!A:K,11,FALSE),"TBD")</f>
        <v>AIRBUS</v>
      </c>
      <c r="C67" s="125">
        <v>6804360</v>
      </c>
      <c r="D67" s="126"/>
      <c r="E67" s="127" t="s">
        <v>6</v>
      </c>
      <c r="F67" s="125" t="s">
        <v>399</v>
      </c>
      <c r="G67" s="125">
        <v>1</v>
      </c>
      <c r="H67" s="125">
        <v>0</v>
      </c>
      <c r="I67" s="125" t="str">
        <f>IFERROR(VLOOKUP(F67,'Stock PHS'!A:F,6,FALSE),"")</f>
        <v/>
      </c>
      <c r="J67" s="128" t="str">
        <f>IFERROR(VLOOKUP(F67,'Table V'!A:I,9,FALSE),"P/N INCONNU")</f>
        <v>P/N CONNU</v>
      </c>
      <c r="K67" s="125" t="str">
        <f>IFERROR(VLOOKUP(F67,'Table V'!A:J,10,FALSE),"TBD")</f>
        <v>MB2008D</v>
      </c>
      <c r="L67" s="125" t="str">
        <f>IFERROR(VLOOKUP(F67,'Table V'!A:C,3,FALSE),"LdF non existante")</f>
        <v>LdF approuvée</v>
      </c>
      <c r="M67" s="129" t="s">
        <v>59</v>
      </c>
      <c r="N67" s="125" t="str">
        <f>IFERROR(VLOOKUP(F67,'Table V'!A:H,8,FALSE),"À définir")</f>
        <v>OUI</v>
      </c>
      <c r="O67" s="125">
        <f>IFERROR(VLOOKUP(F67,'Table V'!A:E,2,FALSE),"")</f>
        <v>49</v>
      </c>
      <c r="P67" s="125" t="str">
        <f>IFERROR(CONCATENATE(VLOOKUP(F67,'Table V'!$A$1:$Q$260192,17,FALSE),"-",(RIGHT(C67,4)),"0",D67),"")</f>
        <v>1251019-43600</v>
      </c>
      <c r="Q67" s="130" t="str">
        <f>IFERROR(VLOOKUP(F67,'Table V'!A:L,12,FALSE),"")</f>
        <v>LAB</v>
      </c>
      <c r="R67" s="126" t="s">
        <v>1827</v>
      </c>
      <c r="S67" s="125" t="s">
        <v>172</v>
      </c>
      <c r="T67" s="131" t="s">
        <v>24</v>
      </c>
      <c r="U67" s="132" t="s">
        <v>15</v>
      </c>
      <c r="V67" s="130" t="str">
        <f>IFERROR(VLOOKUP(F67,'Table V'!A:F,6,FALSE),"TBD")</f>
        <v xml:space="preserve">6M90079500 </v>
      </c>
      <c r="W67" s="125" t="str">
        <f>IFERROR(VLOOKUP(F67,'Table V'!A:G,7,FALSE),"TBD")</f>
        <v>Qté 1</v>
      </c>
      <c r="X67" s="125" t="str">
        <f>IFERROR(VLOOKUP(A67,[1]Feuil1!$A:$AG,32,FALSE),"N/A")</f>
        <v>N/A</v>
      </c>
      <c r="Y67" s="130" t="s">
        <v>1987</v>
      </c>
      <c r="Z67" s="133" t="s">
        <v>424</v>
      </c>
      <c r="AA67" s="125" t="s">
        <v>159</v>
      </c>
      <c r="AB67" s="129">
        <v>15410</v>
      </c>
      <c r="AC67" s="129"/>
      <c r="AD67" s="129"/>
      <c r="AE67" s="134">
        <v>43312</v>
      </c>
      <c r="AF67" s="134"/>
      <c r="AG67" s="134">
        <f t="shared" si="6"/>
        <v>43308</v>
      </c>
      <c r="AH67" s="125"/>
      <c r="AI67" s="219">
        <f>IFERROR(VLOOKUP('PLANNING-RECHANGES LATelec'!$AU67,[2]MAD!$B$4:$J$50000,2,FALSE),"MAD TBD")</f>
        <v>43342</v>
      </c>
      <c r="AJ67" s="134">
        <f>IFERROR(VLOOKUP('PLANNING-RECHANGES LATelec'!$AU67,[2]MAD!$B$4:$J$50000,9,FALSE),"NON EXPEDIÉE")</f>
        <v>43348</v>
      </c>
      <c r="AK67" s="224">
        <f t="shared" si="9"/>
        <v>43342</v>
      </c>
      <c r="AL67" s="227"/>
      <c r="AM67" s="222" t="s">
        <v>15</v>
      </c>
      <c r="AN67" s="172">
        <f>IFERROR(VLOOKUP('PLANNING-RECHANGES LATelec'!$F67,'Table V'!A$1:O7974,13,FALSE),"TBD")</f>
        <v>1951</v>
      </c>
      <c r="AO67" s="170">
        <f>IFERROR(VLOOKUP('PLANNING-RECHANGES LATelec'!$F67,'Table V'!A$1:O7931,14,FALSE),"TBD")</f>
        <v>0</v>
      </c>
      <c r="AP67" s="171" t="str">
        <f>IFERROR(VLOOKUP('PLANNING-RECHANGES LATelec'!$F67,'Table V'!A$1:O$8013,15,FALSE),"TBD")</f>
        <v>EUR</v>
      </c>
      <c r="AQ67" s="168" t="str">
        <f>IFERROR(VLOOKUP('PLANNING-RECHANGES LATelec'!$A67,[3]PO_AS!$A$2:$R$2520,16,FALSE),"TBD")</f>
        <v>TBD</v>
      </c>
      <c r="AR67" s="169" t="str">
        <f>IFERROR(VLOOKUP('PLANNING-RECHANGES LATelec'!$A67,[3]PO_AS!$A$2:$S$2520,18,FALSE),"TBD")</f>
        <v>TBD</v>
      </c>
      <c r="AS67" s="169" t="str">
        <f t="shared" si="7"/>
        <v>Non valide</v>
      </c>
      <c r="AT67" s="169" t="str">
        <f t="shared" si="8"/>
        <v>Non valide</v>
      </c>
      <c r="AU67" s="215" t="str">
        <f>LEFT('PLANNING-RECHANGES LATelec'!$R67,9)</f>
        <v>LCT077780</v>
      </c>
      <c r="AV67" s="156"/>
    </row>
    <row r="68" spans="1:48" ht="25.5" hidden="1" x14ac:dyDescent="0.2">
      <c r="A68" s="84" t="str">
        <f t="shared" si="10"/>
        <v>4900035669</v>
      </c>
      <c r="B68" s="125" t="str">
        <f>IFERROR(VLOOKUP(F68,'Table V'!A:K,11,FALSE),"TBD")</f>
        <v>STELIA</v>
      </c>
      <c r="C68" s="125">
        <v>4900035669</v>
      </c>
      <c r="D68" s="126"/>
      <c r="E68" s="127" t="s">
        <v>104</v>
      </c>
      <c r="F68" s="125" t="s">
        <v>646</v>
      </c>
      <c r="G68" s="125">
        <v>1</v>
      </c>
      <c r="H68" s="125">
        <v>0</v>
      </c>
      <c r="I68" s="125" t="str">
        <f>IFERROR(VLOOKUP(F68,'Stock PHS'!A:F,6,FALSE),"")</f>
        <v/>
      </c>
      <c r="J68" s="128" t="str">
        <f>IFERROR(VLOOKUP(F68,'Table V'!A:I,9,FALSE),"P/N INCONNU")</f>
        <v>P/N CONNU</v>
      </c>
      <c r="K68" s="125" t="str">
        <f>IFERROR(VLOOKUP(F68,'Table V'!A:J,10,FALSE),"TBD")</f>
        <v>N/A</v>
      </c>
      <c r="L68" s="125" t="str">
        <f>IFERROR(VLOOKUP(F68,'Table V'!A:C,3,FALSE),"LdF non existante")</f>
        <v>LdF approuvée</v>
      </c>
      <c r="M68" s="129" t="s">
        <v>59</v>
      </c>
      <c r="N68" s="125" t="str">
        <f>IFERROR(VLOOKUP(F68,'Table V'!A:H,8,FALSE),"À définir")</f>
        <v>OUI</v>
      </c>
      <c r="O68" s="125" t="str">
        <f>IFERROR(VLOOKUP(F68,'Table V'!A:E,2,FALSE),"TBD")</f>
        <v>CÂBLE</v>
      </c>
      <c r="P68" s="125" t="str">
        <f>IFERROR(CONCATENATE(VLOOKUP(F68,'Table V'!$A$1:$Q$260192,17,FALSE),"-",(RIGHT(C68,4)),"0",D68),"")</f>
        <v>1251019-56690</v>
      </c>
      <c r="Q68" s="130" t="str">
        <f>IFERROR(VLOOKUP(F68,'Table V'!A:L,12,FALSE),"")</f>
        <v>LAB</v>
      </c>
      <c r="R68" s="126" t="s">
        <v>1833</v>
      </c>
      <c r="S68" s="125" t="s">
        <v>401</v>
      </c>
      <c r="T68" s="131" t="s">
        <v>24</v>
      </c>
      <c r="U68" s="132" t="s">
        <v>15</v>
      </c>
      <c r="V68" s="130" t="str">
        <f>IFERROR(VLOOKUP(F68,'Table V'!A:F,6,FALSE),"TBD")</f>
        <v>N/A</v>
      </c>
      <c r="W68" s="125" t="str">
        <f>IFERROR(VLOOKUP(F68,'Table V'!A:G,7,FALSE),"TBD")</f>
        <v>N/A</v>
      </c>
      <c r="X68" s="125" t="str">
        <f>IFERROR(VLOOKUP(A68,[1]Feuil1!$A:$AG,32,FALSE),"N/A")</f>
        <v>N/A</v>
      </c>
      <c r="Y68" s="130" t="s">
        <v>1987</v>
      </c>
      <c r="Z68" s="133"/>
      <c r="AA68" s="125" t="s">
        <v>159</v>
      </c>
      <c r="AB68" s="129" t="s">
        <v>57</v>
      </c>
      <c r="AC68" s="129"/>
      <c r="AD68" s="129"/>
      <c r="AE68" s="134">
        <v>43348</v>
      </c>
      <c r="AF68" s="134"/>
      <c r="AG68" s="134">
        <f t="shared" si="6"/>
        <v>43342</v>
      </c>
      <c r="AH68" s="125"/>
      <c r="AI68" s="219">
        <f>IFERROR(VLOOKUP('PLANNING-RECHANGES LATelec'!$AU68,[2]MAD!$B$4:$J$50000,2,FALSE),"MAD TBD")</f>
        <v>43356</v>
      </c>
      <c r="AJ68" s="134">
        <f>IFERROR(VLOOKUP('PLANNING-RECHANGES LATelec'!$AU68,[2]MAD!$B$4:$J$50000,9,FALSE),"NON EXPEDIÉE")</f>
        <v>43357</v>
      </c>
      <c r="AK68" s="224">
        <f t="shared" si="9"/>
        <v>43356</v>
      </c>
      <c r="AL68" s="227"/>
      <c r="AM68" s="222" t="s">
        <v>15</v>
      </c>
      <c r="AN68" s="172">
        <f>IFERROR(VLOOKUP('PLANNING-RECHANGES LATelec'!$F68,'Table V'!A$1:O7975,13,FALSE),"TBD")</f>
        <v>245</v>
      </c>
      <c r="AO68" s="170">
        <f>IFERROR(VLOOKUP('PLANNING-RECHANGES LATelec'!$F68,'Table V'!A$1:O7932,14,FALSE),"TBD")</f>
        <v>0</v>
      </c>
      <c r="AP68" s="171" t="str">
        <f>IFERROR(VLOOKUP('PLANNING-RECHANGES LATelec'!$F68,'Table V'!A$1:O$8013,15,FALSE),"TBD")</f>
        <v>EUR</v>
      </c>
      <c r="AQ68" s="168" t="str">
        <f>IFERROR(VLOOKUP('PLANNING-RECHANGES LATelec'!$A68,[3]PO_AS!$A$2:$R$2520,16,FALSE),"TBD")</f>
        <v>TBD</v>
      </c>
      <c r="AR68" s="169" t="str">
        <f>IFERROR(VLOOKUP('PLANNING-RECHANGES LATelec'!$A68,[3]PO_AS!$A$2:$S$2520,18,FALSE),"TBD")</f>
        <v>TBD</v>
      </c>
      <c r="AS68" s="169" t="str">
        <f t="shared" si="7"/>
        <v>Non valide</v>
      </c>
      <c r="AT68" s="169" t="str">
        <f t="shared" si="8"/>
        <v>Non valide</v>
      </c>
      <c r="AU68" s="215" t="str">
        <f>LEFT('PLANNING-RECHANGES LATelec'!$R68,9)</f>
        <v>LCT077414</v>
      </c>
      <c r="AV68" s="156"/>
    </row>
    <row r="69" spans="1:48" ht="38.25" hidden="1" x14ac:dyDescent="0.2">
      <c r="A69" s="84" t="str">
        <f t="shared" si="10"/>
        <v>2784008510</v>
      </c>
      <c r="B69" s="125" t="str">
        <f>IFERROR(VLOOKUP(F69,'Table V'!A:K,11,FALSE),"TBD")</f>
        <v>AIRBUS</v>
      </c>
      <c r="C69" s="125">
        <v>27840085</v>
      </c>
      <c r="D69" s="126">
        <v>10</v>
      </c>
      <c r="E69" s="127" t="s">
        <v>6</v>
      </c>
      <c r="F69" s="125" t="s">
        <v>532</v>
      </c>
      <c r="G69" s="125">
        <v>11</v>
      </c>
      <c r="H69" s="125">
        <v>0</v>
      </c>
      <c r="I69" s="125" t="str">
        <f>IFERROR(VLOOKUP(F69,'Stock PHS'!A:F,6,FALSE),"")</f>
        <v/>
      </c>
      <c r="J69" s="128" t="str">
        <f>IFERROR(VLOOKUP(F69,'Table V'!A:I,9,FALSE),"P/N INCONNU")</f>
        <v>P/N CONNU</v>
      </c>
      <c r="K69" s="125" t="str">
        <f>IFERROR(VLOOKUP(F69,'Table V'!A:J,10,FALSE),"TBD")</f>
        <v>NB03010P</v>
      </c>
      <c r="L69" s="125" t="str">
        <f>IFERROR(VLOOKUP(F69,'Table V'!A:C,3,FALSE),"LdF non existante")</f>
        <v>LdF approuvée</v>
      </c>
      <c r="M69" s="129" t="s">
        <v>59</v>
      </c>
      <c r="N69" s="125" t="str">
        <f>IFERROR(VLOOKUP(F69,'Table V'!A:H,8,FALSE),"À définir")</f>
        <v>NON</v>
      </c>
      <c r="O69" s="125">
        <f>IFERROR(VLOOKUP(F69,'Table V'!A:E,2,FALSE),"TBD")</f>
        <v>27</v>
      </c>
      <c r="P69" s="125" t="str">
        <f>IFERROR(CONCATENATE(VLOOKUP(F69,'Table V'!$A$1:$Q$260192,17,FALSE),"-",(RIGHT(C69,4)),"0",D69),"")</f>
        <v>1251019-0085010</v>
      </c>
      <c r="Q69" s="130" t="str">
        <f>IFERROR(VLOOKUP(F69,'Table V'!A:L,12,FALSE),"")</f>
        <v>LAB</v>
      </c>
      <c r="R69" s="126" t="s">
        <v>1836</v>
      </c>
      <c r="S69" s="125" t="s">
        <v>391</v>
      </c>
      <c r="T69" s="131" t="s">
        <v>24</v>
      </c>
      <c r="U69" s="132" t="s">
        <v>15</v>
      </c>
      <c r="V69" s="130" t="str">
        <f>IFERROR(VLOOKUP(F69,'Table V'!A:F,6,FALSE),"TBD")</f>
        <v>N/A</v>
      </c>
      <c r="W69" s="125" t="str">
        <f>IFERROR(VLOOKUP(F69,'Table V'!A:G,7,FALSE),"TBD")</f>
        <v>N/A</v>
      </c>
      <c r="X69" s="125" t="str">
        <f>IFERROR(VLOOKUP(A69,[1]Feuil1!$A:$AG,32,FALSE),"N/A")</f>
        <v>N/A</v>
      </c>
      <c r="Y69" s="245" t="s">
        <v>34</v>
      </c>
      <c r="Z69" s="133" t="s">
        <v>864</v>
      </c>
      <c r="AA69" s="125" t="s">
        <v>159</v>
      </c>
      <c r="AB69" s="129">
        <v>14996</v>
      </c>
      <c r="AC69" s="129"/>
      <c r="AD69" s="129">
        <v>893</v>
      </c>
      <c r="AE69" s="134">
        <v>43287</v>
      </c>
      <c r="AF69" s="134">
        <v>43361</v>
      </c>
      <c r="AG69" s="134">
        <f t="shared" si="6"/>
        <v>43357</v>
      </c>
      <c r="AH69" s="125"/>
      <c r="AI69" s="219">
        <f>IFERROR(VLOOKUP('PLANNING-RECHANGES LATelec'!$AU69,[2]MAD!$B$4:$J$50000,2,FALSE),"MAD TBD")</f>
        <v>43357</v>
      </c>
      <c r="AJ69" s="134">
        <f>IFERROR(VLOOKUP('PLANNING-RECHANGES LATelec'!$AU69,[2]MAD!$B$4:$J$50000,9,FALSE),"NON EXPEDIÉE")</f>
        <v>43362</v>
      </c>
      <c r="AK69" s="224">
        <f t="shared" si="9"/>
        <v>43357</v>
      </c>
      <c r="AL69" s="227"/>
      <c r="AM69" s="222" t="s">
        <v>15</v>
      </c>
      <c r="AN69" s="172">
        <f>IFERROR(VLOOKUP('PLANNING-RECHANGES LATelec'!$F69,'Table V'!A$1:O7976,13,FALSE),"TBD")</f>
        <v>1000</v>
      </c>
      <c r="AO69" s="170">
        <f>IFERROR(VLOOKUP('PLANNING-RECHANGES LATelec'!$F69,'Table V'!A$1:O7933,14,FALSE),"TBD")</f>
        <v>0</v>
      </c>
      <c r="AP69" s="171" t="str">
        <f>IFERROR(VLOOKUP('PLANNING-RECHANGES LATelec'!$F69,'Table V'!A$1:O$8013,15,FALSE),"TBD")</f>
        <v>EUR</v>
      </c>
      <c r="AQ69" s="168" t="str">
        <f>IFERROR(VLOOKUP('PLANNING-RECHANGES LATelec'!$A69,[3]PO_AS!$A$2:$R$2520,16,FALSE),"TBD")</f>
        <v>TBD</v>
      </c>
      <c r="AR69" s="169" t="str">
        <f>IFERROR(VLOOKUP('PLANNING-RECHANGES LATelec'!$A69,[3]PO_AS!$A$2:$S$2520,18,FALSE),"TBD")</f>
        <v>TBD</v>
      </c>
      <c r="AS69" s="169" t="str">
        <f t="shared" si="7"/>
        <v>Non valide</v>
      </c>
      <c r="AT69" s="169" t="str">
        <f t="shared" si="8"/>
        <v>Non valide</v>
      </c>
      <c r="AU69" s="215" t="str">
        <f>LEFT('PLANNING-RECHANGES LATelec'!$R69,9)</f>
        <v>LCT074903</v>
      </c>
      <c r="AV69" s="156"/>
    </row>
    <row r="70" spans="1:48" ht="25.5" hidden="1" x14ac:dyDescent="0.2">
      <c r="A70" s="84" t="str">
        <f t="shared" si="10"/>
        <v>2787301210</v>
      </c>
      <c r="B70" s="125" t="str">
        <f>IFERROR(VLOOKUP(F70,'Table V'!A:K,11,FALSE),"TBD")</f>
        <v>AIRBUS</v>
      </c>
      <c r="C70" s="125">
        <v>27873012</v>
      </c>
      <c r="D70" s="126">
        <v>10</v>
      </c>
      <c r="E70" s="127" t="s">
        <v>6</v>
      </c>
      <c r="F70" s="125" t="s">
        <v>658</v>
      </c>
      <c r="G70" s="125">
        <v>1</v>
      </c>
      <c r="H70" s="125">
        <v>0</v>
      </c>
      <c r="I70" s="125" t="str">
        <f>IFERROR(VLOOKUP(F70,'Stock PHS'!A:F,6,FALSE),"")</f>
        <v/>
      </c>
      <c r="J70" s="128" t="str">
        <f>IFERROR(VLOOKUP(F70,'Table V'!A:I,9,FALSE),"P/N INCONNU")</f>
        <v>P/N CONNU</v>
      </c>
      <c r="K70" s="125" t="str">
        <f>IFERROR(VLOOKUP(F70,'Table V'!A:J,10,FALSE),"TBD")</f>
        <v>NB04660P</v>
      </c>
      <c r="L70" s="125" t="str">
        <f>IFERROR(VLOOKUP(F70,'Table V'!A:C,3,FALSE),"LdF non existante")</f>
        <v>LdF Non approuvée</v>
      </c>
      <c r="M70" s="129" t="s">
        <v>59</v>
      </c>
      <c r="N70" s="125" t="str">
        <f>IFERROR(VLOOKUP(F70,'Table V'!A:H,8,FALSE),"À définir")</f>
        <v>NON</v>
      </c>
      <c r="O70" s="125">
        <f>IFERROR(VLOOKUP(F70,'Table V'!A:E,2,FALSE),"TBD")</f>
        <v>130</v>
      </c>
      <c r="P70" s="125" t="str">
        <f>IFERROR(CONCATENATE(VLOOKUP(F70,'Table V'!$A$1:$Q$260192,17,FALSE),"-",(RIGHT(C70,4)),"0",D70),"")</f>
        <v>1251019-3012010</v>
      </c>
      <c r="Q70" s="130" t="str">
        <f>IFERROR(VLOOKUP(F70,'Table V'!A:L,12,FALSE),"")</f>
        <v>LAB</v>
      </c>
      <c r="R70" s="126" t="s">
        <v>1838</v>
      </c>
      <c r="S70" s="125" t="s">
        <v>172</v>
      </c>
      <c r="T70" s="131" t="s">
        <v>24</v>
      </c>
      <c r="U70" s="132" t="s">
        <v>15</v>
      </c>
      <c r="V70" s="130" t="str">
        <f>IFERROR(VLOOKUP(F70,'Table V'!A:F,6,FALSE),"TBD")</f>
        <v>N/A</v>
      </c>
      <c r="W70" s="125" t="str">
        <f>IFERROR(VLOOKUP(F70,'Table V'!A:G,7,FALSE),"TBD")</f>
        <v>N/A</v>
      </c>
      <c r="X70" s="125" t="str">
        <f>IFERROR(VLOOKUP(A70,[1]Feuil1!$A:$AG,32,FALSE),"N/A")</f>
        <v>N/A</v>
      </c>
      <c r="Y70" s="130" t="s">
        <v>1987</v>
      </c>
      <c r="Z70" s="133" t="s">
        <v>862</v>
      </c>
      <c r="AA70" s="125" t="s">
        <v>159</v>
      </c>
      <c r="AB70" s="129">
        <v>15966</v>
      </c>
      <c r="AC70" s="129"/>
      <c r="AD70" s="129">
        <v>1624</v>
      </c>
      <c r="AE70" s="134">
        <v>43367</v>
      </c>
      <c r="AF70" s="134"/>
      <c r="AG70" s="134">
        <f t="shared" si="6"/>
        <v>43363</v>
      </c>
      <c r="AH70" s="125"/>
      <c r="AI70" s="219">
        <f>IFERROR(VLOOKUP('PLANNING-RECHANGES LATelec'!$AU70,[2]MAD!$B$4:$J$50000,2,FALSE),"MAD TBD")</f>
        <v>43367</v>
      </c>
      <c r="AJ70" s="134">
        <f>IFERROR(VLOOKUP('PLANNING-RECHANGES LATelec'!$AU70,[2]MAD!$B$4:$J$50000,9,FALSE),"NON EXPEDIÉE")</f>
        <v>43368</v>
      </c>
      <c r="AK70" s="224">
        <f t="shared" si="9"/>
        <v>43367</v>
      </c>
      <c r="AL70" s="227"/>
      <c r="AM70" s="222" t="s">
        <v>15</v>
      </c>
      <c r="AN70" s="172">
        <f>IFERROR(VLOOKUP('PLANNING-RECHANGES LATelec'!$F70,'Table V'!A$1:O7977,13,FALSE),"TBD")</f>
        <v>5409</v>
      </c>
      <c r="AO70" s="170">
        <f>IFERROR(VLOOKUP('PLANNING-RECHANGES LATelec'!$F70,'Table V'!A$1:O7934,14,FALSE),"TBD")</f>
        <v>0</v>
      </c>
      <c r="AP70" s="171" t="str">
        <f>IFERROR(VLOOKUP('PLANNING-RECHANGES LATelec'!$F70,'Table V'!A$1:O$8013,15,FALSE),"TBD")</f>
        <v>USD</v>
      </c>
      <c r="AQ70" s="168" t="str">
        <f>IFERROR(VLOOKUP('PLANNING-RECHANGES LATelec'!$A70,[3]PO_AS!$A$2:$R$2520,16,FALSE),"TBD")</f>
        <v>TBD</v>
      </c>
      <c r="AR70" s="169" t="str">
        <f>IFERROR(VLOOKUP('PLANNING-RECHANGES LATelec'!$A70,[3]PO_AS!$A$2:$S$2520,18,FALSE),"TBD")</f>
        <v>TBD</v>
      </c>
      <c r="AS70" s="169" t="str">
        <f t="shared" si="7"/>
        <v>Non valide</v>
      </c>
      <c r="AT70" s="169" t="str">
        <f t="shared" si="8"/>
        <v>Non valide</v>
      </c>
      <c r="AU70" s="215" t="str">
        <f>LEFT('PLANNING-RECHANGES LATelec'!$R70,9)</f>
        <v>LCT108990</v>
      </c>
      <c r="AV70" s="156"/>
    </row>
    <row r="71" spans="1:48" ht="38.25" hidden="1" x14ac:dyDescent="0.2">
      <c r="A71" s="84" t="str">
        <f t="shared" si="10"/>
        <v>2763688910</v>
      </c>
      <c r="B71" s="125" t="str">
        <f>IFERROR(VLOOKUP(F71,'Table V'!A:K,11,FALSE),"TBD")</f>
        <v>AIRBUS</v>
      </c>
      <c r="C71" s="125">
        <v>27636889</v>
      </c>
      <c r="D71" s="126">
        <v>10</v>
      </c>
      <c r="E71" s="127" t="s">
        <v>104</v>
      </c>
      <c r="F71" s="125" t="s">
        <v>619</v>
      </c>
      <c r="G71" s="125">
        <v>1</v>
      </c>
      <c r="H71" s="125">
        <v>0</v>
      </c>
      <c r="I71" s="125" t="str">
        <f>IFERROR(VLOOKUP(F71,'Stock PHS'!A:F,6,FALSE),"")</f>
        <v/>
      </c>
      <c r="J71" s="128" t="str">
        <f>IFERROR(VLOOKUP(F71,'Table V'!A:I,9,FALSE),"P/N INCONNU")</f>
        <v>P/N CONNU</v>
      </c>
      <c r="K71" s="125" t="str">
        <f>IFERROR(VLOOKUP(F71,'Table V'!A:J,10,FALSE),"TBD")</f>
        <v>RR0827Z</v>
      </c>
      <c r="L71" s="125" t="str">
        <f>IFERROR(VLOOKUP(F71,'Table V'!A:C,3,FALSE),"LdF non existante")</f>
        <v>LdF approuvée</v>
      </c>
      <c r="M71" s="129" t="s">
        <v>59</v>
      </c>
      <c r="N71" s="125" t="str">
        <f>IFERROR(VLOOKUP(F71,'Table V'!A:H,8,FALSE),"À définir")</f>
        <v>NON</v>
      </c>
      <c r="O71" s="125">
        <f>IFERROR(VLOOKUP(F71,'Table V'!A:E,2,FALSE),"TBD")</f>
        <v>423</v>
      </c>
      <c r="P71" s="125" t="str">
        <f>IFERROR(CONCATENATE(VLOOKUP(F71,'Table V'!$A$1:$Q$260192,17,FALSE),"-",(RIGHT(C71,4)),"0",D71),"")</f>
        <v>1251319-6889010</v>
      </c>
      <c r="Q71" s="130" t="str">
        <f>IFERROR(VLOOKUP(F71,'Table V'!A:L,12,FALSE),"")</f>
        <v>LAB</v>
      </c>
      <c r="R71" s="126" t="s">
        <v>1812</v>
      </c>
      <c r="S71" s="125" t="s">
        <v>183</v>
      </c>
      <c r="T71" s="131" t="s">
        <v>24</v>
      </c>
      <c r="U71" s="132" t="s">
        <v>15</v>
      </c>
      <c r="V71" s="130">
        <f>IFERROR(VLOOKUP(F71,'Table V'!A:F,6,FALSE),"TBD")</f>
        <v>6574926600</v>
      </c>
      <c r="W71" s="125" t="str">
        <f>IFERROR(VLOOKUP(F71,'Table V'!A:G,7,FALSE),"TBD")</f>
        <v>Qté 1</v>
      </c>
      <c r="X71" s="125" t="str">
        <f>IFERROR(VLOOKUP(A71,[1]Feuil1!$A:$AG,32,FALSE),"N/A")</f>
        <v>Received</v>
      </c>
      <c r="Y71" s="245" t="s">
        <v>34</v>
      </c>
      <c r="Z71" s="133" t="s">
        <v>427</v>
      </c>
      <c r="AA71" s="125" t="s">
        <v>159</v>
      </c>
      <c r="AB71" s="129">
        <v>10340</v>
      </c>
      <c r="AC71" s="129"/>
      <c r="AD71" s="129"/>
      <c r="AE71" s="134">
        <v>43112</v>
      </c>
      <c r="AF71" s="134">
        <v>43287</v>
      </c>
      <c r="AG71" s="134">
        <f t="shared" si="6"/>
        <v>43283</v>
      </c>
      <c r="AH71" s="125" t="s">
        <v>57</v>
      </c>
      <c r="AI71" s="219">
        <f>IFERROR(VLOOKUP('PLANNING-RECHANGES LATelec'!$AU71,[2]MAD!$B$4:$J$50000,2,FALSE),"MAD TBD")</f>
        <v>43367</v>
      </c>
      <c r="AJ71" s="134">
        <f>IFERROR(VLOOKUP('PLANNING-RECHANGES LATelec'!$AU71,[2]MAD!$B$4:$J$50000,9,FALSE),"NON EXPEDIÉE")</f>
        <v>43369</v>
      </c>
      <c r="AK71" s="224">
        <f t="shared" si="9"/>
        <v>43367</v>
      </c>
      <c r="AL71" s="227"/>
      <c r="AM71" s="222" t="s">
        <v>15</v>
      </c>
      <c r="AN71" s="172">
        <f>IFERROR(VLOOKUP('PLANNING-RECHANGES LATelec'!$F71,'Table V'!A$1:O7978,13,FALSE),"TBD")</f>
        <v>6165</v>
      </c>
      <c r="AO71" s="170">
        <f>IFERROR(VLOOKUP('PLANNING-RECHANGES LATelec'!$F71,'Table V'!A$1:O7935,14,FALSE),"TBD")</f>
        <v>0</v>
      </c>
      <c r="AP71" s="171" t="str">
        <f>IFERROR(VLOOKUP('PLANNING-RECHANGES LATelec'!$F71,'Table V'!A$1:O$8013,15,FALSE),"TBD")</f>
        <v>EUR</v>
      </c>
      <c r="AQ71" s="168" t="str">
        <f>IFERROR(VLOOKUP('PLANNING-RECHANGES LATelec'!$A71,[3]PO_AS!$A$2:$R$2520,16,FALSE),"TBD")</f>
        <v>TBD</v>
      </c>
      <c r="AR71" s="169" t="str">
        <f>IFERROR(VLOOKUP('PLANNING-RECHANGES LATelec'!$A71,[3]PO_AS!$A$2:$S$2520,18,FALSE),"TBD")</f>
        <v>TBD</v>
      </c>
      <c r="AS71" s="169" t="str">
        <f t="shared" si="7"/>
        <v>Non valide</v>
      </c>
      <c r="AT71" s="169" t="str">
        <f t="shared" si="8"/>
        <v>Non valide</v>
      </c>
      <c r="AU71" s="215" t="str">
        <f>LEFT('PLANNING-RECHANGES LATelec'!$R71,9)</f>
        <v>LCTZ16526</v>
      </c>
      <c r="AV71" s="156"/>
    </row>
    <row r="72" spans="1:48" ht="25.5" hidden="1" x14ac:dyDescent="0.2">
      <c r="A72" s="84" t="str">
        <f t="shared" si="10"/>
        <v>490003582010</v>
      </c>
      <c r="B72" s="125" t="str">
        <f>IFERROR(VLOOKUP(F72,'Table V'!A:K,11,FALSE),"TBD")</f>
        <v>STELIA</v>
      </c>
      <c r="C72" s="125">
        <v>4900035820</v>
      </c>
      <c r="D72" s="126">
        <v>10</v>
      </c>
      <c r="E72" s="127" t="s">
        <v>95</v>
      </c>
      <c r="F72" s="125" t="s">
        <v>535</v>
      </c>
      <c r="G72" s="125">
        <v>1</v>
      </c>
      <c r="H72" s="125">
        <v>0</v>
      </c>
      <c r="I72" s="125" t="str">
        <f>IFERROR(VLOOKUP(F72,'Stock PHS'!A:F,6,FALSE),"")</f>
        <v/>
      </c>
      <c r="J72" s="128" t="str">
        <f>IFERROR(VLOOKUP(F72,'Table V'!A:I,9,FALSE),"P/N INCONNU")</f>
        <v>P/N CONNU</v>
      </c>
      <c r="K72" s="125" t="str">
        <f>IFERROR(VLOOKUP(F72,'Table V'!A:J,10,FALSE),"TBD")</f>
        <v>TBD</v>
      </c>
      <c r="L72" s="125" t="str">
        <f>IFERROR(VLOOKUP(F72,'Table V'!A:C,3,FALSE),"LdF non existante")</f>
        <v>LdF approuvée</v>
      </c>
      <c r="M72" s="129" t="s">
        <v>59</v>
      </c>
      <c r="N72" s="125" t="str">
        <f>IFERROR(VLOOKUP(F72,'Table V'!A:H,8,FALSE),"À définir")</f>
        <v>NON</v>
      </c>
      <c r="O72" s="125">
        <f>IFERROR(VLOOKUP(F72,'Table V'!A:E,2,FALSE),"TBD")</f>
        <v>28</v>
      </c>
      <c r="P72" s="125" t="str">
        <f>IFERROR(CONCATENATE(VLOOKUP(F72,'Table V'!$A$1:$Q$260192,17,FALSE),"-",(RIGHT(C72,4)),"0",D72),"")</f>
        <v>1251019-5820010</v>
      </c>
      <c r="Q72" s="130" t="str">
        <f>IFERROR(VLOOKUP(F72,'Table V'!A:L,12,FALSE),"")</f>
        <v>LAB</v>
      </c>
      <c r="R72" s="126" t="s">
        <v>1830</v>
      </c>
      <c r="S72" s="125" t="s">
        <v>183</v>
      </c>
      <c r="T72" s="131" t="s">
        <v>24</v>
      </c>
      <c r="U72" s="132" t="s">
        <v>15</v>
      </c>
      <c r="V72" s="130" t="str">
        <f>IFERROR(VLOOKUP(F72,'Table V'!A:F,6,FALSE),"TBD")</f>
        <v>N/A</v>
      </c>
      <c r="W72" s="125" t="str">
        <f>IFERROR(VLOOKUP(F72,'Table V'!A:G,7,FALSE),"TBD")</f>
        <v>N/A</v>
      </c>
      <c r="X72" s="125" t="str">
        <f>IFERROR(VLOOKUP(A72,[1]Feuil1!$A:$AG,32,FALSE),"N/A")</f>
        <v>N/A</v>
      </c>
      <c r="Y72" s="245" t="s">
        <v>34</v>
      </c>
      <c r="Z72" s="133"/>
      <c r="AA72" s="125" t="s">
        <v>159</v>
      </c>
      <c r="AB72" s="129">
        <v>15875</v>
      </c>
      <c r="AC72" s="129"/>
      <c r="AD72" s="129">
        <v>1296</v>
      </c>
      <c r="AE72" s="134">
        <v>43325</v>
      </c>
      <c r="AF72" s="134">
        <v>43342</v>
      </c>
      <c r="AG72" s="134">
        <f t="shared" si="6"/>
        <v>43336</v>
      </c>
      <c r="AH72" s="125"/>
      <c r="AI72" s="219">
        <f>IFERROR(VLOOKUP('PLANNING-RECHANGES LATelec'!$AU72,[2]MAD!$B$4:$J$50000,2,FALSE),"MAD TBD")</f>
        <v>43369</v>
      </c>
      <c r="AJ72" s="134">
        <f>IFERROR(VLOOKUP('PLANNING-RECHANGES LATelec'!$AU72,[2]MAD!$B$4:$J$50000,9,FALSE),"NON EXPEDIÉE")</f>
        <v>43370</v>
      </c>
      <c r="AK72" s="224">
        <f t="shared" si="9"/>
        <v>43369</v>
      </c>
      <c r="AL72" s="227"/>
      <c r="AM72" s="222" t="s">
        <v>15</v>
      </c>
      <c r="AN72" s="172">
        <f>IFERROR(VLOOKUP('PLANNING-RECHANGES LATelec'!$F72,'Table V'!A$1:O7979,13,FALSE),"TBD")</f>
        <v>0</v>
      </c>
      <c r="AO72" s="170">
        <f>IFERROR(VLOOKUP('PLANNING-RECHANGES LATelec'!$F72,'Table V'!A$1:O7936,14,FALSE),"TBD")</f>
        <v>0</v>
      </c>
      <c r="AP72" s="171">
        <f>IFERROR(VLOOKUP('PLANNING-RECHANGES LATelec'!$F72,'Table V'!A$1:O$8013,15,FALSE),"TBD")</f>
        <v>0</v>
      </c>
      <c r="AQ72" s="168" t="str">
        <f>IFERROR(VLOOKUP('PLANNING-RECHANGES LATelec'!$A72,[3]PO_AS!$A$2:$R$2520,16,FALSE),"TBD")</f>
        <v>TBD</v>
      </c>
      <c r="AR72" s="169" t="str">
        <f>IFERROR(VLOOKUP('PLANNING-RECHANGES LATelec'!$A72,[3]PO_AS!$A$2:$S$2520,18,FALSE),"TBD")</f>
        <v>TBD</v>
      </c>
      <c r="AS72" s="169" t="str">
        <f t="shared" si="7"/>
        <v>Non valide</v>
      </c>
      <c r="AT72" s="169" t="str">
        <f t="shared" si="8"/>
        <v>Non valide</v>
      </c>
      <c r="AU72" s="215" t="str">
        <f>LEFT('PLANNING-RECHANGES LATelec'!$R72,9)</f>
        <v>LCT107850</v>
      </c>
      <c r="AV72" s="156"/>
    </row>
    <row r="73" spans="1:48" ht="25.5" hidden="1" x14ac:dyDescent="0.2">
      <c r="A73" s="84" t="str">
        <f t="shared" si="10"/>
        <v>490003582020</v>
      </c>
      <c r="B73" s="125" t="str">
        <f>IFERROR(VLOOKUP(F73,'Table V'!A:K,11,FALSE),"TBD")</f>
        <v>STELIA</v>
      </c>
      <c r="C73" s="125">
        <v>4900035820</v>
      </c>
      <c r="D73" s="126">
        <v>20</v>
      </c>
      <c r="E73" s="127" t="s">
        <v>95</v>
      </c>
      <c r="F73" s="125" t="s">
        <v>546</v>
      </c>
      <c r="G73" s="125">
        <v>1</v>
      </c>
      <c r="H73" s="125">
        <v>0</v>
      </c>
      <c r="I73" s="125" t="str">
        <f>IFERROR(VLOOKUP(F73,'Stock PHS'!A:F,6,FALSE),"")</f>
        <v/>
      </c>
      <c r="J73" s="128" t="str">
        <f>IFERROR(VLOOKUP(F73,'Table V'!A:I,9,FALSE),"P/N INCONNU")</f>
        <v>P/N CONNU</v>
      </c>
      <c r="K73" s="125" t="str">
        <f>IFERROR(VLOOKUP(F73,'Table V'!A:J,10,FALSE),"TBD")</f>
        <v>N/A</v>
      </c>
      <c r="L73" s="125" t="str">
        <f>IFERROR(VLOOKUP(F73,'Table V'!A:C,3,FALSE),"LdF non existante")</f>
        <v>LdF approuvée</v>
      </c>
      <c r="M73" s="129" t="s">
        <v>59</v>
      </c>
      <c r="N73" s="125" t="str">
        <f>IFERROR(VLOOKUP(F73,'Table V'!A:H,8,FALSE),"À définir")</f>
        <v>NON</v>
      </c>
      <c r="O73" s="125">
        <f>IFERROR(VLOOKUP(F73,'Table V'!A:E,2,FALSE),"TBD")</f>
        <v>34</v>
      </c>
      <c r="P73" s="125" t="str">
        <f>IFERROR(CONCATENATE(VLOOKUP(F73,'Table V'!$A$1:$Q$260192,17,FALSE),"-",(RIGHT(C73,4)),"0",D73),"")</f>
        <v>1251019-5820020</v>
      </c>
      <c r="Q73" s="130" t="str">
        <f>IFERROR(VLOOKUP(F73,'Table V'!A:L,12,FALSE),"")</f>
        <v>LAB</v>
      </c>
      <c r="R73" s="126" t="s">
        <v>1831</v>
      </c>
      <c r="S73" s="125" t="s">
        <v>183</v>
      </c>
      <c r="T73" s="131" t="s">
        <v>24</v>
      </c>
      <c r="U73" s="132" t="s">
        <v>15</v>
      </c>
      <c r="V73" s="130" t="str">
        <f>IFERROR(VLOOKUP(F73,'Table V'!A:F,6,FALSE),"TBD")</f>
        <v>N/A</v>
      </c>
      <c r="W73" s="125" t="str">
        <f>IFERROR(VLOOKUP(F73,'Table V'!A:G,7,FALSE),"TBD")</f>
        <v>N/A</v>
      </c>
      <c r="X73" s="125" t="str">
        <f>IFERROR(VLOOKUP(A73,[1]Feuil1!$A:$AG,32,FALSE),"N/A")</f>
        <v>N/A</v>
      </c>
      <c r="Y73" s="245" t="s">
        <v>34</v>
      </c>
      <c r="Z73" s="133"/>
      <c r="AA73" s="125" t="s">
        <v>159</v>
      </c>
      <c r="AB73" s="129">
        <v>15875</v>
      </c>
      <c r="AC73" s="129"/>
      <c r="AD73" s="129">
        <v>1296</v>
      </c>
      <c r="AE73" s="134">
        <v>43325</v>
      </c>
      <c r="AF73" s="134">
        <v>43342</v>
      </c>
      <c r="AG73" s="134">
        <f t="shared" si="6"/>
        <v>43336</v>
      </c>
      <c r="AH73" s="125"/>
      <c r="AI73" s="219">
        <f>IFERROR(VLOOKUP('PLANNING-RECHANGES LATelec'!$AU73,[2]MAD!$B$4:$J$50000,2,FALSE),"MAD TBD")</f>
        <v>43369</v>
      </c>
      <c r="AJ73" s="134">
        <f>IFERROR(VLOOKUP('PLANNING-RECHANGES LATelec'!$AU73,[2]MAD!$B$4:$J$50000,9,FALSE),"NON EXPEDIÉE")</f>
        <v>43370</v>
      </c>
      <c r="AK73" s="224">
        <f t="shared" si="9"/>
        <v>43369</v>
      </c>
      <c r="AL73" s="227"/>
      <c r="AM73" s="222" t="s">
        <v>15</v>
      </c>
      <c r="AN73" s="172">
        <f>IFERROR(VLOOKUP('PLANNING-RECHANGES LATelec'!$F73,'Table V'!A$1:O7980,13,FALSE),"TBD")</f>
        <v>0</v>
      </c>
      <c r="AO73" s="170">
        <f>IFERROR(VLOOKUP('PLANNING-RECHANGES LATelec'!$F73,'Table V'!A$1:O7937,14,FALSE),"TBD")</f>
        <v>0</v>
      </c>
      <c r="AP73" s="171">
        <f>IFERROR(VLOOKUP('PLANNING-RECHANGES LATelec'!$F73,'Table V'!A$1:O$8013,15,FALSE),"TBD")</f>
        <v>0</v>
      </c>
      <c r="AQ73" s="168" t="str">
        <f>IFERROR(VLOOKUP('PLANNING-RECHANGES LATelec'!$A73,[3]PO_AS!$A$2:$R$2520,16,FALSE),"TBD")</f>
        <v>TBD</v>
      </c>
      <c r="AR73" s="169" t="str">
        <f>IFERROR(VLOOKUP('PLANNING-RECHANGES LATelec'!$A73,[3]PO_AS!$A$2:$S$2520,18,FALSE),"TBD")</f>
        <v>TBD</v>
      </c>
      <c r="AS73" s="169" t="str">
        <f t="shared" si="7"/>
        <v>Non valide</v>
      </c>
      <c r="AT73" s="169" t="str">
        <f t="shared" si="8"/>
        <v>Non valide</v>
      </c>
      <c r="AU73" s="215" t="str">
        <f>LEFT('PLANNING-RECHANGES LATelec'!$R73,9)</f>
        <v>LCT107852</v>
      </c>
      <c r="AV73" s="156"/>
    </row>
    <row r="74" spans="1:48" ht="38.25" hidden="1" x14ac:dyDescent="0.2">
      <c r="A74" s="84" t="str">
        <f t="shared" si="10"/>
        <v>2765743610</v>
      </c>
      <c r="B74" s="125" t="str">
        <f>IFERROR(VLOOKUP(F74,'Table V'!A:K,11,FALSE),"TBD")</f>
        <v>AIRBUS</v>
      </c>
      <c r="C74" s="125">
        <v>27657436</v>
      </c>
      <c r="D74" s="126" t="s">
        <v>1067</v>
      </c>
      <c r="E74" s="127" t="s">
        <v>104</v>
      </c>
      <c r="F74" s="125" t="s">
        <v>611</v>
      </c>
      <c r="G74" s="125">
        <v>1</v>
      </c>
      <c r="H74" s="125">
        <v>0</v>
      </c>
      <c r="I74" s="125" t="str">
        <f>IFERROR(VLOOKUP(F74,'Stock PHS'!A:F,6,FALSE),"")</f>
        <v/>
      </c>
      <c r="J74" s="128" t="str">
        <f>IFERROR(VLOOKUP(F74,'Table V'!A:I,9,FALSE),"P/N INCONNU")</f>
        <v>P/N CONNU</v>
      </c>
      <c r="K74" s="125" t="str">
        <f>IFERROR(VLOOKUP(F74,'Table V'!A:J,10,FALSE),"TBD")</f>
        <v>NB04436P</v>
      </c>
      <c r="L74" s="125" t="str">
        <f>IFERROR(VLOOKUP(F74,'Table V'!A:C,3,FALSE),"LdF non existante")</f>
        <v>LdF Non approuvée</v>
      </c>
      <c r="M74" s="129" t="s">
        <v>59</v>
      </c>
      <c r="N74" s="125" t="str">
        <f>IFERROR(VLOOKUP(F74,'Table V'!A:H,8,FALSE),"À définir")</f>
        <v>NON</v>
      </c>
      <c r="O74" s="125">
        <f>IFERROR(VLOOKUP(F74,'Table V'!A:E,2,FALSE),"")</f>
        <v>301</v>
      </c>
      <c r="P74" s="125" t="str">
        <f>IFERROR(CONCATENATE(VLOOKUP(F74,'Table V'!$A$1:$Q$260192,17,FALSE),"-",(RIGHT(C74,4)),"0",D74),"")</f>
        <v>1251019-7436000010</v>
      </c>
      <c r="Q74" s="130" t="str">
        <f>IFERROR(VLOOKUP(F74,'Table V'!A:L,12,FALSE),"")</f>
        <v>LAB</v>
      </c>
      <c r="R74" s="125" t="s">
        <v>1757</v>
      </c>
      <c r="S74" s="125" t="s">
        <v>186</v>
      </c>
      <c r="T74" s="131" t="s">
        <v>24</v>
      </c>
      <c r="U74" s="132" t="s">
        <v>15</v>
      </c>
      <c r="V74" s="130" t="str">
        <f>IFERROR(VLOOKUP(F74,'Table V'!A:F,6,FALSE),"TBD")</f>
        <v>N/A</v>
      </c>
      <c r="W74" s="125" t="str">
        <f>IFERROR(VLOOKUP(F74,'Table V'!A:G,7,FALSE),"TBD")</f>
        <v>N/A</v>
      </c>
      <c r="X74" s="125" t="str">
        <f>IFERROR(VLOOKUP(A74,[1]Feuil1!$A:$AG,32,FALSE),"N/A")</f>
        <v>N/A</v>
      </c>
      <c r="Y74" s="130" t="s">
        <v>1987</v>
      </c>
      <c r="Z74" s="133" t="s">
        <v>216</v>
      </c>
      <c r="AA74" s="125" t="s">
        <v>159</v>
      </c>
      <c r="AB74" s="129">
        <v>10816</v>
      </c>
      <c r="AC74" s="129"/>
      <c r="AD74" s="129"/>
      <c r="AE74" s="134">
        <v>43164</v>
      </c>
      <c r="AF74" s="134"/>
      <c r="AG74" s="134">
        <f t="shared" si="6"/>
        <v>43158</v>
      </c>
      <c r="AH74" s="125" t="s">
        <v>57</v>
      </c>
      <c r="AI74" s="219" t="str">
        <f>IFERROR(VLOOKUP('PLANNING-RECHANGES LATelec'!$AU74,[2]MAD!$B$4:$J$50000,2,FALSE),"MAD TBD")</f>
        <v>MAD TBD</v>
      </c>
      <c r="AJ74" s="134" t="str">
        <f>IFERROR(VLOOKUP('PLANNING-RECHANGES LATelec'!$AU74,[2]MAD!$B$4:$J$50000,9,FALSE),"NON EXPEDIÉE")</f>
        <v>NON EXPEDIÉE</v>
      </c>
      <c r="AK74" s="224" t="str">
        <f t="shared" si="9"/>
        <v/>
      </c>
      <c r="AL74" s="227"/>
      <c r="AM74" s="222" t="s">
        <v>15</v>
      </c>
      <c r="AN74" s="172">
        <f>IFERROR(VLOOKUP('PLANNING-RECHANGES LATelec'!$F74,'Table V'!A$1:O7981,13,FALSE),"TBD")</f>
        <v>1883</v>
      </c>
      <c r="AO74" s="170">
        <f>IFERROR(VLOOKUP('PLANNING-RECHANGES LATelec'!$F74,'Table V'!A$1:O7938,14,FALSE),"TBD")</f>
        <v>0</v>
      </c>
      <c r="AP74" s="171" t="str">
        <f>IFERROR(VLOOKUP('PLANNING-RECHANGES LATelec'!$F74,'Table V'!A$1:O$8013,15,FALSE),"TBD")</f>
        <v>EUR</v>
      </c>
      <c r="AQ74" s="168" t="str">
        <f>IFERROR(VLOOKUP('PLANNING-RECHANGES LATelec'!$A74,[3]PO_AS!$A$2:$R$2520,16,FALSE),"TBD")</f>
        <v>TBD</v>
      </c>
      <c r="AR74" s="169" t="str">
        <f>IFERROR(VLOOKUP('PLANNING-RECHANGES LATelec'!$A74,[3]PO_AS!$A$2:$S$2520,18,FALSE),"TBD")</f>
        <v>TBD</v>
      </c>
      <c r="AS74" s="169" t="str">
        <f t="shared" si="7"/>
        <v>Non valide</v>
      </c>
      <c r="AT74" s="169" t="str">
        <f t="shared" si="8"/>
        <v>Non valide</v>
      </c>
      <c r="AU74" s="215" t="str">
        <f>LEFT('PLANNING-RECHANGES LATelec'!$R74,9)</f>
        <v>Z34631
Z3</v>
      </c>
      <c r="AV74" s="156"/>
    </row>
    <row r="75" spans="1:48" ht="38.25" hidden="1" x14ac:dyDescent="0.2">
      <c r="A75" s="84" t="str">
        <f t="shared" si="10"/>
        <v>2765743710</v>
      </c>
      <c r="B75" s="125" t="str">
        <f>IFERROR(VLOOKUP(F75,'Table V'!A:K,11,FALSE),"TBD")</f>
        <v>AIRBUS</v>
      </c>
      <c r="C75" s="125">
        <v>27657437</v>
      </c>
      <c r="D75" s="126" t="s">
        <v>1067</v>
      </c>
      <c r="E75" s="127" t="s">
        <v>104</v>
      </c>
      <c r="F75" s="125" t="s">
        <v>632</v>
      </c>
      <c r="G75" s="125">
        <v>1</v>
      </c>
      <c r="H75" s="125">
        <v>0</v>
      </c>
      <c r="I75" s="125" t="str">
        <f>IFERROR(VLOOKUP(F75,'Stock PHS'!A:F,6,FALSE),"")</f>
        <v/>
      </c>
      <c r="J75" s="128" t="str">
        <f>IFERROR(VLOOKUP(F75,'Table V'!A:I,9,FALSE),"P/N INCONNU")</f>
        <v>P/N CONNU</v>
      </c>
      <c r="K75" s="125" t="str">
        <f>IFERROR(VLOOKUP(F75,'Table V'!A:J,10,FALSE),"TBD")</f>
        <v>NB04436P</v>
      </c>
      <c r="L75" s="125" t="str">
        <f>IFERROR(VLOOKUP(F75,'Table V'!A:C,3,FALSE),"LdF non existante")</f>
        <v>LdF Non approuvée</v>
      </c>
      <c r="M75" s="129" t="s">
        <v>59</v>
      </c>
      <c r="N75" s="125" t="str">
        <f>IFERROR(VLOOKUP(F75,'Table V'!A:H,8,FALSE),"À définir")</f>
        <v>NON</v>
      </c>
      <c r="O75" s="125">
        <f>IFERROR(VLOOKUP(F75,'Table V'!A:E,2,FALSE),"")</f>
        <v>500</v>
      </c>
      <c r="P75" s="125" t="str">
        <f>IFERROR(CONCATENATE(VLOOKUP(F75,'Table V'!$A$1:$Q$260192,17,FALSE),"-",(RIGHT(C75,4)),"0",D75),"")</f>
        <v>1251019-7437000010</v>
      </c>
      <c r="Q75" s="130" t="str">
        <f>IFERROR(VLOOKUP(F75,'Table V'!A:L,12,FALSE),"")</f>
        <v>LAB</v>
      </c>
      <c r="R75" s="125" t="s">
        <v>1758</v>
      </c>
      <c r="S75" s="125" t="s">
        <v>186</v>
      </c>
      <c r="T75" s="131" t="s">
        <v>24</v>
      </c>
      <c r="U75" s="132" t="s">
        <v>15</v>
      </c>
      <c r="V75" s="130" t="str">
        <f>IFERROR(VLOOKUP(F75,'Table V'!A:F,6,FALSE),"TBD")</f>
        <v>N/A</v>
      </c>
      <c r="W75" s="125" t="str">
        <f>IFERROR(VLOOKUP(F75,'Table V'!A:G,7,FALSE),"TBD")</f>
        <v>N/A</v>
      </c>
      <c r="X75" s="125" t="str">
        <f>IFERROR(VLOOKUP(A75,[1]Feuil1!$A:$AG,32,FALSE),"N/A")</f>
        <v>N/A</v>
      </c>
      <c r="Y75" s="130" t="s">
        <v>1987</v>
      </c>
      <c r="Z75" s="133" t="s">
        <v>216</v>
      </c>
      <c r="AA75" s="125" t="s">
        <v>159</v>
      </c>
      <c r="AB75" s="129">
        <v>10816</v>
      </c>
      <c r="AC75" s="129"/>
      <c r="AD75" s="129"/>
      <c r="AE75" s="134">
        <v>43164</v>
      </c>
      <c r="AF75" s="134"/>
      <c r="AG75" s="134">
        <f t="shared" si="6"/>
        <v>43158</v>
      </c>
      <c r="AH75" s="125" t="s">
        <v>57</v>
      </c>
      <c r="AI75" s="219" t="str">
        <f>IFERROR(VLOOKUP('PLANNING-RECHANGES LATelec'!$AU75,[2]MAD!$B$4:$J$50000,2,FALSE),"MAD TBD")</f>
        <v>MAD TBD</v>
      </c>
      <c r="AJ75" s="134" t="str">
        <f>IFERROR(VLOOKUP('PLANNING-RECHANGES LATelec'!$AU75,[2]MAD!$B$4:$J$50000,9,FALSE),"NON EXPEDIÉE")</f>
        <v>NON EXPEDIÉE</v>
      </c>
      <c r="AK75" s="224" t="str">
        <f t="shared" si="9"/>
        <v/>
      </c>
      <c r="AL75" s="227"/>
      <c r="AM75" s="222" t="s">
        <v>15</v>
      </c>
      <c r="AN75" s="172">
        <f>IFERROR(VLOOKUP('PLANNING-RECHANGES LATelec'!$F75,'Table V'!A$1:O7982,13,FALSE),"TBD")</f>
        <v>1930</v>
      </c>
      <c r="AO75" s="170">
        <f>IFERROR(VLOOKUP('PLANNING-RECHANGES LATelec'!$F75,'Table V'!A$1:O7939,14,FALSE),"TBD")</f>
        <v>0</v>
      </c>
      <c r="AP75" s="171" t="str">
        <f>IFERROR(VLOOKUP('PLANNING-RECHANGES LATelec'!$F75,'Table V'!A$1:O$8013,15,FALSE),"TBD")</f>
        <v>EUR</v>
      </c>
      <c r="AQ75" s="168" t="str">
        <f>IFERROR(VLOOKUP('PLANNING-RECHANGES LATelec'!$A75,[3]PO_AS!$A$2:$R$2520,16,FALSE),"TBD")</f>
        <v>TBD</v>
      </c>
      <c r="AR75" s="169" t="str">
        <f>IFERROR(VLOOKUP('PLANNING-RECHANGES LATelec'!$A75,[3]PO_AS!$A$2:$S$2520,18,FALSE),"TBD")</f>
        <v>TBD</v>
      </c>
      <c r="AS75" s="169" t="str">
        <f t="shared" si="7"/>
        <v>Non valide</v>
      </c>
      <c r="AT75" s="169" t="str">
        <f t="shared" si="8"/>
        <v>Non valide</v>
      </c>
      <c r="AU75" s="215" t="str">
        <f>LEFT('PLANNING-RECHANGES LATelec'!$R75,9)</f>
        <v>Z34638
Z3</v>
      </c>
      <c r="AV75" s="156"/>
    </row>
    <row r="76" spans="1:48" ht="25.5" hidden="1" x14ac:dyDescent="0.2">
      <c r="A76" s="84" t="str">
        <f t="shared" si="10"/>
        <v>490003582030</v>
      </c>
      <c r="B76" s="125" t="str">
        <f>IFERROR(VLOOKUP(F76,'Table V'!A:K,11,FALSE),"TBD")</f>
        <v>STELIA</v>
      </c>
      <c r="C76" s="125">
        <v>4900035820</v>
      </c>
      <c r="D76" s="126">
        <v>30</v>
      </c>
      <c r="E76" s="127" t="s">
        <v>95</v>
      </c>
      <c r="F76" s="125" t="s">
        <v>576</v>
      </c>
      <c r="G76" s="125">
        <v>1</v>
      </c>
      <c r="H76" s="125">
        <v>0</v>
      </c>
      <c r="I76" s="125" t="str">
        <f>IFERROR(VLOOKUP(F76,'Stock PHS'!A:F,6,FALSE),"")</f>
        <v/>
      </c>
      <c r="J76" s="128" t="str">
        <f>IFERROR(VLOOKUP(F76,'Table V'!A:I,9,FALSE),"P/N INCONNU")</f>
        <v>P/N CONNU</v>
      </c>
      <c r="K76" s="125" t="str">
        <f>IFERROR(VLOOKUP(F76,'Table V'!A:J,10,FALSE),"TBD")</f>
        <v>N/A</v>
      </c>
      <c r="L76" s="125" t="str">
        <f>IFERROR(VLOOKUP(F76,'Table V'!A:C,3,FALSE),"LdF non existante")</f>
        <v>LdF approuvée</v>
      </c>
      <c r="M76" s="129" t="s">
        <v>59</v>
      </c>
      <c r="N76" s="125" t="str">
        <f>IFERROR(VLOOKUP(F76,'Table V'!A:H,8,FALSE),"À définir")</f>
        <v>NON</v>
      </c>
      <c r="O76" s="125">
        <f>IFERROR(VLOOKUP(F76,'Table V'!A:E,2,FALSE),"TBD")</f>
        <v>101</v>
      </c>
      <c r="P76" s="125" t="str">
        <f>IFERROR(CONCATENATE(VLOOKUP(F76,'Table V'!$A$1:$Q$260192,17,FALSE),"-",(RIGHT(C76,4)),"0",D76),"")</f>
        <v>1251019-5820030</v>
      </c>
      <c r="Q76" s="130" t="str">
        <f>IFERROR(VLOOKUP(F76,'Table V'!A:L,12,FALSE),"")</f>
        <v>LAB</v>
      </c>
      <c r="R76" s="126" t="s">
        <v>1832</v>
      </c>
      <c r="S76" s="125" t="s">
        <v>183</v>
      </c>
      <c r="T76" s="131" t="s">
        <v>24</v>
      </c>
      <c r="U76" s="132" t="s">
        <v>15</v>
      </c>
      <c r="V76" s="130" t="str">
        <f>IFERROR(VLOOKUP(F76,'Table V'!A:F,6,FALSE),"TBD")</f>
        <v>6839605400
6839315000</v>
      </c>
      <c r="W76" s="125" t="str">
        <f>IFERROR(VLOOKUP(F76,'Table V'!A:G,7,FALSE),"TBD")</f>
        <v>Qté 1
Qté 1</v>
      </c>
      <c r="X76" s="125" t="str">
        <f>IFERROR(VLOOKUP(A76,[1]Feuil1!$A:$AG,32,FALSE),"N/A")</f>
        <v>N/A</v>
      </c>
      <c r="Y76" s="245" t="s">
        <v>34</v>
      </c>
      <c r="Z76" s="133" t="s">
        <v>428</v>
      </c>
      <c r="AA76" s="125" t="s">
        <v>159</v>
      </c>
      <c r="AB76" s="129">
        <v>15875</v>
      </c>
      <c r="AC76" s="129"/>
      <c r="AD76" s="129"/>
      <c r="AE76" s="134">
        <v>43325</v>
      </c>
      <c r="AF76" s="134">
        <v>43342</v>
      </c>
      <c r="AG76" s="134">
        <f t="shared" si="6"/>
        <v>43336</v>
      </c>
      <c r="AH76" s="125"/>
      <c r="AI76" s="219">
        <f>IFERROR(VLOOKUP('PLANNING-RECHANGES LATelec'!$AU76,[2]MAD!$B$4:$J$50000,2,FALSE),"MAD TBD")</f>
        <v>43369</v>
      </c>
      <c r="AJ76" s="134">
        <f>IFERROR(VLOOKUP('PLANNING-RECHANGES LATelec'!$AU76,[2]MAD!$B$4:$J$50000,9,FALSE),"NON EXPEDIÉE")</f>
        <v>43370</v>
      </c>
      <c r="AK76" s="224">
        <f t="shared" si="9"/>
        <v>43369</v>
      </c>
      <c r="AL76" s="227"/>
      <c r="AM76" s="222" t="s">
        <v>15</v>
      </c>
      <c r="AN76" s="172">
        <f>IFERROR(VLOOKUP('PLANNING-RECHANGES LATelec'!$F76,'Table V'!A$1:O7983,13,FALSE),"TBD")</f>
        <v>0</v>
      </c>
      <c r="AO76" s="170">
        <f>IFERROR(VLOOKUP('PLANNING-RECHANGES LATelec'!$F76,'Table V'!A$1:O7940,14,FALSE),"TBD")</f>
        <v>0</v>
      </c>
      <c r="AP76" s="171">
        <f>IFERROR(VLOOKUP('PLANNING-RECHANGES LATelec'!$F76,'Table V'!A$1:O$8013,15,FALSE),"TBD")</f>
        <v>0</v>
      </c>
      <c r="AQ76" s="168" t="str">
        <f>IFERROR(VLOOKUP('PLANNING-RECHANGES LATelec'!$A76,[3]PO_AS!$A$2:$R$2520,16,FALSE),"TBD")</f>
        <v>TBD</v>
      </c>
      <c r="AR76" s="169" t="str">
        <f>IFERROR(VLOOKUP('PLANNING-RECHANGES LATelec'!$A76,[3]PO_AS!$A$2:$S$2520,18,FALSE),"TBD")</f>
        <v>TBD</v>
      </c>
      <c r="AS76" s="169" t="str">
        <f t="shared" si="7"/>
        <v>Non valide</v>
      </c>
      <c r="AT76" s="169" t="str">
        <f t="shared" si="8"/>
        <v>Non valide</v>
      </c>
      <c r="AU76" s="215" t="str">
        <f>LEFT('PLANNING-RECHANGES LATelec'!$R76,9)</f>
        <v>LCT107854</v>
      </c>
      <c r="AV76" s="156"/>
    </row>
    <row r="77" spans="1:48" ht="38.25" hidden="1" x14ac:dyDescent="0.2">
      <c r="A77" s="84" t="str">
        <f t="shared" si="10"/>
        <v>490003615310</v>
      </c>
      <c r="B77" s="125" t="str">
        <f>IFERROR(VLOOKUP(F77,'Table V'!A:K,11,FALSE),"TBD")</f>
        <v>STELIA</v>
      </c>
      <c r="C77" s="125">
        <v>4900036153</v>
      </c>
      <c r="D77" s="126">
        <v>10</v>
      </c>
      <c r="E77" s="127" t="s">
        <v>95</v>
      </c>
      <c r="F77" s="125" t="s">
        <v>646</v>
      </c>
      <c r="G77" s="125">
        <v>2</v>
      </c>
      <c r="H77" s="125">
        <v>0</v>
      </c>
      <c r="I77" s="125" t="str">
        <f>IFERROR(VLOOKUP(F77,'Stock PHS'!A:F,6,FALSE),"")</f>
        <v/>
      </c>
      <c r="J77" s="128" t="str">
        <f>IFERROR(VLOOKUP(F77,'Table V'!A:I,9,FALSE),"P/N INCONNU")</f>
        <v>P/N CONNU</v>
      </c>
      <c r="K77" s="125" t="str">
        <f>IFERROR(VLOOKUP(F77,'Table V'!A:J,10,FALSE),"TBD")</f>
        <v>N/A</v>
      </c>
      <c r="L77" s="125" t="str">
        <f>IFERROR(VLOOKUP(F77,'Table V'!A:C,3,FALSE),"LdF non existante")</f>
        <v>LdF approuvée</v>
      </c>
      <c r="M77" s="129" t="s">
        <v>59</v>
      </c>
      <c r="N77" s="125" t="str">
        <f>IFERROR(VLOOKUP(F77,'Table V'!A:H,8,FALSE),"À définir")</f>
        <v>OUI</v>
      </c>
      <c r="O77" s="125" t="str">
        <f>IFERROR(VLOOKUP(F77,'Table V'!A:E,2,FALSE),"TBD")</f>
        <v>CÂBLE</v>
      </c>
      <c r="P77" s="125" t="str">
        <f>IFERROR(CONCATENATE(VLOOKUP(F77,'Table V'!$A$1:$Q$260192,17,FALSE),"-",(RIGHT(C77,4)),"0",D77),"")</f>
        <v>1251019-6153010</v>
      </c>
      <c r="Q77" s="130" t="str">
        <f>IFERROR(VLOOKUP(F77,'Table V'!A:L,12,FALSE),"")</f>
        <v>LAB</v>
      </c>
      <c r="R77" s="126" t="s">
        <v>933</v>
      </c>
      <c r="S77" s="125" t="s">
        <v>934</v>
      </c>
      <c r="T77" s="131" t="s">
        <v>24</v>
      </c>
      <c r="U77" s="132" t="s">
        <v>15</v>
      </c>
      <c r="V77" s="130" t="str">
        <f>IFERROR(VLOOKUP(F77,'Table V'!A:F,6,FALSE),"TBD")</f>
        <v>N/A</v>
      </c>
      <c r="W77" s="125" t="str">
        <f>IFERROR(VLOOKUP(F77,'Table V'!A:G,7,FALSE),"TBD")</f>
        <v>N/A</v>
      </c>
      <c r="X77" s="125" t="str">
        <f>IFERROR(VLOOKUP(A77,[1]Feuil1!$A:$AG,32,FALSE),"N/A")</f>
        <v>N/A</v>
      </c>
      <c r="Y77" s="245" t="s">
        <v>34</v>
      </c>
      <c r="Z77" s="133" t="s">
        <v>930</v>
      </c>
      <c r="AA77" s="125" t="s">
        <v>876</v>
      </c>
      <c r="AB77" s="129" t="s">
        <v>57</v>
      </c>
      <c r="AC77" s="129" t="s">
        <v>57</v>
      </c>
      <c r="AD77" s="129"/>
      <c r="AE77" s="134">
        <v>43369</v>
      </c>
      <c r="AF77" s="134">
        <v>43382</v>
      </c>
      <c r="AG77" s="134">
        <f t="shared" si="6"/>
        <v>43376</v>
      </c>
      <c r="AH77" s="125"/>
      <c r="AI77" s="219">
        <f>IFERROR(VLOOKUP('PLANNING-RECHANGES LATelec'!$AU77,[2]MAD!$B$4:$J$50000,2,FALSE),"MAD TBD")</f>
        <v>43374</v>
      </c>
      <c r="AJ77" s="134">
        <f>IFERROR(VLOOKUP('PLANNING-RECHANGES LATelec'!$AU77,[2]MAD!$B$4:$J$50000,9,FALSE),"NON EXPEDIÉE")</f>
        <v>43375</v>
      </c>
      <c r="AK77" s="224">
        <f t="shared" si="9"/>
        <v>43374</v>
      </c>
      <c r="AL77" s="227"/>
      <c r="AM77" s="222" t="s">
        <v>15</v>
      </c>
      <c r="AN77" s="172">
        <f>IFERROR(VLOOKUP('PLANNING-RECHANGES LATelec'!$F77,'Table V'!A$1:O7984,13,FALSE),"TBD")</f>
        <v>245</v>
      </c>
      <c r="AO77" s="170">
        <f>IFERROR(VLOOKUP('PLANNING-RECHANGES LATelec'!$F77,'Table V'!A$1:O7941,14,FALSE),"TBD")</f>
        <v>0</v>
      </c>
      <c r="AP77" s="171" t="str">
        <f>IFERROR(VLOOKUP('PLANNING-RECHANGES LATelec'!$F77,'Table V'!A$1:O$8013,15,FALSE),"TBD")</f>
        <v>EUR</v>
      </c>
      <c r="AQ77" s="168" t="str">
        <f>IFERROR(VLOOKUP('PLANNING-RECHANGES LATelec'!$A77,[3]PO_AS!$A$2:$R$2520,16,FALSE),"TBD")</f>
        <v>TBD</v>
      </c>
      <c r="AR77" s="169" t="str">
        <f>IFERROR(VLOOKUP('PLANNING-RECHANGES LATelec'!$A77,[3]PO_AS!$A$2:$S$2520,18,FALSE),"TBD")</f>
        <v>TBD</v>
      </c>
      <c r="AS77" s="169" t="str">
        <f t="shared" si="7"/>
        <v>Non valide</v>
      </c>
      <c r="AT77" s="169" t="str">
        <f t="shared" si="8"/>
        <v>Non valide</v>
      </c>
      <c r="AU77" s="215" t="str">
        <f>LEFT('PLANNING-RECHANGES LATelec'!$R77,9)</f>
        <v>LCT140903</v>
      </c>
      <c r="AV77" s="156"/>
    </row>
    <row r="78" spans="1:48" ht="25.5" hidden="1" x14ac:dyDescent="0.2">
      <c r="A78" s="84" t="str">
        <f t="shared" si="10"/>
        <v>2790204710</v>
      </c>
      <c r="B78" s="125" t="str">
        <f>IFERROR(VLOOKUP(F78,'Table V'!A:K,11,FALSE),"TBD")</f>
        <v>AIRBUS</v>
      </c>
      <c r="C78" s="125">
        <v>27902047</v>
      </c>
      <c r="D78" s="126">
        <v>10</v>
      </c>
      <c r="E78" s="127" t="s">
        <v>6</v>
      </c>
      <c r="F78" s="125" t="s">
        <v>582</v>
      </c>
      <c r="G78" s="125">
        <v>1</v>
      </c>
      <c r="H78" s="125">
        <v>0</v>
      </c>
      <c r="I78" s="125" t="str">
        <f>IFERROR(VLOOKUP(F78,'Stock PHS'!A:F,6,FALSE),"")</f>
        <v/>
      </c>
      <c r="J78" s="128" t="str">
        <f>IFERROR(VLOOKUP(F78,'Table V'!A:I,9,FALSE),"P/N INCONNU")</f>
        <v>P/N CONNU</v>
      </c>
      <c r="K78" s="125" t="str">
        <f>IFERROR(VLOOKUP(F78,'Table V'!A:J,10,FALSE),"TBD")</f>
        <v>NB3526P</v>
      </c>
      <c r="L78" s="125" t="str">
        <f>IFERROR(VLOOKUP(F78,'Table V'!A:C,3,FALSE),"LdF non existante")</f>
        <v>LdF Non approuvée</v>
      </c>
      <c r="M78" s="129" t="s">
        <v>59</v>
      </c>
      <c r="N78" s="125" t="str">
        <f>IFERROR(VLOOKUP(F78,'Table V'!A:H,8,FALSE),"À définir")</f>
        <v>NON</v>
      </c>
      <c r="O78" s="125">
        <f>IFERROR(VLOOKUP(F78,'Table V'!A:E,2,FALSE),"TBD")</f>
        <v>108</v>
      </c>
      <c r="P78" s="125" t="str">
        <f>IFERROR(CONCATENATE(VLOOKUP(F78,'Table V'!$A$1:$Q$260192,17,FALSE),"-",(RIGHT(C78,4)),"0",D78),"")</f>
        <v>1251019-2047010</v>
      </c>
      <c r="Q78" s="130" t="str">
        <f>IFERROR(VLOOKUP(F78,'Table V'!A:L,12,FALSE),"")</f>
        <v>LAB</v>
      </c>
      <c r="R78" s="126" t="s">
        <v>1842</v>
      </c>
      <c r="S78" s="125" t="s">
        <v>172</v>
      </c>
      <c r="T78" s="131" t="s">
        <v>24</v>
      </c>
      <c r="U78" s="132" t="s">
        <v>15</v>
      </c>
      <c r="V78" s="130" t="str">
        <f>IFERROR(VLOOKUP(F78,'Table V'!A:F,6,FALSE),"TBD")</f>
        <v>6963469200</v>
      </c>
      <c r="W78" s="125" t="str">
        <f>IFERROR(VLOOKUP(F78,'Table V'!A:G,7,FALSE),"TBD")</f>
        <v>Qté 1</v>
      </c>
      <c r="X78" s="125" t="str">
        <f>IFERROR(VLOOKUP(A78,[1]Feuil1!$A:$AG,32,FALSE),"N/A")</f>
        <v>Received</v>
      </c>
      <c r="Y78" s="245" t="s">
        <v>34</v>
      </c>
      <c r="Z78" s="133" t="s">
        <v>935</v>
      </c>
      <c r="AA78" s="125" t="s">
        <v>159</v>
      </c>
      <c r="AB78" s="129">
        <v>16653</v>
      </c>
      <c r="AC78" s="129"/>
      <c r="AD78" s="129"/>
      <c r="AE78" s="134">
        <v>43347</v>
      </c>
      <c r="AF78" s="134">
        <v>43376</v>
      </c>
      <c r="AG78" s="134">
        <f t="shared" si="6"/>
        <v>43374</v>
      </c>
      <c r="AH78" s="125"/>
      <c r="AI78" s="219">
        <f>IFERROR(VLOOKUP('PLANNING-RECHANGES LATelec'!$AU78,[2]MAD!$B$4:$J$50000,2,FALSE),"MAD TBD")</f>
        <v>43375</v>
      </c>
      <c r="AJ78" s="134">
        <f>IFERROR(VLOOKUP('PLANNING-RECHANGES LATelec'!$AU78,[2]MAD!$B$4:$J$50000,9,FALSE),"NON EXPEDIÉE")</f>
        <v>43376</v>
      </c>
      <c r="AK78" s="224">
        <f t="shared" si="9"/>
        <v>43375</v>
      </c>
      <c r="AL78" s="227"/>
      <c r="AM78" s="222" t="s">
        <v>15</v>
      </c>
      <c r="AN78" s="172">
        <f>IFERROR(VLOOKUP('PLANNING-RECHANGES LATelec'!$F78,'Table V'!A$1:O7985,13,FALSE),"TBD")</f>
        <v>2098.33</v>
      </c>
      <c r="AO78" s="170">
        <f>IFERROR(VLOOKUP('PLANNING-RECHANGES LATelec'!$F78,'Table V'!A$1:O7942,14,FALSE),"TBD")</f>
        <v>0</v>
      </c>
      <c r="AP78" s="171" t="str">
        <f>IFERROR(VLOOKUP('PLANNING-RECHANGES LATelec'!$F78,'Table V'!A$1:O$8013,15,FALSE),"TBD")</f>
        <v>EUR</v>
      </c>
      <c r="AQ78" s="168" t="str">
        <f>IFERROR(VLOOKUP('PLANNING-RECHANGES LATelec'!$A78,[3]PO_AS!$A$2:$R$2520,16,FALSE),"TBD")</f>
        <v>TBD</v>
      </c>
      <c r="AR78" s="169" t="str">
        <f>IFERROR(VLOOKUP('PLANNING-RECHANGES LATelec'!$A78,[3]PO_AS!$A$2:$S$2520,18,FALSE),"TBD")</f>
        <v>TBD</v>
      </c>
      <c r="AS78" s="169" t="str">
        <f t="shared" si="7"/>
        <v>Non valide</v>
      </c>
      <c r="AT78" s="169" t="str">
        <f t="shared" si="8"/>
        <v>Non valide</v>
      </c>
      <c r="AU78" s="215" t="str">
        <f>LEFT('PLANNING-RECHANGES LATelec'!$R78,9)</f>
        <v>LCT124354</v>
      </c>
      <c r="AV78" s="156"/>
    </row>
    <row r="79" spans="1:48" ht="38.25" hidden="1" x14ac:dyDescent="0.2">
      <c r="A79" s="84" t="str">
        <f t="shared" si="10"/>
        <v>2778536410</v>
      </c>
      <c r="B79" s="125" t="str">
        <f>IFERROR(VLOOKUP(F79,'Table V'!A:K,11,FALSE),"TBD")</f>
        <v>AIRBUS</v>
      </c>
      <c r="C79" s="125">
        <v>27785364</v>
      </c>
      <c r="D79" s="126">
        <v>10</v>
      </c>
      <c r="E79" s="127" t="s">
        <v>95</v>
      </c>
      <c r="F79" s="125" t="s">
        <v>630</v>
      </c>
      <c r="G79" s="125">
        <v>1</v>
      </c>
      <c r="H79" s="125">
        <v>0</v>
      </c>
      <c r="I79" s="125" t="str">
        <f>IFERROR(VLOOKUP(F79,'Stock PHS'!A:F,6,FALSE),"")</f>
        <v/>
      </c>
      <c r="J79" s="128" t="str">
        <f>IFERROR(VLOOKUP(F79,'Table V'!A:I,9,FALSE),"P/N INCONNU")</f>
        <v>P/N CONNU</v>
      </c>
      <c r="K79" s="125" t="str">
        <f>IFERROR(VLOOKUP(F79,'Table V'!A:J,10,FALSE),"TBD")</f>
        <v>RR9463C</v>
      </c>
      <c r="L79" s="125" t="str">
        <f>IFERROR(VLOOKUP(F79,'Table V'!A:C,3,FALSE),"LdF non existante")</f>
        <v>LdF approuvée</v>
      </c>
      <c r="M79" s="129" t="s">
        <v>59</v>
      </c>
      <c r="N79" s="125" t="str">
        <f>IFERROR(VLOOKUP(F79,'Table V'!A:H,8,FALSE),"À définir")</f>
        <v>NON</v>
      </c>
      <c r="O79" s="125">
        <f>IFERROR(VLOOKUP(F79,'Table V'!A:E,2,FALSE),"TBD")</f>
        <v>463</v>
      </c>
      <c r="P79" s="125" t="str">
        <f>IFERROR(CONCATENATE(VLOOKUP(F79,'Table V'!$A$1:$Q$260192,17,FALSE),"-",(RIGHT(C79,4)),"0",D79),"")</f>
        <v>1251319-5364010</v>
      </c>
      <c r="Q79" s="130" t="str">
        <f>IFERROR(VLOOKUP(F79,'Table V'!A:L,12,FALSE),"")</f>
        <v>LAB</v>
      </c>
      <c r="R79" s="126" t="s">
        <v>1844</v>
      </c>
      <c r="S79" s="125" t="s">
        <v>186</v>
      </c>
      <c r="T79" s="131" t="s">
        <v>24</v>
      </c>
      <c r="U79" s="132" t="s">
        <v>15</v>
      </c>
      <c r="V79" s="130" t="str">
        <f>IFERROR(VLOOKUP(F79,'Table V'!A:F,6,FALSE),"TBD")</f>
        <v>N/A</v>
      </c>
      <c r="W79" s="125" t="str">
        <f>IFERROR(VLOOKUP(F79,'Table V'!A:G,7,FALSE),"TBD")</f>
        <v>N/A</v>
      </c>
      <c r="X79" s="125" t="str">
        <f>IFERROR(VLOOKUP(A79,[1]Feuil1!$A:$AG,32,FALSE),"N/A")</f>
        <v>N/A</v>
      </c>
      <c r="Y79" s="245" t="s">
        <v>34</v>
      </c>
      <c r="Z79" s="133" t="s">
        <v>863</v>
      </c>
      <c r="AA79" s="125" t="s">
        <v>159</v>
      </c>
      <c r="AB79" s="129">
        <v>13703</v>
      </c>
      <c r="AC79" s="129"/>
      <c r="AD79" s="129">
        <v>1584</v>
      </c>
      <c r="AE79" s="134">
        <v>43265</v>
      </c>
      <c r="AF79" s="134">
        <v>43382</v>
      </c>
      <c r="AG79" s="134">
        <f t="shared" si="6"/>
        <v>43376</v>
      </c>
      <c r="AH79" s="125"/>
      <c r="AI79" s="219">
        <f>IFERROR(VLOOKUP('PLANNING-RECHANGES LATelec'!$AU79,[2]MAD!$B$4:$J$50000,2,FALSE),"MAD TBD")</f>
        <v>43377</v>
      </c>
      <c r="AJ79" s="134">
        <f>IFERROR(VLOOKUP('PLANNING-RECHANGES LATelec'!$AU79,[2]MAD!$B$4:$J$50000,9,FALSE),"NON EXPEDIÉE")</f>
        <v>43378</v>
      </c>
      <c r="AK79" s="224">
        <f t="shared" si="9"/>
        <v>43377</v>
      </c>
      <c r="AL79" s="227"/>
      <c r="AM79" s="222" t="s">
        <v>15</v>
      </c>
      <c r="AN79" s="172">
        <f>IFERROR(VLOOKUP('PLANNING-RECHANGES LATelec'!$F79,'Table V'!A$1:O7986,13,FALSE),"TBD")</f>
        <v>6229</v>
      </c>
      <c r="AO79" s="170">
        <f>IFERROR(VLOOKUP('PLANNING-RECHANGES LATelec'!$F79,'Table V'!A$1:O7943,14,FALSE),"TBD")</f>
        <v>0</v>
      </c>
      <c r="AP79" s="171" t="str">
        <f>IFERROR(VLOOKUP('PLANNING-RECHANGES LATelec'!$F79,'Table V'!A$1:O$8013,15,FALSE),"TBD")</f>
        <v>EUR</v>
      </c>
      <c r="AQ79" s="168" t="str">
        <f>IFERROR(VLOOKUP('PLANNING-RECHANGES LATelec'!$A79,[3]PO_AS!$A$2:$R$2520,16,FALSE),"TBD")</f>
        <v>TBD</v>
      </c>
      <c r="AR79" s="169" t="str">
        <f>IFERROR(VLOOKUP('PLANNING-RECHANGES LATelec'!$A79,[3]PO_AS!$A$2:$S$2520,18,FALSE),"TBD")</f>
        <v>TBD</v>
      </c>
      <c r="AS79" s="169" t="str">
        <f t="shared" si="7"/>
        <v>Non valide</v>
      </c>
      <c r="AT79" s="169" t="str">
        <f t="shared" si="8"/>
        <v>Non valide</v>
      </c>
      <c r="AU79" s="215" t="str">
        <f>LEFT('PLANNING-RECHANGES LATelec'!$R79,9)</f>
        <v>LCT036189</v>
      </c>
      <c r="AV79" s="156"/>
    </row>
    <row r="80" spans="1:48" ht="38.25" hidden="1" x14ac:dyDescent="0.2">
      <c r="A80" s="84" t="str">
        <f t="shared" si="10"/>
        <v>2766077610</v>
      </c>
      <c r="B80" s="125" t="str">
        <f>IFERROR(VLOOKUP(F80,'Table V'!A:K,11,FALSE),"TBD")</f>
        <v>AIRBUS</v>
      </c>
      <c r="C80" s="125">
        <v>27660776</v>
      </c>
      <c r="D80" s="126">
        <v>10</v>
      </c>
      <c r="E80" s="127" t="s">
        <v>104</v>
      </c>
      <c r="F80" s="125" t="s">
        <v>479</v>
      </c>
      <c r="G80" s="125">
        <v>1</v>
      </c>
      <c r="H80" s="125">
        <v>0</v>
      </c>
      <c r="I80" s="125" t="str">
        <f>IFERROR(VLOOKUP(F80,'Stock PHS'!A:F,6,FALSE),"")</f>
        <v/>
      </c>
      <c r="J80" s="128" t="str">
        <f>IFERROR(VLOOKUP(F80,'Table V'!A:I,9,FALSE),"P/N INCONNU")</f>
        <v>P/N CONNU</v>
      </c>
      <c r="K80" s="125" t="str">
        <f>IFERROR(VLOOKUP(F80,'Table V'!A:J,10,FALSE),"TBD")</f>
        <v>NB01881P</v>
      </c>
      <c r="L80" s="125" t="str">
        <f>IFERROR(VLOOKUP(F80,'Table V'!A:C,3,FALSE),"LdF non existante")</f>
        <v>LdF Non approuvée</v>
      </c>
      <c r="M80" s="129" t="s">
        <v>59</v>
      </c>
      <c r="N80" s="125" t="str">
        <f>IFERROR(VLOOKUP(F80,'Table V'!A:H,8,FALSE),"À définir")</f>
        <v>NON</v>
      </c>
      <c r="O80" s="125">
        <f>IFERROR(VLOOKUP(F80,'Table V'!A:E,2,FALSE),"TBD")</f>
        <v>17</v>
      </c>
      <c r="P80" s="125" t="str">
        <f>IFERROR(CONCATENATE(VLOOKUP(F80,'Table V'!$A$1:$Q$260192,17,FALSE),"-",(RIGHT(C80,4)),"0",D80),"")</f>
        <v>1251019-0776010</v>
      </c>
      <c r="Q80" s="130" t="str">
        <f>IFERROR(VLOOKUP(F80,'Table V'!A:L,12,FALSE),"")</f>
        <v>LAB</v>
      </c>
      <c r="R80" s="126" t="s">
        <v>1868</v>
      </c>
      <c r="S80" s="125" t="s">
        <v>172</v>
      </c>
      <c r="T80" s="131" t="s">
        <v>24</v>
      </c>
      <c r="U80" s="132" t="s">
        <v>15</v>
      </c>
      <c r="V80" s="130" t="str">
        <f>IFERROR(VLOOKUP(F80,'Table V'!A:F,6,FALSE),"TBD")</f>
        <v>6925015800 6963400000 6963397500</v>
      </c>
      <c r="W80" s="125" t="str">
        <f>IFERROR(VLOOKUP(F80,'Table V'!A:G,7,FALSE),"TBD")</f>
        <v>Qté 1
Qté 1
Qté 1</v>
      </c>
      <c r="X80" s="125" t="str">
        <f>IFERROR(VLOOKUP(A80,[1]Feuil1!$A:$AG,32,FALSE),"N/A")</f>
        <v>Received</v>
      </c>
      <c r="Y80" s="245" t="s">
        <v>34</v>
      </c>
      <c r="Z80" s="133" t="s">
        <v>989</v>
      </c>
      <c r="AA80" s="125" t="s">
        <v>159</v>
      </c>
      <c r="AB80" s="129">
        <v>11044</v>
      </c>
      <c r="AC80" s="129"/>
      <c r="AD80" s="129">
        <v>1175</v>
      </c>
      <c r="AE80" s="134">
        <v>43147</v>
      </c>
      <c r="AF80" s="134">
        <v>43389</v>
      </c>
      <c r="AG80" s="134">
        <f t="shared" si="6"/>
        <v>43383</v>
      </c>
      <c r="AH80" s="125" t="s">
        <v>57</v>
      </c>
      <c r="AI80" s="219">
        <f>IFERROR(VLOOKUP('PLANNING-RECHANGES LATelec'!$AU80,[2]MAD!$B$4:$J$50000,2,FALSE),"MAD TBD")</f>
        <v>43383</v>
      </c>
      <c r="AJ80" s="134">
        <f>IFERROR(VLOOKUP('PLANNING-RECHANGES LATelec'!$AU80,[2]MAD!$B$4:$J$50000,9,FALSE),"NON EXPEDIÉE")</f>
        <v>43384</v>
      </c>
      <c r="AK80" s="224">
        <f t="shared" si="9"/>
        <v>43383</v>
      </c>
      <c r="AL80" s="227"/>
      <c r="AM80" s="222" t="s">
        <v>15</v>
      </c>
      <c r="AN80" s="172">
        <f>IFERROR(VLOOKUP('PLANNING-RECHANGES LATelec'!$F80,'Table V'!A$1:O7987,13,FALSE),"TBD")</f>
        <v>508</v>
      </c>
      <c r="AO80" s="170">
        <f>IFERROR(VLOOKUP('PLANNING-RECHANGES LATelec'!$F80,'Table V'!A$1:O7944,14,FALSE),"TBD")</f>
        <v>0</v>
      </c>
      <c r="AP80" s="171" t="str">
        <f>IFERROR(VLOOKUP('PLANNING-RECHANGES LATelec'!$F80,'Table V'!A$1:O$8013,15,FALSE),"TBD")</f>
        <v>EUR</v>
      </c>
      <c r="AQ80" s="168" t="str">
        <f>IFERROR(VLOOKUP('PLANNING-RECHANGES LATelec'!$A80,[3]PO_AS!$A$2:$R$2520,16,FALSE),"TBD")</f>
        <v>TBD</v>
      </c>
      <c r="AR80" s="169" t="str">
        <f>IFERROR(VLOOKUP('PLANNING-RECHANGES LATelec'!$A80,[3]PO_AS!$A$2:$S$2520,18,FALSE),"TBD")</f>
        <v>TBD</v>
      </c>
      <c r="AS80" s="169" t="str">
        <f t="shared" si="7"/>
        <v>Non valide</v>
      </c>
      <c r="AT80" s="169" t="str">
        <f t="shared" si="8"/>
        <v>Non valide</v>
      </c>
      <c r="AU80" s="215" t="str">
        <f>LEFT('PLANNING-RECHANGES LATelec'!$R80,9)</f>
        <v>LCTZ38263</v>
      </c>
      <c r="AV80" s="156"/>
    </row>
    <row r="81" spans="1:48" ht="38.25" hidden="1" x14ac:dyDescent="0.2">
      <c r="A81" s="84" t="str">
        <f t="shared" si="10"/>
        <v>2765230210</v>
      </c>
      <c r="B81" s="125" t="str">
        <f>IFERROR(VLOOKUP(F81,'Table V'!A:K,11,FALSE),"TBD")</f>
        <v>AIRBUS</v>
      </c>
      <c r="C81" s="125">
        <v>27652302</v>
      </c>
      <c r="D81" s="126">
        <v>10</v>
      </c>
      <c r="E81" s="127" t="s">
        <v>104</v>
      </c>
      <c r="F81" s="125" t="s">
        <v>478</v>
      </c>
      <c r="G81" s="125">
        <v>1</v>
      </c>
      <c r="H81" s="125">
        <v>0</v>
      </c>
      <c r="I81" s="125" t="str">
        <f>IFERROR(VLOOKUP(F81,'Stock PHS'!A:F,6,FALSE),"")</f>
        <v/>
      </c>
      <c r="J81" s="128" t="str">
        <f>IFERROR(VLOOKUP(F81,'Table V'!A:I,9,FALSE),"P/N INCONNU")</f>
        <v>P/N CONNU</v>
      </c>
      <c r="K81" s="125" t="str">
        <f>IFERROR(VLOOKUP(F81,'Table V'!A:J,10,FALSE),"TBD")</f>
        <v>NB01881P</v>
      </c>
      <c r="L81" s="125" t="str">
        <f>IFERROR(VLOOKUP(F81,'Table V'!A:C,3,FALSE),"LdF non existante")</f>
        <v>LdF Non approuvée</v>
      </c>
      <c r="M81" s="129" t="s">
        <v>59</v>
      </c>
      <c r="N81" s="125" t="str">
        <f>IFERROR(VLOOKUP(F81,'Table V'!A:H,8,FALSE),"À définir")</f>
        <v>NON</v>
      </c>
      <c r="O81" s="125">
        <f>IFERROR(VLOOKUP(F81,'Table V'!A:E,2,FALSE),"TBD")</f>
        <v>16</v>
      </c>
      <c r="P81" s="125" t="str">
        <f>IFERROR(CONCATENATE(VLOOKUP(F81,'Table V'!$A$1:$Q$260192,17,FALSE),"-",(RIGHT(C81,4)),"0",D81),"")</f>
        <v>1251019-2302010</v>
      </c>
      <c r="Q81" s="130" t="str">
        <f>IFERROR(VLOOKUP(F81,'Table V'!A:L,12,FALSE),"")</f>
        <v>LAB</v>
      </c>
      <c r="R81" s="126" t="s">
        <v>1869</v>
      </c>
      <c r="S81" s="125" t="s">
        <v>172</v>
      </c>
      <c r="T81" s="131" t="s">
        <v>24</v>
      </c>
      <c r="U81" s="132" t="s">
        <v>15</v>
      </c>
      <c r="V81" s="130" t="str">
        <f>IFERROR(VLOOKUP(F81,'Table V'!A:F,6,FALSE),"TBD")</f>
        <v>6925015800 6963400000 6963397500</v>
      </c>
      <c r="W81" s="125" t="str">
        <f>IFERROR(VLOOKUP(F81,'Table V'!A:G,7,FALSE),"TBD")</f>
        <v>Qté 1 
Qté 1 
Qté 1</v>
      </c>
      <c r="X81" s="125" t="str">
        <f>IFERROR(VLOOKUP(A81,[1]Feuil1!$A:$AG,32,FALSE),"N/A")</f>
        <v>Received</v>
      </c>
      <c r="Y81" s="245" t="s">
        <v>34</v>
      </c>
      <c r="Z81" s="133" t="s">
        <v>990</v>
      </c>
      <c r="AA81" s="125" t="s">
        <v>159</v>
      </c>
      <c r="AB81" s="129">
        <v>11028</v>
      </c>
      <c r="AC81" s="129"/>
      <c r="AD81" s="129">
        <v>1175</v>
      </c>
      <c r="AE81" s="134">
        <v>43251</v>
      </c>
      <c r="AF81" s="134">
        <v>43389</v>
      </c>
      <c r="AG81" s="134">
        <f t="shared" si="6"/>
        <v>43383</v>
      </c>
      <c r="AH81" s="125" t="s">
        <v>57</v>
      </c>
      <c r="AI81" s="219">
        <f>IFERROR(VLOOKUP('PLANNING-RECHANGES LATelec'!$AU81,[2]MAD!$B$4:$J$50000,2,FALSE),"MAD TBD")</f>
        <v>43383</v>
      </c>
      <c r="AJ81" s="134">
        <f>IFERROR(VLOOKUP('PLANNING-RECHANGES LATelec'!$AU81,[2]MAD!$B$4:$J$50000,9,FALSE),"NON EXPEDIÉE")</f>
        <v>43384</v>
      </c>
      <c r="AK81" s="224">
        <f t="shared" si="9"/>
        <v>43383</v>
      </c>
      <c r="AL81" s="227"/>
      <c r="AM81" s="222" t="s">
        <v>15</v>
      </c>
      <c r="AN81" s="172">
        <f>IFERROR(VLOOKUP('PLANNING-RECHANGES LATelec'!$F81,'Table V'!A$1:O7988,13,FALSE),"TBD")</f>
        <v>508</v>
      </c>
      <c r="AO81" s="170">
        <f>IFERROR(VLOOKUP('PLANNING-RECHANGES LATelec'!$F81,'Table V'!A$1:O7945,14,FALSE),"TBD")</f>
        <v>0</v>
      </c>
      <c r="AP81" s="171" t="str">
        <f>IFERROR(VLOOKUP('PLANNING-RECHANGES LATelec'!$F81,'Table V'!A$1:O$8013,15,FALSE),"TBD")</f>
        <v>USD</v>
      </c>
      <c r="AQ81" s="168" t="str">
        <f>IFERROR(VLOOKUP('PLANNING-RECHANGES LATelec'!$A81,[3]PO_AS!$A$2:$R$2520,16,FALSE),"TBD")</f>
        <v>TBD</v>
      </c>
      <c r="AR81" s="169" t="str">
        <f>IFERROR(VLOOKUP('PLANNING-RECHANGES LATelec'!$A81,[3]PO_AS!$A$2:$S$2520,18,FALSE),"TBD")</f>
        <v>TBD</v>
      </c>
      <c r="AS81" s="169" t="str">
        <f t="shared" si="7"/>
        <v>Non valide</v>
      </c>
      <c r="AT81" s="169" t="str">
        <f t="shared" si="8"/>
        <v>Non valide</v>
      </c>
      <c r="AU81" s="215" t="str">
        <f>LEFT('PLANNING-RECHANGES LATelec'!$R81,9)</f>
        <v>LCTZ37860</v>
      </c>
      <c r="AV81" s="156"/>
    </row>
    <row r="82" spans="1:48" ht="38.25" hidden="1" x14ac:dyDescent="0.2">
      <c r="A82" s="84" t="str">
        <f t="shared" si="10"/>
        <v>2784534810</v>
      </c>
      <c r="B82" s="125" t="str">
        <f>IFERROR(VLOOKUP(F82,'Table V'!A:K,11,FALSE),"TBD")</f>
        <v>AIRBUS</v>
      </c>
      <c r="C82" s="125">
        <v>27845348</v>
      </c>
      <c r="D82" s="126">
        <v>10</v>
      </c>
      <c r="E82" s="127" t="s">
        <v>104</v>
      </c>
      <c r="F82" s="125" t="s">
        <v>498</v>
      </c>
      <c r="G82" s="125">
        <v>1</v>
      </c>
      <c r="H82" s="125">
        <v>0</v>
      </c>
      <c r="I82" s="125" t="str">
        <f>IFERROR(VLOOKUP(F82,'Stock PHS'!A:F,6,FALSE),"")</f>
        <v/>
      </c>
      <c r="J82" s="128" t="str">
        <f>IFERROR(VLOOKUP(F82,'Table V'!A:I,9,FALSE),"P/N INCONNU")</f>
        <v>P/N CONNU</v>
      </c>
      <c r="K82" s="125" t="str">
        <f>IFERROR(VLOOKUP(F82,'Table V'!A:J,10,FALSE),"TBD")</f>
        <v>NB02135P</v>
      </c>
      <c r="L82" s="125" t="str">
        <f>IFERROR(VLOOKUP(F82,'Table V'!A:C,3,FALSE),"LdF non existante")</f>
        <v>LdF Non approuvée</v>
      </c>
      <c r="M82" s="129" t="s">
        <v>59</v>
      </c>
      <c r="N82" s="125" t="str">
        <f>IFERROR(VLOOKUP(F82,'Table V'!A:H,8,FALSE),"À définir")</f>
        <v>NON</v>
      </c>
      <c r="O82" s="125">
        <f>IFERROR(VLOOKUP(F82,'Table V'!A:E,2,FALSE),"TBD")</f>
        <v>22</v>
      </c>
      <c r="P82" s="125" t="str">
        <f>IFERROR(CONCATENATE(VLOOKUP(F82,'Table V'!$A$1:$Q$260192,17,FALSE),"-",(RIGHT(C82,4)),"0",D82),"")</f>
        <v>1251019-5348010</v>
      </c>
      <c r="Q82" s="130" t="str">
        <f>IFERROR(VLOOKUP(F82,'Table V'!A:L,12,FALSE),"")</f>
        <v>LAB</v>
      </c>
      <c r="R82" s="126" t="s">
        <v>1843</v>
      </c>
      <c r="S82" s="125" t="s">
        <v>172</v>
      </c>
      <c r="T82" s="131" t="s">
        <v>24</v>
      </c>
      <c r="U82" s="132" t="s">
        <v>15</v>
      </c>
      <c r="V82" s="130" t="str">
        <f>IFERROR(VLOOKUP(F82,'Table V'!A:F,6,FALSE),"TBD")</f>
        <v>6939600100
6944100100</v>
      </c>
      <c r="W82" s="125" t="str">
        <f>IFERROR(VLOOKUP(F82,'Table V'!A:G,7,FALSE),"TBD")</f>
        <v>Qté 1
Qté 1</v>
      </c>
      <c r="X82" s="125" t="str">
        <f>IFERROR(VLOOKUP(A82,[1]Feuil1!$A:$AG,32,FALSE),"N/A")</f>
        <v>Received</v>
      </c>
      <c r="Y82" s="245" t="s">
        <v>34</v>
      </c>
      <c r="Z82" s="133" t="s">
        <v>429</v>
      </c>
      <c r="AA82" s="125" t="s">
        <v>159</v>
      </c>
      <c r="AB82" s="129">
        <v>12751</v>
      </c>
      <c r="AC82" s="129"/>
      <c r="AD82" s="129">
        <v>1735</v>
      </c>
      <c r="AE82" s="134">
        <v>43380</v>
      </c>
      <c r="AF82" s="134">
        <v>43392</v>
      </c>
      <c r="AG82" s="134">
        <f t="shared" si="6"/>
        <v>43388</v>
      </c>
      <c r="AH82" s="125"/>
      <c r="AI82" s="219">
        <f>IFERROR(VLOOKUP('PLANNING-RECHANGES LATelec'!$AU82,[2]MAD!$B$4:$J$50000,2,FALSE),"MAD TBD")</f>
        <v>43388</v>
      </c>
      <c r="AJ82" s="134">
        <f>IFERROR(VLOOKUP('PLANNING-RECHANGES LATelec'!$AU82,[2]MAD!$B$4:$J$50000,9,FALSE),"NON EXPEDIÉE")</f>
        <v>43391</v>
      </c>
      <c r="AK82" s="224">
        <f t="shared" si="9"/>
        <v>43388</v>
      </c>
      <c r="AL82" s="227"/>
      <c r="AM82" s="222" t="s">
        <v>15</v>
      </c>
      <c r="AN82" s="172">
        <f>IFERROR(VLOOKUP('PLANNING-RECHANGES LATelec'!$F82,'Table V'!A$1:O7989,13,FALSE),"TBD")</f>
        <v>3397</v>
      </c>
      <c r="AO82" s="170">
        <f>IFERROR(VLOOKUP('PLANNING-RECHANGES LATelec'!$F82,'Table V'!A$1:O7946,14,FALSE),"TBD")</f>
        <v>0</v>
      </c>
      <c r="AP82" s="171" t="str">
        <f>IFERROR(VLOOKUP('PLANNING-RECHANGES LATelec'!$F82,'Table V'!A$1:O$8013,15,FALSE),"TBD")</f>
        <v>EUR</v>
      </c>
      <c r="AQ82" s="168" t="str">
        <f>IFERROR(VLOOKUP('PLANNING-RECHANGES LATelec'!$A82,[3]PO_AS!$A$2:$R$2520,16,FALSE),"TBD")</f>
        <v>TBD</v>
      </c>
      <c r="AR82" s="169" t="str">
        <f>IFERROR(VLOOKUP('PLANNING-RECHANGES LATelec'!$A82,[3]PO_AS!$A$2:$S$2520,18,FALSE),"TBD")</f>
        <v>TBD</v>
      </c>
      <c r="AS82" s="169" t="str">
        <f t="shared" si="7"/>
        <v>Non valide</v>
      </c>
      <c r="AT82" s="169" t="str">
        <f t="shared" si="8"/>
        <v>Non valide</v>
      </c>
      <c r="AU82" s="215" t="str">
        <f>LEFT('PLANNING-RECHANGES LATelec'!$R82,9)</f>
        <v>LCT004686</v>
      </c>
      <c r="AV82" s="156"/>
    </row>
    <row r="83" spans="1:48" ht="38.25" hidden="1" x14ac:dyDescent="0.2">
      <c r="A83" s="84" t="str">
        <f t="shared" si="10"/>
        <v>2778713410</v>
      </c>
      <c r="B83" s="125" t="str">
        <f>IFERROR(VLOOKUP(F83,'Table V'!A:K,11,FALSE),"TBD")</f>
        <v>AIRBUS</v>
      </c>
      <c r="C83" s="125">
        <v>27787134</v>
      </c>
      <c r="D83" s="126">
        <v>10</v>
      </c>
      <c r="E83" s="127" t="s">
        <v>104</v>
      </c>
      <c r="F83" s="125" t="s">
        <v>203</v>
      </c>
      <c r="G83" s="125">
        <v>1</v>
      </c>
      <c r="H83" s="125">
        <v>0</v>
      </c>
      <c r="I83" s="125" t="str">
        <f>IFERROR(VLOOKUP(F83,'Stock PHS'!A:F,6,FALSE),"")</f>
        <v/>
      </c>
      <c r="J83" s="128" t="str">
        <f>IFERROR(VLOOKUP(F83,'Table V'!A:I,9,FALSE),"P/N INCONNU")</f>
        <v>P/N CONNU</v>
      </c>
      <c r="K83" s="125" t="str">
        <f>IFERROR(VLOOKUP(F83,'Table V'!A:J,10,FALSE),"TBD")</f>
        <v>VB0268D</v>
      </c>
      <c r="L83" s="125" t="str">
        <f>IFERROR(VLOOKUP(F83,'Table V'!A:C,3,FALSE),"LdF non existante")</f>
        <v>LdF approuvée</v>
      </c>
      <c r="M83" s="129" t="s">
        <v>59</v>
      </c>
      <c r="N83" s="125" t="str">
        <f>IFERROR(VLOOKUP(F83,'Table V'!A:H,8,FALSE),"À définir")</f>
        <v>NON</v>
      </c>
      <c r="O83" s="125">
        <f>IFERROR(VLOOKUP(F83,'Table V'!A:E,2,FALSE),"TBD")</f>
        <v>313</v>
      </c>
      <c r="P83" s="125" t="str">
        <f>IFERROR(CONCATENATE(VLOOKUP(F83,'Table V'!$A$1:$Q$260192,17,FALSE),"-",(RIGHT(C83,4)),"0",D83),"")</f>
        <v>1251019-7134010</v>
      </c>
      <c r="Q83" s="130" t="str">
        <f>IFERROR(VLOOKUP(F83,'Table V'!A:L,12,FALSE),"")</f>
        <v>LAB</v>
      </c>
      <c r="R83" s="126" t="s">
        <v>1870</v>
      </c>
      <c r="S83" s="125" t="s">
        <v>187</v>
      </c>
      <c r="T83" s="131" t="s">
        <v>24</v>
      </c>
      <c r="U83" s="132" t="s">
        <v>15</v>
      </c>
      <c r="V83" s="130" t="str">
        <f>IFERROR(VLOOKUP(F83,'Table V'!A:F,6,FALSE),"TBD")</f>
        <v>6V90079000</v>
      </c>
      <c r="W83" s="125" t="str">
        <f>IFERROR(VLOOKUP(F83,'Table V'!A:G,7,FALSE),"TBD")</f>
        <v>Qté 1</v>
      </c>
      <c r="X83" s="125" t="str">
        <f>IFERROR(VLOOKUP(A83,[1]Feuil1!$A:$AG,32,FALSE),"N/A")</f>
        <v>N/A</v>
      </c>
      <c r="Y83" s="245" t="s">
        <v>34</v>
      </c>
      <c r="Z83" s="133" t="s">
        <v>1065</v>
      </c>
      <c r="AA83" s="125" t="s">
        <v>159</v>
      </c>
      <c r="AB83" s="129">
        <v>13807</v>
      </c>
      <c r="AC83" s="129"/>
      <c r="AD83" s="129">
        <v>968</v>
      </c>
      <c r="AE83" s="134">
        <v>43327</v>
      </c>
      <c r="AF83" s="134">
        <v>43395</v>
      </c>
      <c r="AG83" s="134">
        <f t="shared" si="6"/>
        <v>43389</v>
      </c>
      <c r="AH83" s="125"/>
      <c r="AI83" s="219">
        <f>IFERROR(VLOOKUP('PLANNING-RECHANGES LATelec'!$AU83,[2]MAD!$B$4:$J$50000,2,FALSE),"MAD TBD")</f>
        <v>43389</v>
      </c>
      <c r="AJ83" s="134">
        <f>IFERROR(VLOOKUP('PLANNING-RECHANGES LATelec'!$AU83,[2]MAD!$B$4:$J$50000,9,FALSE),"NON EXPEDIÉE")</f>
        <v>43392</v>
      </c>
      <c r="AK83" s="224">
        <f t="shared" si="9"/>
        <v>43389</v>
      </c>
      <c r="AL83" s="227"/>
      <c r="AM83" s="222" t="s">
        <v>15</v>
      </c>
      <c r="AN83" s="172">
        <f>IFERROR(VLOOKUP('PLANNING-RECHANGES LATelec'!$F83,'Table V'!A$1:O7990,13,FALSE),"TBD")</f>
        <v>2339</v>
      </c>
      <c r="AO83" s="170">
        <f>IFERROR(VLOOKUP('PLANNING-RECHANGES LATelec'!$F83,'Table V'!A$1:O7947,14,FALSE),"TBD")</f>
        <v>0</v>
      </c>
      <c r="AP83" s="171" t="str">
        <f>IFERROR(VLOOKUP('PLANNING-RECHANGES LATelec'!$F83,'Table V'!A$1:O$8013,15,FALSE),"TBD")</f>
        <v>USD</v>
      </c>
      <c r="AQ83" s="168" t="str">
        <f>IFERROR(VLOOKUP('PLANNING-RECHANGES LATelec'!$A83,[3]PO_AS!$A$2:$R$2520,16,FALSE),"TBD")</f>
        <v>TBD</v>
      </c>
      <c r="AR83" s="169" t="str">
        <f>IFERROR(VLOOKUP('PLANNING-RECHANGES LATelec'!$A83,[3]PO_AS!$A$2:$S$2520,18,FALSE),"TBD")</f>
        <v>TBD</v>
      </c>
      <c r="AS83" s="169" t="str">
        <f t="shared" si="7"/>
        <v>Non valide</v>
      </c>
      <c r="AT83" s="169" t="str">
        <f t="shared" si="8"/>
        <v>Non valide</v>
      </c>
      <c r="AU83" s="215" t="str">
        <f>LEFT('PLANNING-RECHANGES LATelec'!$R83,9)</f>
        <v>LCT036583</v>
      </c>
      <c r="AV83" s="156"/>
    </row>
    <row r="84" spans="1:48" ht="38.25" hidden="1" x14ac:dyDescent="0.2">
      <c r="A84" s="84" t="str">
        <f t="shared" si="10"/>
        <v>2777079910</v>
      </c>
      <c r="B84" s="125" t="str">
        <f>IFERROR(VLOOKUP(F84,'Table V'!A:K,11,FALSE),"TBD")</f>
        <v>AIRBUS</v>
      </c>
      <c r="C84" s="125">
        <v>27770799</v>
      </c>
      <c r="D84" s="126">
        <v>10</v>
      </c>
      <c r="E84" s="127" t="s">
        <v>104</v>
      </c>
      <c r="F84" s="125" t="s">
        <v>654</v>
      </c>
      <c r="G84" s="125">
        <v>1</v>
      </c>
      <c r="H84" s="125">
        <v>0</v>
      </c>
      <c r="I84" s="125" t="str">
        <f>IFERROR(VLOOKUP(F84,'Stock PHS'!A:F,6,FALSE),"")</f>
        <v/>
      </c>
      <c r="J84" s="128" t="str">
        <f>IFERROR(VLOOKUP(F84,'Table V'!A:I,9,FALSE),"P/N INCONNU")</f>
        <v>P/N CONNU</v>
      </c>
      <c r="K84" s="125" t="str">
        <f>IFERROR(VLOOKUP(F84,'Table V'!A:J,10,FALSE),"TBD")</f>
        <v>N/A</v>
      </c>
      <c r="L84" s="125" t="str">
        <f>IFERROR(VLOOKUP(F84,'Table V'!A:C,3,FALSE),"LdF non existante")</f>
        <v>LdF approuvée</v>
      </c>
      <c r="M84" s="129" t="s">
        <v>59</v>
      </c>
      <c r="N84" s="125" t="str">
        <f>IFERROR(VLOOKUP(F84,'Table V'!A:H,8,FALSE),"À définir")</f>
        <v>NON</v>
      </c>
      <c r="O84" s="125" t="str">
        <f>IFERROR(VLOOKUP(F84,'Table V'!A:E,2,FALSE),"TBD")</f>
        <v>JACK</v>
      </c>
      <c r="P84" s="125" t="str">
        <f>IFERROR(CONCATENATE(VLOOKUP(F84,'Table V'!$A$1:$Q$260192,17,FALSE),"-",(RIGHT(C84,4)),"0",D84),"")</f>
        <v>1251319-0799010</v>
      </c>
      <c r="Q84" s="130" t="str">
        <f>IFERROR(VLOOKUP(F84,'Table V'!A:L,12,FALSE),"")</f>
        <v>LAB</v>
      </c>
      <c r="R84" s="126" t="s">
        <v>345</v>
      </c>
      <c r="S84" s="125" t="s">
        <v>183</v>
      </c>
      <c r="T84" s="131" t="s">
        <v>24</v>
      </c>
      <c r="U84" s="132" t="s">
        <v>15</v>
      </c>
      <c r="V84" s="130" t="str">
        <f>IFERROR(VLOOKUP(F84,'Table V'!A:F,6,FALSE),"TBD")</f>
        <v>6574872200</v>
      </c>
      <c r="W84" s="125" t="str">
        <f>IFERROR(VLOOKUP(F84,'Table V'!A:G,7,FALSE),"TBD")</f>
        <v>Qté 1</v>
      </c>
      <c r="X84" s="125" t="str">
        <f>IFERROR(VLOOKUP(A84,[1]Feuil1!$A:$AG,32,FALSE),"N/A")</f>
        <v>Received</v>
      </c>
      <c r="Y84" s="245" t="s">
        <v>34</v>
      </c>
      <c r="Z84" s="133" t="s">
        <v>947</v>
      </c>
      <c r="AA84" s="125" t="s">
        <v>159</v>
      </c>
      <c r="AB84" s="129">
        <v>13430</v>
      </c>
      <c r="AC84" s="129"/>
      <c r="AD84" s="129">
        <v>782</v>
      </c>
      <c r="AE84" s="134">
        <v>43313</v>
      </c>
      <c r="AF84" s="134">
        <v>43396</v>
      </c>
      <c r="AG84" s="134">
        <f t="shared" si="6"/>
        <v>43390</v>
      </c>
      <c r="AH84" s="125"/>
      <c r="AI84" s="219">
        <f>IFERROR(VLOOKUP('PLANNING-RECHANGES LATelec'!$AU84,[2]MAD!$B$4:$J$50000,2,FALSE),"MAD TBD")</f>
        <v>43391</v>
      </c>
      <c r="AJ84" s="134">
        <f>IFERROR(VLOOKUP('PLANNING-RECHANGES LATelec'!$AU84,[2]MAD!$B$4:$J$50000,9,FALSE),"NON EXPEDIÉE")</f>
        <v>43392</v>
      </c>
      <c r="AK84" s="224">
        <f t="shared" si="9"/>
        <v>43391</v>
      </c>
      <c r="AL84" s="227"/>
      <c r="AM84" s="222" t="s">
        <v>15</v>
      </c>
      <c r="AN84" s="172">
        <f>IFERROR(VLOOKUP('PLANNING-RECHANGES LATelec'!$F84,'Table V'!A$1:O7991,13,FALSE),"TBD")</f>
        <v>1302</v>
      </c>
      <c r="AO84" s="170">
        <f>IFERROR(VLOOKUP('PLANNING-RECHANGES LATelec'!$F84,'Table V'!A$1:O7948,14,FALSE),"TBD")</f>
        <v>0</v>
      </c>
      <c r="AP84" s="171" t="str">
        <f>IFERROR(VLOOKUP('PLANNING-RECHANGES LATelec'!$F84,'Table V'!A$1:O$8013,15,FALSE),"TBD")</f>
        <v>EUR</v>
      </c>
      <c r="AQ84" s="168" t="str">
        <f>IFERROR(VLOOKUP('PLANNING-RECHANGES LATelec'!$A84,[3]PO_AS!$A$2:$R$2520,16,FALSE),"TBD")</f>
        <v>TBD</v>
      </c>
      <c r="AR84" s="169" t="str">
        <f>IFERROR(VLOOKUP('PLANNING-RECHANGES LATelec'!$A84,[3]PO_AS!$A$2:$S$2520,18,FALSE),"TBD")</f>
        <v>TBD</v>
      </c>
      <c r="AS84" s="169" t="str">
        <f t="shared" si="7"/>
        <v>Non valide</v>
      </c>
      <c r="AT84" s="169" t="str">
        <f t="shared" si="8"/>
        <v>Non valide</v>
      </c>
      <c r="AU84" s="215" t="str">
        <f>LEFT('PLANNING-RECHANGES LATelec'!$R84,9)</f>
        <v>LCT034445</v>
      </c>
      <c r="AV84" s="156"/>
    </row>
    <row r="85" spans="1:48" ht="38.25" hidden="1" x14ac:dyDescent="0.2">
      <c r="A85" s="84" t="str">
        <f t="shared" si="10"/>
        <v>2777079920</v>
      </c>
      <c r="B85" s="125" t="str">
        <f>IFERROR(VLOOKUP(F85,'Table V'!A:K,11,FALSE),"TBD")</f>
        <v>AIRBUS</v>
      </c>
      <c r="C85" s="125">
        <v>27770799</v>
      </c>
      <c r="D85" s="126">
        <v>20</v>
      </c>
      <c r="E85" s="127" t="s">
        <v>104</v>
      </c>
      <c r="F85" s="125" t="s">
        <v>654</v>
      </c>
      <c r="G85" s="125">
        <v>1</v>
      </c>
      <c r="H85" s="125">
        <v>0</v>
      </c>
      <c r="I85" s="125" t="str">
        <f>IFERROR(VLOOKUP(F85,'Stock PHS'!A:F,6,FALSE),"")</f>
        <v/>
      </c>
      <c r="J85" s="128" t="str">
        <f>IFERROR(VLOOKUP(F85,'Table V'!A:I,9,FALSE),"P/N INCONNU")</f>
        <v>P/N CONNU</v>
      </c>
      <c r="K85" s="125" t="str">
        <f>IFERROR(VLOOKUP(F85,'Table V'!A:J,10,FALSE),"TBD")</f>
        <v>N/A</v>
      </c>
      <c r="L85" s="125" t="str">
        <f>IFERROR(VLOOKUP(F85,'Table V'!A:C,3,FALSE),"LdF non existante")</f>
        <v>LdF approuvée</v>
      </c>
      <c r="M85" s="129" t="s">
        <v>59</v>
      </c>
      <c r="N85" s="125" t="str">
        <f>IFERROR(VLOOKUP(F85,'Table V'!A:H,8,FALSE),"À définir")</f>
        <v>NON</v>
      </c>
      <c r="O85" s="125" t="str">
        <f>IFERROR(VLOOKUP(F85,'Table V'!A:E,2,FALSE),"TBD")</f>
        <v>JACK</v>
      </c>
      <c r="P85" s="125" t="str">
        <f>IFERROR(CONCATENATE(VLOOKUP(F85,'Table V'!$A$1:$Q$260192,17,FALSE),"-",(RIGHT(C85,4)),"0",D85),"")</f>
        <v>1251319-0799020</v>
      </c>
      <c r="Q85" s="130" t="str">
        <f>IFERROR(VLOOKUP(F85,'Table V'!A:L,12,FALSE),"")</f>
        <v>LAB</v>
      </c>
      <c r="R85" s="126" t="s">
        <v>346</v>
      </c>
      <c r="S85" s="125" t="s">
        <v>186</v>
      </c>
      <c r="T85" s="131" t="s">
        <v>24</v>
      </c>
      <c r="U85" s="132" t="s">
        <v>15</v>
      </c>
      <c r="V85" s="130" t="str">
        <f>IFERROR(VLOOKUP(F85,'Table V'!A:F,6,FALSE),"TBD")</f>
        <v>6574872200</v>
      </c>
      <c r="W85" s="125" t="str">
        <f>IFERROR(VLOOKUP(F85,'Table V'!A:G,7,FALSE),"TBD")</f>
        <v>Qté 1</v>
      </c>
      <c r="X85" s="125" t="str">
        <f>IFERROR(VLOOKUP(A85,[1]Feuil1!$A:$AG,32,FALSE),"N/A")</f>
        <v>N/A</v>
      </c>
      <c r="Y85" s="245" t="s">
        <v>34</v>
      </c>
      <c r="Z85" s="133" t="s">
        <v>947</v>
      </c>
      <c r="AA85" s="125" t="s">
        <v>159</v>
      </c>
      <c r="AB85" s="129">
        <v>13430</v>
      </c>
      <c r="AC85" s="129"/>
      <c r="AD85" s="129">
        <v>782</v>
      </c>
      <c r="AE85" s="134">
        <v>43313</v>
      </c>
      <c r="AF85" s="134">
        <v>43396</v>
      </c>
      <c r="AG85" s="134">
        <f t="shared" si="6"/>
        <v>43390</v>
      </c>
      <c r="AH85" s="125"/>
      <c r="AI85" s="219">
        <f>IFERROR(VLOOKUP('PLANNING-RECHANGES LATelec'!$AU85,[2]MAD!$B$4:$J$50000,2,FALSE),"MAD TBD")</f>
        <v>43391</v>
      </c>
      <c r="AJ85" s="134">
        <f>IFERROR(VLOOKUP('PLANNING-RECHANGES LATelec'!$AU85,[2]MAD!$B$4:$J$50000,9,FALSE),"NON EXPEDIÉE")</f>
        <v>43392</v>
      </c>
      <c r="AK85" s="224">
        <f t="shared" si="9"/>
        <v>43391</v>
      </c>
      <c r="AL85" s="227"/>
      <c r="AM85" s="222" t="s">
        <v>15</v>
      </c>
      <c r="AN85" s="172">
        <f>IFERROR(VLOOKUP('PLANNING-RECHANGES LATelec'!$F85,'Table V'!A$1:O7992,13,FALSE),"TBD")</f>
        <v>1302</v>
      </c>
      <c r="AO85" s="170">
        <f>IFERROR(VLOOKUP('PLANNING-RECHANGES LATelec'!$F85,'Table V'!A$1:O7949,14,FALSE),"TBD")</f>
        <v>0</v>
      </c>
      <c r="AP85" s="171" t="str">
        <f>IFERROR(VLOOKUP('PLANNING-RECHANGES LATelec'!$F85,'Table V'!A$1:O$8013,15,FALSE),"TBD")</f>
        <v>EUR</v>
      </c>
      <c r="AQ85" s="168" t="str">
        <f>IFERROR(VLOOKUP('PLANNING-RECHANGES LATelec'!$A85,[3]PO_AS!$A$2:$R$2520,16,FALSE),"TBD")</f>
        <v>TBD</v>
      </c>
      <c r="AR85" s="169" t="str">
        <f>IFERROR(VLOOKUP('PLANNING-RECHANGES LATelec'!$A85,[3]PO_AS!$A$2:$S$2520,18,FALSE),"TBD")</f>
        <v>TBD</v>
      </c>
      <c r="AS85" s="169" t="str">
        <f t="shared" si="7"/>
        <v>Non valide</v>
      </c>
      <c r="AT85" s="169" t="str">
        <f t="shared" si="8"/>
        <v>Non valide</v>
      </c>
      <c r="AU85" s="215" t="str">
        <f>LEFT('PLANNING-RECHANGES LATelec'!$R85,9)</f>
        <v>LCT034446</v>
      </c>
      <c r="AV85" s="156"/>
    </row>
    <row r="86" spans="1:48" ht="38.25" hidden="1" x14ac:dyDescent="0.2">
      <c r="A86" s="84" t="str">
        <f t="shared" si="10"/>
        <v>490003628610</v>
      </c>
      <c r="B86" s="125" t="str">
        <f>IFERROR(VLOOKUP(F86,'Table V'!A:K,11,FALSE),"TBD")</f>
        <v>STELIA</v>
      </c>
      <c r="C86" s="125">
        <v>4900036286</v>
      </c>
      <c r="D86" s="126">
        <v>10</v>
      </c>
      <c r="E86" s="127" t="s">
        <v>95</v>
      </c>
      <c r="F86" s="125" t="s">
        <v>646</v>
      </c>
      <c r="G86" s="125">
        <v>4</v>
      </c>
      <c r="H86" s="125">
        <v>0</v>
      </c>
      <c r="I86" s="125" t="str">
        <f>IFERROR(VLOOKUP(F86,'Stock PHS'!A:F,6,FALSE),"")</f>
        <v/>
      </c>
      <c r="J86" s="128" t="str">
        <f>IFERROR(VLOOKUP(F86,'Table V'!A:I,9,FALSE),"P/N INCONNU")</f>
        <v>P/N CONNU</v>
      </c>
      <c r="K86" s="125" t="str">
        <f>IFERROR(VLOOKUP(F86,'Table V'!A:J,10,FALSE),"TBD")</f>
        <v>N/A</v>
      </c>
      <c r="L86" s="125" t="str">
        <f>IFERROR(VLOOKUP(F86,'Table V'!A:C,3,FALSE),"LdF non existante")</f>
        <v>LdF approuvée</v>
      </c>
      <c r="M86" s="129" t="s">
        <v>59</v>
      </c>
      <c r="N86" s="125" t="str">
        <f>IFERROR(VLOOKUP(F86,'Table V'!A:H,8,FALSE),"À définir")</f>
        <v>OUI</v>
      </c>
      <c r="O86" s="125" t="str">
        <f>IFERROR(VLOOKUP(F86,'Table V'!A:E,2,FALSE),"TBD")</f>
        <v>CÂBLE</v>
      </c>
      <c r="P86" s="125" t="str">
        <f>IFERROR(CONCATENATE(VLOOKUP(F86,'Table V'!$A$1:$Q$260192,17,FALSE),"-",(RIGHT(C86,4)),"0",D86),"")</f>
        <v>1251019-6286010</v>
      </c>
      <c r="Q86" s="130" t="str">
        <f>IFERROR(VLOOKUP(F86,'Table V'!A:L,12,FALSE),"")</f>
        <v>LAB</v>
      </c>
      <c r="R86" s="126" t="s">
        <v>955</v>
      </c>
      <c r="S86" s="125" t="s">
        <v>1073</v>
      </c>
      <c r="T86" s="131" t="s">
        <v>24</v>
      </c>
      <c r="U86" s="132" t="s">
        <v>15</v>
      </c>
      <c r="V86" s="130" t="str">
        <f>IFERROR(VLOOKUP(F86,'Table V'!A:F,6,FALSE),"TBD")</f>
        <v>N/A</v>
      </c>
      <c r="W86" s="125" t="str">
        <f>IFERROR(VLOOKUP(F86,'Table V'!A:G,7,FALSE),"TBD")</f>
        <v>N/A</v>
      </c>
      <c r="X86" s="125" t="str">
        <f>IFERROR(VLOOKUP(A86,[1]Feuil1!$A:$AG,32,FALSE),"N/A")</f>
        <v>N/A</v>
      </c>
      <c r="Y86" s="130" t="s">
        <v>34</v>
      </c>
      <c r="Z86" s="136" t="s">
        <v>1123</v>
      </c>
      <c r="AA86" s="125" t="s">
        <v>876</v>
      </c>
      <c r="AB86" s="129" t="s">
        <v>57</v>
      </c>
      <c r="AC86" s="129" t="s">
        <v>57</v>
      </c>
      <c r="AD86" s="129" t="s">
        <v>957</v>
      </c>
      <c r="AE86" s="134">
        <v>43391</v>
      </c>
      <c r="AF86" s="134">
        <v>43398</v>
      </c>
      <c r="AG86" s="134">
        <f t="shared" si="6"/>
        <v>43392</v>
      </c>
      <c r="AH86" s="125"/>
      <c r="AI86" s="219">
        <f>IFERROR(VLOOKUP('PLANNING-RECHANGES LATelec'!$AU86,[2]MAD!$B$4:$J$50000,2,FALSE),"MAD TBD")</f>
        <v>43396</v>
      </c>
      <c r="AJ86" s="134">
        <f>IFERROR(VLOOKUP('PLANNING-RECHANGES LATelec'!$AU86,[2]MAD!$B$4:$J$50000,9,FALSE),"NON EXPEDIÉE")</f>
        <v>43397</v>
      </c>
      <c r="AK86" s="224">
        <f t="shared" si="9"/>
        <v>43396</v>
      </c>
      <c r="AL86" s="227"/>
      <c r="AM86" s="222" t="s">
        <v>15</v>
      </c>
      <c r="AN86" s="172">
        <f>IFERROR(VLOOKUP('PLANNING-RECHANGES LATelec'!$F86,'Table V'!A$1:O7993,13,FALSE),"TBD")</f>
        <v>245</v>
      </c>
      <c r="AO86" s="170">
        <f>IFERROR(VLOOKUP('PLANNING-RECHANGES LATelec'!$F86,'Table V'!A$1:O7950,14,FALSE),"TBD")</f>
        <v>0</v>
      </c>
      <c r="AP86" s="171" t="str">
        <f>IFERROR(VLOOKUP('PLANNING-RECHANGES LATelec'!$F86,'Table V'!A$1:O$8013,15,FALSE),"TBD")</f>
        <v>EUR</v>
      </c>
      <c r="AQ86" s="168" t="str">
        <f>IFERROR(VLOOKUP('PLANNING-RECHANGES LATelec'!$A86,[3]PO_AS!$A$2:$R$2520,16,FALSE),"TBD")</f>
        <v>TBD</v>
      </c>
      <c r="AR86" s="169" t="str">
        <f>IFERROR(VLOOKUP('PLANNING-RECHANGES LATelec'!$A86,[3]PO_AS!$A$2:$S$2520,18,FALSE),"TBD")</f>
        <v>TBD</v>
      </c>
      <c r="AS86" s="169" t="str">
        <f t="shared" si="7"/>
        <v>Non valide</v>
      </c>
      <c r="AT86" s="169" t="str">
        <f t="shared" si="8"/>
        <v>Non valide</v>
      </c>
      <c r="AU86" s="215" t="str">
        <f>LEFT('PLANNING-RECHANGES LATelec'!$R86,9)</f>
        <v>LCT144542</v>
      </c>
      <c r="AV86" s="156"/>
    </row>
    <row r="87" spans="1:48" ht="38.25" hidden="1" x14ac:dyDescent="0.2">
      <c r="A87" s="84" t="str">
        <f t="shared" si="10"/>
        <v>2793008110</v>
      </c>
      <c r="B87" s="125" t="str">
        <f>IFERROR(VLOOKUP(F87,'Table V'!A:K,11,FALSE),"TBD")</f>
        <v>AIRBUS</v>
      </c>
      <c r="C87" s="125">
        <v>27930081</v>
      </c>
      <c r="D87" s="126">
        <v>10</v>
      </c>
      <c r="E87" s="127" t="s">
        <v>16</v>
      </c>
      <c r="F87" s="125" t="s">
        <v>599</v>
      </c>
      <c r="G87" s="125">
        <v>2</v>
      </c>
      <c r="H87" s="125">
        <v>0</v>
      </c>
      <c r="I87" s="125" t="str">
        <f>IFERROR(VLOOKUP(F87,'Stock PHS'!A:F,6,FALSE),"")</f>
        <v/>
      </c>
      <c r="J87" s="128" t="str">
        <f>IFERROR(VLOOKUP(F87,'Table V'!A:I,9,FALSE),"P/N INCONNU")</f>
        <v>P/N CONNU</v>
      </c>
      <c r="K87" s="125" t="str">
        <f>IFERROR(VLOOKUP(F87,'Table V'!A:J,10,FALSE),"TBD")</f>
        <v>N/A</v>
      </c>
      <c r="L87" s="125" t="str">
        <f>IFERROR(VLOOKUP(F87,'Table V'!A:C,3,FALSE),"LdF non existante")</f>
        <v>LdF approuvée</v>
      </c>
      <c r="M87" s="129" t="s">
        <v>59</v>
      </c>
      <c r="N87" s="125" t="str">
        <f>IFERROR(VLOOKUP(F87,'Table V'!A:H,8,FALSE),"À définir")</f>
        <v>NON</v>
      </c>
      <c r="O87" s="125">
        <f>IFERROR(VLOOKUP(F87,'Table V'!A:E,2,FALSE),"TBD")</f>
        <v>116</v>
      </c>
      <c r="P87" s="125" t="str">
        <f>IFERROR(CONCATENATE(VLOOKUP(F87,'Table V'!$A$1:$Q$260192,17,FALSE),"-",(RIGHT(C87,4)),"0",D87),"")</f>
        <v>1251019-0081010</v>
      </c>
      <c r="Q87" s="130" t="str">
        <f>IFERROR(VLOOKUP(F87,'Table V'!A:L,12,FALSE),"")</f>
        <v>LAB</v>
      </c>
      <c r="R87" s="126" t="s">
        <v>1012</v>
      </c>
      <c r="S87" s="125" t="s">
        <v>1013</v>
      </c>
      <c r="T87" s="131" t="s">
        <v>24</v>
      </c>
      <c r="U87" s="132" t="s">
        <v>946</v>
      </c>
      <c r="V87" s="130" t="str">
        <f>IFERROR(VLOOKUP(F87,'Table V'!A:F,6,FALSE),"TBD")</f>
        <v>N/A</v>
      </c>
      <c r="W87" s="125" t="str">
        <f>IFERROR(VLOOKUP(F87,'Table V'!A:G,7,FALSE),"TBD")</f>
        <v>N/A</v>
      </c>
      <c r="X87" s="125" t="str">
        <f>IFERROR(VLOOKUP(A87,[1]Feuil1!$A:$AG,32,FALSE),"N/A")</f>
        <v>N/A</v>
      </c>
      <c r="Y87" s="130" t="str">
        <f>IF(ISNUMBER(Tableau1[[#This Row],[Date expédition réelle]]),"Expédiée","En cours")</f>
        <v>Expédiée</v>
      </c>
      <c r="Z87" s="136" t="s">
        <v>1124</v>
      </c>
      <c r="AA87" s="125" t="s">
        <v>876</v>
      </c>
      <c r="AB87" s="129">
        <v>17696</v>
      </c>
      <c r="AC87" s="129" t="s">
        <v>57</v>
      </c>
      <c r="AD87" s="129">
        <v>2786</v>
      </c>
      <c r="AE87" s="134">
        <v>43392</v>
      </c>
      <c r="AF87" s="134">
        <v>43398</v>
      </c>
      <c r="AG87" s="134">
        <f t="shared" si="6"/>
        <v>43396</v>
      </c>
      <c r="AH87" s="125"/>
      <c r="AI87" s="219">
        <f>IFERROR(VLOOKUP('PLANNING-RECHANGES LATelec'!$AU87,[2]MAD!$B$4:$J$50000,2,FALSE),"MAD TBD")</f>
        <v>43402</v>
      </c>
      <c r="AJ87" s="134">
        <f>IFERROR(VLOOKUP('PLANNING-RECHANGES LATelec'!$AU87,[2]MAD!$B$4:$J$50000,9,FALSE),"NON EXPEDIÉE")</f>
        <v>43404</v>
      </c>
      <c r="AK87" s="224">
        <f t="shared" si="9"/>
        <v>6</v>
      </c>
      <c r="AL87" s="227">
        <v>43396</v>
      </c>
      <c r="AM87" s="222" t="s">
        <v>15</v>
      </c>
      <c r="AN87" s="172">
        <f>IFERROR(VLOOKUP('PLANNING-RECHANGES LATelec'!$F87,'Table V'!A$1:O7994,13,FALSE),"TBD")</f>
        <v>1737</v>
      </c>
      <c r="AO87" s="170">
        <f>IFERROR(VLOOKUP('PLANNING-RECHANGES LATelec'!$F87,'Table V'!A$1:O7951,14,FALSE),"TBD")</f>
        <v>0</v>
      </c>
      <c r="AP87" s="171" t="str">
        <f>IFERROR(VLOOKUP('PLANNING-RECHANGES LATelec'!$F87,'Table V'!A$1:O$8013,15,FALSE),"TBD")</f>
        <v>EUR</v>
      </c>
      <c r="AQ87" s="168" t="str">
        <f>IFERROR(VLOOKUP('PLANNING-RECHANGES LATelec'!$A87,[3]PO_AS!$A$2:$R$2520,16,FALSE),"TBD")</f>
        <v>TBD</v>
      </c>
      <c r="AR87" s="169" t="str">
        <f>IFERROR(VLOOKUP('PLANNING-RECHANGES LATelec'!$A87,[3]PO_AS!$A$2:$S$2520,18,FALSE),"TBD")</f>
        <v>TBD</v>
      </c>
      <c r="AS87" s="169" t="str">
        <f t="shared" si="7"/>
        <v>Non valide</v>
      </c>
      <c r="AT87" s="169" t="str">
        <f t="shared" si="8"/>
        <v>Non valide</v>
      </c>
      <c r="AU87" s="215" t="str">
        <f>LEFT('PLANNING-RECHANGES LATelec'!$R87,9)</f>
        <v>LCT156790</v>
      </c>
      <c r="AV87" s="156"/>
    </row>
    <row r="88" spans="1:48" ht="38.25" hidden="1" x14ac:dyDescent="0.2">
      <c r="A88" s="84" t="str">
        <f t="shared" ref="A88:A119" si="11">C88&amp;(RIGHT(D88,2))</f>
        <v>2742366210</v>
      </c>
      <c r="B88" s="125" t="str">
        <f>IFERROR(VLOOKUP(F88,'Table V'!A:K,11,FALSE),"TBD")</f>
        <v>AIRBUS</v>
      </c>
      <c r="C88" s="125">
        <v>27423662</v>
      </c>
      <c r="D88" s="126">
        <v>10</v>
      </c>
      <c r="E88" s="127" t="s">
        <v>95</v>
      </c>
      <c r="F88" s="125" t="s">
        <v>600</v>
      </c>
      <c r="G88" s="125">
        <v>1</v>
      </c>
      <c r="H88" s="125">
        <v>0</v>
      </c>
      <c r="I88" s="125" t="str">
        <f>IFERROR(VLOOKUP(F88,'Stock PHS'!A:F,6,FALSE),"")</f>
        <v/>
      </c>
      <c r="J88" s="128" t="str">
        <f>IFERROR(VLOOKUP(F88,'Table V'!A:I,9,FALSE),"P/N INCONNU")</f>
        <v>P/N CONNU</v>
      </c>
      <c r="K88" s="125" t="str">
        <f>IFERROR(VLOOKUP(F88,'Table V'!A:J,10,FALSE),"TBD")</f>
        <v>NB5457P</v>
      </c>
      <c r="L88" s="125" t="str">
        <f>IFERROR(VLOOKUP(F88,'Table V'!A:C,3,FALSE),"LdF non existante")</f>
        <v>LdF approuvée</v>
      </c>
      <c r="M88" s="129" t="s">
        <v>59</v>
      </c>
      <c r="N88" s="125" t="str">
        <f>IFERROR(VLOOKUP(F88,'Table V'!A:H,8,FALSE),"À définir")</f>
        <v>NON</v>
      </c>
      <c r="O88" s="125">
        <f>IFERROR(VLOOKUP(F88,'Table V'!A:E,2,FALSE),"TBD")</f>
        <v>117</v>
      </c>
      <c r="P88" s="125" t="str">
        <f>IFERROR(CONCATENATE(VLOOKUP(F88,'Table V'!$A$1:$Q$260192,17,FALSE),"-",(RIGHT(C88,4)),"0",D88),"")</f>
        <v>1251019-3662010</v>
      </c>
      <c r="Q88" s="130" t="str">
        <f>IFERROR(VLOOKUP(F88,'Table V'!A:L,12,FALSE),"")</f>
        <v>LAB</v>
      </c>
      <c r="R88" s="126" t="s">
        <v>1727</v>
      </c>
      <c r="S88" s="125" t="s">
        <v>301</v>
      </c>
      <c r="T88" s="131" t="s">
        <v>24</v>
      </c>
      <c r="U88" s="132" t="s">
        <v>15</v>
      </c>
      <c r="V88" s="130" t="str">
        <f>IFERROR(VLOOKUP(F88,'Table V'!A:F,6,FALSE),"TBD")</f>
        <v>N/A</v>
      </c>
      <c r="W88" s="125" t="str">
        <f>IFERROR(VLOOKUP(F88,'Table V'!A:G,7,FALSE),"TBD")</f>
        <v>N/A</v>
      </c>
      <c r="X88" s="125" t="str">
        <f>IFERROR(VLOOKUP(A88,[1]Feuil1!$A:$AG,32,FALSE),"N/A")</f>
        <v>Received</v>
      </c>
      <c r="Y88" s="130" t="str">
        <f>IF(ISNUMBER(Tableau1[[#This Row],[Date expédition réelle]]),"Expédiée","En cours")</f>
        <v>Expédiée</v>
      </c>
      <c r="Z88" s="133" t="s">
        <v>319</v>
      </c>
      <c r="AA88" s="125" t="s">
        <v>159</v>
      </c>
      <c r="AB88" s="129">
        <v>6169</v>
      </c>
      <c r="AC88" s="129" t="s">
        <v>957</v>
      </c>
      <c r="AD88" s="129" t="s">
        <v>957</v>
      </c>
      <c r="AE88" s="134">
        <v>42931</v>
      </c>
      <c r="AF88" s="134"/>
      <c r="AG88" s="134">
        <f t="shared" ref="AG88:AG151" si="12">IF(OR(E88="AOG",E88="CRIT"),(IFERROR(IF(AF88=0,WORKDAY(AE88,-2),WORKDAY(AF88,-2)),"TBD")),(IFERROR(IF(AF88=0,WORKDAY(AE88,-4),WORKDAY(AF88,-4)),"TBD")))</f>
        <v>42927</v>
      </c>
      <c r="AH88" s="125"/>
      <c r="AI88" s="219">
        <f>IFERROR(VLOOKUP('PLANNING-RECHANGES LATelec'!$AU88,[2]MAD!$B$4:$J$50000,2,FALSE),"MAD TBD")</f>
        <v>43412</v>
      </c>
      <c r="AJ88" s="134">
        <f>IFERROR(VLOOKUP('PLANNING-RECHANGES LATelec'!$AU88,[2]MAD!$B$4:$J$50000,9,FALSE),"NON EXPEDIÉE")</f>
        <v>43413</v>
      </c>
      <c r="AK88" s="224">
        <f t="shared" ref="AK88:AK151" si="13">IFERROR((AI88-AL88),"")</f>
        <v>485</v>
      </c>
      <c r="AL88" s="227">
        <v>42927</v>
      </c>
      <c r="AM88" s="222" t="s">
        <v>15</v>
      </c>
      <c r="AN88" s="172">
        <f>IFERROR(VLOOKUP('PLANNING-RECHANGES LATelec'!$F88,'Table V'!A$1:O7995,13,FALSE),"TBD")</f>
        <v>1313.9</v>
      </c>
      <c r="AO88" s="170">
        <f>IFERROR(VLOOKUP('PLANNING-RECHANGES LATelec'!$F88,'Table V'!A$1:O7952,14,FALSE),"TBD")</f>
        <v>0</v>
      </c>
      <c r="AP88" s="171" t="str">
        <f>IFERROR(VLOOKUP('PLANNING-RECHANGES LATelec'!$F88,'Table V'!A$1:O$8013,15,FALSE),"TBD")</f>
        <v>USD</v>
      </c>
      <c r="AQ88" s="168" t="str">
        <f>IFERROR(VLOOKUP('PLANNING-RECHANGES LATelec'!$A88,[3]PO_AS!$A$2:$R$2520,16,FALSE),"TBD")</f>
        <v>TBD</v>
      </c>
      <c r="AR88" s="169" t="str">
        <f>IFERROR(VLOOKUP('PLANNING-RECHANGES LATelec'!$A88,[3]PO_AS!$A$2:$S$2520,18,FALSE),"TBD")</f>
        <v>TBD</v>
      </c>
      <c r="AS88" s="169" t="str">
        <f t="shared" ref="AS88:AS151" si="14">IF(OR(AN88=AQ88,AO88=AQ88),"Valide","Non valide")</f>
        <v>Non valide</v>
      </c>
      <c r="AT88" s="169" t="str">
        <f t="shared" ref="AT88:AT151" si="15">IFERROR(IF(SEARCH(AP88,AR88),"Valide","Non valide"),"Non valide")</f>
        <v>Non valide</v>
      </c>
      <c r="AU88" s="215" t="str">
        <f>LEFT('PLANNING-RECHANGES LATelec'!$R88,9)</f>
        <v>LCT021722</v>
      </c>
      <c r="AV88" s="156"/>
    </row>
    <row r="89" spans="1:48" ht="38.25" hidden="1" x14ac:dyDescent="0.2">
      <c r="A89" s="84" t="str">
        <f t="shared" si="11"/>
        <v>2742366310</v>
      </c>
      <c r="B89" s="125" t="str">
        <f>IFERROR(VLOOKUP(F89,'Table V'!A:K,11,FALSE),"TBD")</f>
        <v>AIRBUS</v>
      </c>
      <c r="C89" s="125">
        <v>27423663</v>
      </c>
      <c r="D89" s="126" t="s">
        <v>157</v>
      </c>
      <c r="E89" s="127" t="s">
        <v>95</v>
      </c>
      <c r="F89" s="125" t="s">
        <v>600</v>
      </c>
      <c r="G89" s="125">
        <v>1</v>
      </c>
      <c r="H89" s="125">
        <v>0</v>
      </c>
      <c r="I89" s="125" t="str">
        <f>IFERROR(VLOOKUP(F89,'Stock PHS'!A:F,6,FALSE),"")</f>
        <v/>
      </c>
      <c r="J89" s="128" t="str">
        <f>IFERROR(VLOOKUP(F89,'Table V'!A:I,9,FALSE),"P/N INCONNU")</f>
        <v>P/N CONNU</v>
      </c>
      <c r="K89" s="125" t="str">
        <f>IFERROR(VLOOKUP(F89,'Table V'!A:J,10,FALSE),"TBD")</f>
        <v>NB5457P</v>
      </c>
      <c r="L89" s="125" t="str">
        <f>IFERROR(VLOOKUP(F89,'Table V'!A:C,3,FALSE),"LdF non existante")</f>
        <v>LdF approuvée</v>
      </c>
      <c r="M89" s="129" t="s">
        <v>59</v>
      </c>
      <c r="N89" s="125" t="str">
        <f>IFERROR(VLOOKUP(F89,'Table V'!A:H,8,FALSE),"À définir")</f>
        <v>NON</v>
      </c>
      <c r="O89" s="125">
        <f>IFERROR(VLOOKUP(F89,'Table V'!A:E,2,FALSE),"TBD")</f>
        <v>117</v>
      </c>
      <c r="P89" s="125" t="str">
        <f>IFERROR(CONCATENATE(VLOOKUP(F89,'Table V'!$A$1:$Q$260192,17,FALSE),"-",(RIGHT(C89,4)),"0",D89),"")</f>
        <v>1251019-3663010</v>
      </c>
      <c r="Q89" s="130" t="str">
        <f>IFERROR(VLOOKUP(F89,'Table V'!A:L,12,FALSE),"")</f>
        <v>LAB</v>
      </c>
      <c r="R89" s="126" t="s">
        <v>1728</v>
      </c>
      <c r="S89" s="125" t="s">
        <v>302</v>
      </c>
      <c r="T89" s="131" t="s">
        <v>24</v>
      </c>
      <c r="U89" s="132" t="s">
        <v>15</v>
      </c>
      <c r="V89" s="130" t="str">
        <f>IFERROR(VLOOKUP(F89,'Table V'!A:F,6,FALSE),"TBD")</f>
        <v>N/A</v>
      </c>
      <c r="W89" s="125" t="str">
        <f>IFERROR(VLOOKUP(F89,'Table V'!A:G,7,FALSE),"TBD")</f>
        <v>N/A</v>
      </c>
      <c r="X89" s="125" t="str">
        <f>IFERROR(VLOOKUP(A89,[1]Feuil1!$A:$AG,32,FALSE),"N/A")</f>
        <v>Received</v>
      </c>
      <c r="Y89" s="130" t="s">
        <v>1987</v>
      </c>
      <c r="Z89" s="133" t="s">
        <v>319</v>
      </c>
      <c r="AA89" s="125" t="s">
        <v>159</v>
      </c>
      <c r="AB89" s="129">
        <v>6169</v>
      </c>
      <c r="AC89" s="129" t="s">
        <v>957</v>
      </c>
      <c r="AD89" s="129" t="s">
        <v>957</v>
      </c>
      <c r="AE89" s="134">
        <v>42931</v>
      </c>
      <c r="AF89" s="134"/>
      <c r="AG89" s="134">
        <f t="shared" si="12"/>
        <v>42927</v>
      </c>
      <c r="AH89" s="125" t="s">
        <v>15</v>
      </c>
      <c r="AI89" s="219">
        <f>IFERROR(VLOOKUP('PLANNING-RECHANGES LATelec'!$AU89,[2]MAD!$B$4:$J$50000,2,FALSE),"MAD TBD")</f>
        <v>43412</v>
      </c>
      <c r="AJ89" s="134">
        <f>IFERROR(VLOOKUP('PLANNING-RECHANGES LATelec'!$AU89,[2]MAD!$B$4:$J$50000,9,FALSE),"NON EXPEDIÉE")</f>
        <v>43413</v>
      </c>
      <c r="AK89" s="224">
        <f t="shared" si="13"/>
        <v>485</v>
      </c>
      <c r="AL89" s="227">
        <v>42927</v>
      </c>
      <c r="AM89" s="222" t="s">
        <v>15</v>
      </c>
      <c r="AN89" s="172">
        <f>IFERROR(VLOOKUP('PLANNING-RECHANGES LATelec'!$F89,'Table V'!A$1:O7996,13,FALSE),"TBD")</f>
        <v>1313.9</v>
      </c>
      <c r="AO89" s="170">
        <f>IFERROR(VLOOKUP('PLANNING-RECHANGES LATelec'!$F89,'Table V'!A$1:O7953,14,FALSE),"TBD")</f>
        <v>0</v>
      </c>
      <c r="AP89" s="171" t="str">
        <f>IFERROR(VLOOKUP('PLANNING-RECHANGES LATelec'!$F89,'Table V'!A$1:O$8013,15,FALSE),"TBD")</f>
        <v>USD</v>
      </c>
      <c r="AQ89" s="168" t="str">
        <f>IFERROR(VLOOKUP('PLANNING-RECHANGES LATelec'!$A89,[3]PO_AS!$A$2:$R$2520,16,FALSE),"TBD")</f>
        <v>TBD</v>
      </c>
      <c r="AR89" s="169" t="str">
        <f>IFERROR(VLOOKUP('PLANNING-RECHANGES LATelec'!$A89,[3]PO_AS!$A$2:$S$2520,18,FALSE),"TBD")</f>
        <v>TBD</v>
      </c>
      <c r="AS89" s="169" t="str">
        <f t="shared" si="14"/>
        <v>Non valide</v>
      </c>
      <c r="AT89" s="169" t="str">
        <f t="shared" si="15"/>
        <v>Non valide</v>
      </c>
      <c r="AU89" s="215" t="str">
        <f>LEFT('PLANNING-RECHANGES LATelec'!$R89,9)</f>
        <v>LCT021725</v>
      </c>
      <c r="AV89" s="156"/>
    </row>
    <row r="90" spans="1:48" ht="25.5" hidden="1" x14ac:dyDescent="0.2">
      <c r="A90" s="84" t="str">
        <f t="shared" si="11"/>
        <v>27691055</v>
      </c>
      <c r="B90" s="125" t="str">
        <f>IFERROR(VLOOKUP(F90,'Table V'!A:K,11,FALSE),"TBD")</f>
        <v>AIRBUS</v>
      </c>
      <c r="C90" s="125">
        <v>27691055</v>
      </c>
      <c r="D90" s="126"/>
      <c r="E90" s="127" t="s">
        <v>6</v>
      </c>
      <c r="F90" s="125" t="s">
        <v>684</v>
      </c>
      <c r="G90" s="125">
        <v>1</v>
      </c>
      <c r="H90" s="125">
        <v>0</v>
      </c>
      <c r="I90" s="125" t="str">
        <f>IFERROR(VLOOKUP(F90,'Stock PHS'!A:F,6,FALSE),"")</f>
        <v/>
      </c>
      <c r="J90" s="128" t="str">
        <f>IFERROR(VLOOKUP(F90,'Table V'!A:I,9,FALSE),"P/N INCONNU")</f>
        <v>P/N CONNU</v>
      </c>
      <c r="K90" s="125" t="str">
        <f>IFERROR(VLOOKUP(F90,'Table V'!A:J,10,FALSE),"TBD")</f>
        <v>TBD</v>
      </c>
      <c r="L90" s="125" t="str">
        <f>IFERROR(VLOOKUP(F90,'Table V'!A:C,3,FALSE),"LdF non existante")</f>
        <v>LdF approuvée</v>
      </c>
      <c r="M90" s="129" t="s">
        <v>59</v>
      </c>
      <c r="N90" s="125" t="str">
        <f>IFERROR(VLOOKUP(F90,'Table V'!A:H,8,FALSE),"À définir")</f>
        <v>NON</v>
      </c>
      <c r="O90" s="125" t="str">
        <f>IFERROR(VLOOKUP(F90,'Table V'!A:E,2,FALSE),"")</f>
        <v>HARNESS ASSY CABLE</v>
      </c>
      <c r="P90" s="125" t="str">
        <f>IFERROR(CONCATENATE(VLOOKUP(F90,'Table V'!$A$1:$Q$260192,17,FALSE),"-",(RIGHT(C90,4)),"0",D90),"")</f>
        <v>1251019-10550</v>
      </c>
      <c r="Q90" s="130" t="str">
        <f>IFERROR(VLOOKUP(F90,'Table V'!A:L,12,FALSE),"")</f>
        <v>COL</v>
      </c>
      <c r="R90" s="126"/>
      <c r="S90" s="125"/>
      <c r="T90" s="131" t="s">
        <v>24</v>
      </c>
      <c r="U90" s="132"/>
      <c r="V90" s="130" t="str">
        <f>IFERROR(VLOOKUP(F90,'Table V'!A:F,6,FALSE),"TBD")</f>
        <v>N/A</v>
      </c>
      <c r="W90" s="125" t="str">
        <f>IFERROR(VLOOKUP(F90,'Table V'!A:G,7,FALSE),"TBD")</f>
        <v>N/A</v>
      </c>
      <c r="X90" s="125" t="str">
        <f>IFERROR(VLOOKUP(A90,[1]Feuil1!$A:$AG,32,FALSE),"N/A")</f>
        <v>N/A</v>
      </c>
      <c r="Y90" s="130" t="s">
        <v>1987</v>
      </c>
      <c r="Z90" s="133" t="s">
        <v>843</v>
      </c>
      <c r="AA90" s="125" t="s">
        <v>159</v>
      </c>
      <c r="AB90" s="129"/>
      <c r="AC90" s="129"/>
      <c r="AD90" s="129"/>
      <c r="AE90" s="134">
        <v>43175</v>
      </c>
      <c r="AF90" s="134"/>
      <c r="AG90" s="134">
        <f t="shared" si="12"/>
        <v>43173</v>
      </c>
      <c r="AH90" s="125"/>
      <c r="AI90" s="219" t="str">
        <f>IFERROR(VLOOKUP('PLANNING-RECHANGES LATelec'!$AU90,[2]MAD!$B$4:$J$50000,2,FALSE),"MAD TBD")</f>
        <v>MAD TBD</v>
      </c>
      <c r="AJ90" s="134" t="str">
        <f>IFERROR(VLOOKUP('PLANNING-RECHANGES LATelec'!$AU90,[2]MAD!$B$4:$J$50000,9,FALSE),"NON EXPEDIÉE")</f>
        <v>NON EXPEDIÉE</v>
      </c>
      <c r="AK90" s="224" t="str">
        <f t="shared" si="13"/>
        <v/>
      </c>
      <c r="AL90" s="227"/>
      <c r="AM90" s="222" t="s">
        <v>15</v>
      </c>
      <c r="AN90" s="172">
        <f>IFERROR(VLOOKUP('PLANNING-RECHANGES LATelec'!$F90,'Table V'!A$1:O7997,13,FALSE),"TBD")</f>
        <v>470</v>
      </c>
      <c r="AO90" s="170">
        <f>IFERROR(VLOOKUP('PLANNING-RECHANGES LATelec'!$F90,'Table V'!A$1:O7954,14,FALSE),"TBD")</f>
        <v>0</v>
      </c>
      <c r="AP90" s="171" t="str">
        <f>IFERROR(VLOOKUP('PLANNING-RECHANGES LATelec'!$F90,'Table V'!A$1:O$8013,15,FALSE),"TBD")</f>
        <v>EUR</v>
      </c>
      <c r="AQ90" s="168" t="str">
        <f>IFERROR(VLOOKUP('PLANNING-RECHANGES LATelec'!$A90,[3]PO_AS!$A$2:$R$2520,16,FALSE),"TBD")</f>
        <v>TBD</v>
      </c>
      <c r="AR90" s="169" t="str">
        <f>IFERROR(VLOOKUP('PLANNING-RECHANGES LATelec'!$A90,[3]PO_AS!$A$2:$S$2520,18,FALSE),"TBD")</f>
        <v>TBD</v>
      </c>
      <c r="AS90" s="169" t="str">
        <f t="shared" si="14"/>
        <v>Non valide</v>
      </c>
      <c r="AT90" s="169" t="str">
        <f t="shared" si="15"/>
        <v>Non valide</v>
      </c>
      <c r="AU90" s="215" t="str">
        <f>LEFT('PLANNING-RECHANGES LATelec'!$R90,9)</f>
        <v/>
      </c>
      <c r="AV90" s="156"/>
    </row>
    <row r="91" spans="1:48" ht="38.25" hidden="1" x14ac:dyDescent="0.2">
      <c r="A91" s="84" t="str">
        <f t="shared" si="11"/>
        <v>2742366410</v>
      </c>
      <c r="B91" s="125" t="str">
        <f>IFERROR(VLOOKUP(F91,'Table V'!A:K,11,FALSE),"TBD")</f>
        <v>AIRBUS</v>
      </c>
      <c r="C91" s="125">
        <v>27423664</v>
      </c>
      <c r="D91" s="126" t="s">
        <v>157</v>
      </c>
      <c r="E91" s="127" t="s">
        <v>95</v>
      </c>
      <c r="F91" s="125" t="s">
        <v>600</v>
      </c>
      <c r="G91" s="125">
        <v>1</v>
      </c>
      <c r="H91" s="125">
        <v>0</v>
      </c>
      <c r="I91" s="125" t="str">
        <f>IFERROR(VLOOKUP(F91,'Stock PHS'!A:F,6,FALSE),"")</f>
        <v/>
      </c>
      <c r="J91" s="128" t="str">
        <f>IFERROR(VLOOKUP(F91,'Table V'!A:I,9,FALSE),"P/N INCONNU")</f>
        <v>P/N CONNU</v>
      </c>
      <c r="K91" s="125" t="str">
        <f>IFERROR(VLOOKUP(F91,'Table V'!A:J,10,FALSE),"TBD")</f>
        <v>NB5457P</v>
      </c>
      <c r="L91" s="125" t="str">
        <f>IFERROR(VLOOKUP(F91,'Table V'!A:C,3,FALSE),"LdF non existante")</f>
        <v>LdF approuvée</v>
      </c>
      <c r="M91" s="129" t="s">
        <v>59</v>
      </c>
      <c r="N91" s="125" t="str">
        <f>IFERROR(VLOOKUP(F91,'Table V'!A:H,8,FALSE),"À définir")</f>
        <v>NON</v>
      </c>
      <c r="O91" s="125">
        <f>IFERROR(VLOOKUP(F91,'Table V'!A:E,2,FALSE),"TBD")</f>
        <v>117</v>
      </c>
      <c r="P91" s="125" t="str">
        <f>IFERROR(CONCATENATE(VLOOKUP(F91,'Table V'!$A$1:$Q$260192,17,FALSE),"-",(RIGHT(C91,4)),"0",D91),"")</f>
        <v>1251019-3664010</v>
      </c>
      <c r="Q91" s="130" t="str">
        <f>IFERROR(VLOOKUP(F91,'Table V'!A:L,12,FALSE),"")</f>
        <v>LAB</v>
      </c>
      <c r="R91" s="126" t="s">
        <v>1729</v>
      </c>
      <c r="S91" s="125" t="s">
        <v>303</v>
      </c>
      <c r="T91" s="131" t="s">
        <v>24</v>
      </c>
      <c r="U91" s="132" t="s">
        <v>15</v>
      </c>
      <c r="V91" s="130" t="str">
        <f>IFERROR(VLOOKUP(F91,'Table V'!A:F,6,FALSE),"TBD")</f>
        <v>N/A</v>
      </c>
      <c r="W91" s="125" t="str">
        <f>IFERROR(VLOOKUP(F91,'Table V'!A:G,7,FALSE),"TBD")</f>
        <v>N/A</v>
      </c>
      <c r="X91" s="125" t="str">
        <f>IFERROR(VLOOKUP(A91,[1]Feuil1!$A:$AG,32,FALSE),"N/A")</f>
        <v>Received</v>
      </c>
      <c r="Y91" s="130" t="s">
        <v>1987</v>
      </c>
      <c r="Z91" s="133" t="s">
        <v>319</v>
      </c>
      <c r="AA91" s="125" t="s">
        <v>159</v>
      </c>
      <c r="AB91" s="129">
        <v>6169</v>
      </c>
      <c r="AC91" s="129" t="s">
        <v>957</v>
      </c>
      <c r="AD91" s="129" t="s">
        <v>957</v>
      </c>
      <c r="AE91" s="134">
        <v>42931</v>
      </c>
      <c r="AF91" s="134"/>
      <c r="AG91" s="134">
        <f t="shared" si="12"/>
        <v>42927</v>
      </c>
      <c r="AH91" s="125" t="s">
        <v>15</v>
      </c>
      <c r="AI91" s="219">
        <f>IFERROR(VLOOKUP('PLANNING-RECHANGES LATelec'!$AU91,[2]MAD!$B$4:$J$50000,2,FALSE),"MAD TBD")</f>
        <v>43412</v>
      </c>
      <c r="AJ91" s="134">
        <f>IFERROR(VLOOKUP('PLANNING-RECHANGES LATelec'!$AU91,[2]MAD!$B$4:$J$50000,9,FALSE),"NON EXPEDIÉE")</f>
        <v>43413</v>
      </c>
      <c r="AK91" s="224">
        <f t="shared" si="13"/>
        <v>485</v>
      </c>
      <c r="AL91" s="227">
        <v>42927</v>
      </c>
      <c r="AM91" s="222" t="s">
        <v>15</v>
      </c>
      <c r="AN91" s="172">
        <f>IFERROR(VLOOKUP('PLANNING-RECHANGES LATelec'!$F91,'Table V'!A$1:O7998,13,FALSE),"TBD")</f>
        <v>1313.9</v>
      </c>
      <c r="AO91" s="170">
        <f>IFERROR(VLOOKUP('PLANNING-RECHANGES LATelec'!$F91,'Table V'!A$1:O7955,14,FALSE),"TBD")</f>
        <v>0</v>
      </c>
      <c r="AP91" s="171" t="str">
        <f>IFERROR(VLOOKUP('PLANNING-RECHANGES LATelec'!$F91,'Table V'!A$1:O$8013,15,FALSE),"TBD")</f>
        <v>USD</v>
      </c>
      <c r="AQ91" s="168" t="str">
        <f>IFERROR(VLOOKUP('PLANNING-RECHANGES LATelec'!$A91,[3]PO_AS!$A$2:$R$2520,16,FALSE),"TBD")</f>
        <v>TBD</v>
      </c>
      <c r="AR91" s="169" t="str">
        <f>IFERROR(VLOOKUP('PLANNING-RECHANGES LATelec'!$A91,[3]PO_AS!$A$2:$S$2520,18,FALSE),"TBD")</f>
        <v>TBD</v>
      </c>
      <c r="AS91" s="169" t="str">
        <f t="shared" si="14"/>
        <v>Non valide</v>
      </c>
      <c r="AT91" s="169" t="str">
        <f t="shared" si="15"/>
        <v>Non valide</v>
      </c>
      <c r="AU91" s="215" t="str">
        <f>LEFT('PLANNING-RECHANGES LATelec'!$R91,9)</f>
        <v>LCT021728</v>
      </c>
      <c r="AV91" s="156"/>
    </row>
    <row r="92" spans="1:48" ht="38.25" hidden="1" x14ac:dyDescent="0.2">
      <c r="A92" s="84" t="str">
        <f t="shared" si="11"/>
        <v>2742366510</v>
      </c>
      <c r="B92" s="125" t="str">
        <f>IFERROR(VLOOKUP(F92,'Table V'!A:K,11,FALSE),"TBD")</f>
        <v>AIRBUS</v>
      </c>
      <c r="C92" s="125">
        <v>27423665</v>
      </c>
      <c r="D92" s="126" t="s">
        <v>157</v>
      </c>
      <c r="E92" s="127" t="s">
        <v>95</v>
      </c>
      <c r="F92" s="125" t="s">
        <v>600</v>
      </c>
      <c r="G92" s="125">
        <v>1</v>
      </c>
      <c r="H92" s="125">
        <v>0</v>
      </c>
      <c r="I92" s="125" t="str">
        <f>IFERROR(VLOOKUP(F92,'Stock PHS'!A:F,6,FALSE),"")</f>
        <v/>
      </c>
      <c r="J92" s="128" t="str">
        <f>IFERROR(VLOOKUP(F92,'Table V'!A:I,9,FALSE),"P/N INCONNU")</f>
        <v>P/N CONNU</v>
      </c>
      <c r="K92" s="125" t="str">
        <f>IFERROR(VLOOKUP(F92,'Table V'!A:J,10,FALSE),"TBD")</f>
        <v>NB5457P</v>
      </c>
      <c r="L92" s="125" t="str">
        <f>IFERROR(VLOOKUP(F92,'Table V'!A:C,3,FALSE),"LdF non existante")</f>
        <v>LdF approuvée</v>
      </c>
      <c r="M92" s="129" t="s">
        <v>59</v>
      </c>
      <c r="N92" s="125" t="str">
        <f>IFERROR(VLOOKUP(F92,'Table V'!A:H,8,FALSE),"À définir")</f>
        <v>NON</v>
      </c>
      <c r="O92" s="125">
        <f>IFERROR(VLOOKUP(F92,'Table V'!A:E,2,FALSE),"TBD")</f>
        <v>117</v>
      </c>
      <c r="P92" s="125" t="str">
        <f>IFERROR(CONCATENATE(VLOOKUP(F92,'Table V'!$A$1:$Q$260192,17,FALSE),"-",(RIGHT(C92,4)),"0",D92),"")</f>
        <v>1251019-3665010</v>
      </c>
      <c r="Q92" s="130" t="str">
        <f>IFERROR(VLOOKUP(F92,'Table V'!A:L,12,FALSE),"")</f>
        <v>LAB</v>
      </c>
      <c r="R92" s="126" t="s">
        <v>1730</v>
      </c>
      <c r="S92" s="125" t="s">
        <v>305</v>
      </c>
      <c r="T92" s="131" t="s">
        <v>24</v>
      </c>
      <c r="U92" s="132" t="s">
        <v>15</v>
      </c>
      <c r="V92" s="130" t="str">
        <f>IFERROR(VLOOKUP(F92,'Table V'!A:F,6,FALSE),"TBD")</f>
        <v>N/A</v>
      </c>
      <c r="W92" s="125" t="str">
        <f>IFERROR(VLOOKUP(F92,'Table V'!A:G,7,FALSE),"TBD")</f>
        <v>N/A</v>
      </c>
      <c r="X92" s="125" t="str">
        <f>IFERROR(VLOOKUP(A92,[1]Feuil1!$A:$AG,32,FALSE),"N/A")</f>
        <v>Received</v>
      </c>
      <c r="Y92" s="130" t="s">
        <v>1987</v>
      </c>
      <c r="Z92" s="133" t="s">
        <v>319</v>
      </c>
      <c r="AA92" s="125" t="s">
        <v>159</v>
      </c>
      <c r="AB92" s="129">
        <v>6169</v>
      </c>
      <c r="AC92" s="129" t="s">
        <v>957</v>
      </c>
      <c r="AD92" s="129" t="s">
        <v>957</v>
      </c>
      <c r="AE92" s="134">
        <v>42931</v>
      </c>
      <c r="AF92" s="134"/>
      <c r="AG92" s="134">
        <f t="shared" si="12"/>
        <v>42927</v>
      </c>
      <c r="AH92" s="125" t="s">
        <v>15</v>
      </c>
      <c r="AI92" s="219">
        <f>IFERROR(VLOOKUP('PLANNING-RECHANGES LATelec'!$AU92,[2]MAD!$B$4:$J$50000,2,FALSE),"MAD TBD")</f>
        <v>43412</v>
      </c>
      <c r="AJ92" s="134">
        <f>IFERROR(VLOOKUP('PLANNING-RECHANGES LATelec'!$AU92,[2]MAD!$B$4:$J$50000,9,FALSE),"NON EXPEDIÉE")</f>
        <v>43413</v>
      </c>
      <c r="AK92" s="224">
        <f t="shared" si="13"/>
        <v>485</v>
      </c>
      <c r="AL92" s="227">
        <v>42927</v>
      </c>
      <c r="AM92" s="222" t="s">
        <v>15</v>
      </c>
      <c r="AN92" s="172">
        <f>IFERROR(VLOOKUP('PLANNING-RECHANGES LATelec'!$F92,'Table V'!A$1:O7999,13,FALSE),"TBD")</f>
        <v>1313.9</v>
      </c>
      <c r="AO92" s="170">
        <f>IFERROR(VLOOKUP('PLANNING-RECHANGES LATelec'!$F92,'Table V'!A$1:O7956,14,FALSE),"TBD")</f>
        <v>0</v>
      </c>
      <c r="AP92" s="171" t="str">
        <f>IFERROR(VLOOKUP('PLANNING-RECHANGES LATelec'!$F92,'Table V'!A$1:O$8013,15,FALSE),"TBD")</f>
        <v>USD</v>
      </c>
      <c r="AQ92" s="168" t="str">
        <f>IFERROR(VLOOKUP('PLANNING-RECHANGES LATelec'!$A92,[3]PO_AS!$A$2:$R$2520,16,FALSE),"TBD")</f>
        <v>TBD</v>
      </c>
      <c r="AR92" s="169" t="str">
        <f>IFERROR(VLOOKUP('PLANNING-RECHANGES LATelec'!$A92,[3]PO_AS!$A$2:$S$2520,18,FALSE),"TBD")</f>
        <v>TBD</v>
      </c>
      <c r="AS92" s="169" t="str">
        <f t="shared" si="14"/>
        <v>Non valide</v>
      </c>
      <c r="AT92" s="169" t="str">
        <f t="shared" si="15"/>
        <v>Non valide</v>
      </c>
      <c r="AU92" s="215" t="str">
        <f>LEFT('PLANNING-RECHANGES LATelec'!$R92,9)</f>
        <v>LCT021731</v>
      </c>
      <c r="AV92" s="156"/>
    </row>
    <row r="93" spans="1:48" ht="38.25" hidden="1" x14ac:dyDescent="0.2">
      <c r="A93" s="84" t="str">
        <f t="shared" si="11"/>
        <v>2742366010</v>
      </c>
      <c r="B93" s="125" t="str">
        <f>IFERROR(VLOOKUP(F93,'Table V'!A:K,11,FALSE),"TBD")</f>
        <v>AIRBUS</v>
      </c>
      <c r="C93" s="125">
        <v>27423660</v>
      </c>
      <c r="D93" s="126" t="s">
        <v>157</v>
      </c>
      <c r="E93" s="127" t="s">
        <v>95</v>
      </c>
      <c r="F93" s="125" t="s">
        <v>600</v>
      </c>
      <c r="G93" s="125">
        <v>1</v>
      </c>
      <c r="H93" s="125">
        <v>0</v>
      </c>
      <c r="I93" s="125" t="str">
        <f>IFERROR(VLOOKUP(F93,'Stock PHS'!A:F,6,FALSE),"")</f>
        <v/>
      </c>
      <c r="J93" s="128" t="str">
        <f>IFERROR(VLOOKUP(F93,'Table V'!A:I,9,FALSE),"P/N INCONNU")</f>
        <v>P/N CONNU</v>
      </c>
      <c r="K93" s="125" t="str">
        <f>IFERROR(VLOOKUP(F93,'Table V'!A:J,10,FALSE),"TBD")</f>
        <v>NB5457P</v>
      </c>
      <c r="L93" s="125" t="str">
        <f>IFERROR(VLOOKUP(F93,'Table V'!A:C,3,FALSE),"LdF non existante")</f>
        <v>LdF approuvée</v>
      </c>
      <c r="M93" s="129" t="s">
        <v>59</v>
      </c>
      <c r="N93" s="125" t="str">
        <f>IFERROR(VLOOKUP(F93,'Table V'!A:H,8,FALSE),"À définir")</f>
        <v>NON</v>
      </c>
      <c r="O93" s="125">
        <f>IFERROR(VLOOKUP(F93,'Table V'!A:E,2,FALSE),"TBD")</f>
        <v>117</v>
      </c>
      <c r="P93" s="125" t="str">
        <f>IFERROR(CONCATENATE(VLOOKUP(F93,'Table V'!$A$1:$Q$260192,17,FALSE),"-",(RIGHT(C93,4)),"0",D93),"")</f>
        <v>1251019-3660010</v>
      </c>
      <c r="Q93" s="130" t="str">
        <f>IFERROR(VLOOKUP(F93,'Table V'!A:L,12,FALSE),"")</f>
        <v>LAB</v>
      </c>
      <c r="R93" s="126" t="s">
        <v>1737</v>
      </c>
      <c r="S93" s="125" t="s">
        <v>300</v>
      </c>
      <c r="T93" s="131" t="s">
        <v>24</v>
      </c>
      <c r="U93" s="132" t="s">
        <v>15</v>
      </c>
      <c r="V93" s="130" t="str">
        <f>IFERROR(VLOOKUP(F93,'Table V'!A:F,6,FALSE),"TBD")</f>
        <v>N/A</v>
      </c>
      <c r="W93" s="125" t="str">
        <f>IFERROR(VLOOKUP(F93,'Table V'!A:G,7,FALSE),"TBD")</f>
        <v>N/A</v>
      </c>
      <c r="X93" s="125" t="str">
        <f>IFERROR(VLOOKUP(A93,[1]Feuil1!$A:$AG,32,FALSE),"N/A")</f>
        <v>Received</v>
      </c>
      <c r="Y93" s="130" t="s">
        <v>1987</v>
      </c>
      <c r="Z93" s="133" t="s">
        <v>319</v>
      </c>
      <c r="AA93" s="125" t="s">
        <v>872</v>
      </c>
      <c r="AB93" s="129">
        <v>10623</v>
      </c>
      <c r="AC93" s="129" t="s">
        <v>957</v>
      </c>
      <c r="AD93" s="129" t="s">
        <v>957</v>
      </c>
      <c r="AE93" s="134">
        <v>43060</v>
      </c>
      <c r="AF93" s="134"/>
      <c r="AG93" s="134">
        <f t="shared" si="12"/>
        <v>43054</v>
      </c>
      <c r="AH93" s="125" t="s">
        <v>15</v>
      </c>
      <c r="AI93" s="219">
        <f>IFERROR(VLOOKUP('PLANNING-RECHANGES LATelec'!$AU93,[2]MAD!$B$4:$J$50000,2,FALSE),"MAD TBD")</f>
        <v>43412</v>
      </c>
      <c r="AJ93" s="134">
        <f>IFERROR(VLOOKUP('PLANNING-RECHANGES LATelec'!$AU93,[2]MAD!$B$4:$J$50000,9,FALSE),"NON EXPEDIÉE")</f>
        <v>43413</v>
      </c>
      <c r="AK93" s="224">
        <f t="shared" si="13"/>
        <v>358</v>
      </c>
      <c r="AL93" s="227">
        <v>43054</v>
      </c>
      <c r="AM93" s="222" t="s">
        <v>15</v>
      </c>
      <c r="AN93" s="172">
        <f>IFERROR(VLOOKUP('PLANNING-RECHANGES LATelec'!$F93,'Table V'!A$1:O8000,13,FALSE),"TBD")</f>
        <v>1313.9</v>
      </c>
      <c r="AO93" s="170">
        <f>IFERROR(VLOOKUP('PLANNING-RECHANGES LATelec'!$F93,'Table V'!A$1:O7957,14,FALSE),"TBD")</f>
        <v>0</v>
      </c>
      <c r="AP93" s="171" t="str">
        <f>IFERROR(VLOOKUP('PLANNING-RECHANGES LATelec'!$F93,'Table V'!A$1:O$8013,15,FALSE),"TBD")</f>
        <v>USD</v>
      </c>
      <c r="AQ93" s="168" t="str">
        <f>IFERROR(VLOOKUP('PLANNING-RECHANGES LATelec'!$A93,[3]PO_AS!$A$2:$R$2520,16,FALSE),"TBD")</f>
        <v>TBD</v>
      </c>
      <c r="AR93" s="169" t="str">
        <f>IFERROR(VLOOKUP('PLANNING-RECHANGES LATelec'!$A93,[3]PO_AS!$A$2:$S$2520,18,FALSE),"TBD")</f>
        <v>TBD</v>
      </c>
      <c r="AS93" s="169" t="str">
        <f t="shared" si="14"/>
        <v>Non valide</v>
      </c>
      <c r="AT93" s="169" t="str">
        <f t="shared" si="15"/>
        <v>Non valide</v>
      </c>
      <c r="AU93" s="215" t="str">
        <f>LEFT('PLANNING-RECHANGES LATelec'!$R93,9)</f>
        <v>LCT021743</v>
      </c>
      <c r="AV93" s="156"/>
    </row>
    <row r="94" spans="1:48" ht="38.25" hidden="1" x14ac:dyDescent="0.2">
      <c r="A94" s="84" t="str">
        <f t="shared" si="11"/>
        <v>2788294510</v>
      </c>
      <c r="B94" s="125" t="str">
        <f>IFERROR(VLOOKUP(F94,'Table V'!A:K,11,FALSE),"TBD")</f>
        <v>AIRBUS</v>
      </c>
      <c r="C94" s="125">
        <v>27882945</v>
      </c>
      <c r="D94" s="126">
        <v>10</v>
      </c>
      <c r="E94" s="127" t="s">
        <v>95</v>
      </c>
      <c r="F94" s="125" t="s">
        <v>655</v>
      </c>
      <c r="G94" s="125">
        <v>6</v>
      </c>
      <c r="H94" s="125">
        <v>0</v>
      </c>
      <c r="I94" s="125" t="str">
        <f>IFERROR(VLOOKUP(F94,'Stock PHS'!A:F,6,FALSE),"")</f>
        <v/>
      </c>
      <c r="J94" s="128" t="str">
        <f>IFERROR(VLOOKUP(F94,'Table V'!A:I,9,FALSE),"P/N INCONNU")</f>
        <v>P/N CONNU</v>
      </c>
      <c r="K94" s="125" t="str">
        <f>IFERROR(VLOOKUP(F94,'Table V'!A:J,10,FALSE),"TBD")</f>
        <v>N/A</v>
      </c>
      <c r="L94" s="125" t="str">
        <f>IFERROR(VLOOKUP(F94,'Table V'!A:C,3,FALSE),"LdF non existante")</f>
        <v>LdF approuvée</v>
      </c>
      <c r="M94" s="129" t="s">
        <v>59</v>
      </c>
      <c r="N94" s="125" t="str">
        <f>IFERROR(VLOOKUP(F94,'Table V'!A:H,8,FALSE),"À définir")</f>
        <v>NON</v>
      </c>
      <c r="O94" s="125" t="str">
        <f>IFERROR(VLOOKUP(F94,'Table V'!A:E,2,FALSE),"TBD")</f>
        <v>JACK</v>
      </c>
      <c r="P94" s="125" t="str">
        <f>IFERROR(CONCATENATE(VLOOKUP(F94,'Table V'!$A$1:$Q$260192,17,FALSE),"-",(RIGHT(C94,4)),"0",D94),"")</f>
        <v>1251319-2945010</v>
      </c>
      <c r="Q94" s="130" t="str">
        <f>IFERROR(VLOOKUP(F94,'Table V'!A:L,12,FALSE),"")</f>
        <v>LAB</v>
      </c>
      <c r="R94" s="126" t="s">
        <v>892</v>
      </c>
      <c r="S94" s="125" t="s">
        <v>895</v>
      </c>
      <c r="T94" s="131" t="s">
        <v>24</v>
      </c>
      <c r="U94" s="132" t="s">
        <v>15</v>
      </c>
      <c r="V94" s="130" t="str">
        <f>IFERROR(VLOOKUP(F94,'Table V'!A:F,6,FALSE),"TBD")</f>
        <v>N/A</v>
      </c>
      <c r="W94" s="125" t="str">
        <f>IFERROR(VLOOKUP(F94,'Table V'!A:G,7,FALSE),"TBD")</f>
        <v>N/A</v>
      </c>
      <c r="X94" s="125" t="str">
        <f>IFERROR(VLOOKUP(A94,[1]Feuil1!$A:$AG,32,FALSE),"N/A")</f>
        <v>N/A</v>
      </c>
      <c r="Y94" s="130" t="str">
        <f>IF(ISNUMBER(Tableau1[[#This Row],[Date expédition réelle]]),"Expédiée","En cours")</f>
        <v>Expédiée</v>
      </c>
      <c r="Z94" s="133" t="s">
        <v>1130</v>
      </c>
      <c r="AA94" s="125" t="s">
        <v>876</v>
      </c>
      <c r="AB94" s="129">
        <v>17010</v>
      </c>
      <c r="AC94" s="129" t="s">
        <v>951</v>
      </c>
      <c r="AD94" s="129">
        <v>2657</v>
      </c>
      <c r="AE94" s="134">
        <v>43356</v>
      </c>
      <c r="AF94" s="134">
        <v>43415</v>
      </c>
      <c r="AG94" s="134">
        <f t="shared" si="12"/>
        <v>43410</v>
      </c>
      <c r="AH94" s="125"/>
      <c r="AI94" s="219">
        <f>IFERROR(VLOOKUP('PLANNING-RECHANGES LATelec'!$AU94,[2]MAD!$B$4:$J$50000,2,FALSE),"MAD TBD")</f>
        <v>43412</v>
      </c>
      <c r="AJ94" s="134">
        <f>IFERROR(VLOOKUP('PLANNING-RECHANGES LATelec'!$AU94,[2]MAD!$B$4:$J$50000,9,FALSE),"NON EXPEDIÉE")</f>
        <v>43413</v>
      </c>
      <c r="AK94" s="224">
        <f t="shared" si="13"/>
        <v>2</v>
      </c>
      <c r="AL94" s="227">
        <v>43410</v>
      </c>
      <c r="AM94" s="222" t="s">
        <v>15</v>
      </c>
      <c r="AN94" s="172">
        <f>IFERROR(VLOOKUP('PLANNING-RECHANGES LATelec'!$F94,'Table V'!A$1:O8001,13,FALSE),"TBD")</f>
        <v>970</v>
      </c>
      <c r="AO94" s="170">
        <f>IFERROR(VLOOKUP('PLANNING-RECHANGES LATelec'!$F94,'Table V'!A$1:O7958,14,FALSE),"TBD")</f>
        <v>1796</v>
      </c>
      <c r="AP94" s="171" t="str">
        <f>IFERROR(VLOOKUP('PLANNING-RECHANGES LATelec'!$F94,'Table V'!A$1:O$8013,15,FALSE),"TBD")</f>
        <v>USD</v>
      </c>
      <c r="AQ94" s="168" t="str">
        <f>IFERROR(VLOOKUP('PLANNING-RECHANGES LATelec'!$A94,[3]PO_AS!$A$2:$R$2520,16,FALSE),"TBD")</f>
        <v>TBD</v>
      </c>
      <c r="AR94" s="169" t="str">
        <f>IFERROR(VLOOKUP('PLANNING-RECHANGES LATelec'!$A94,[3]PO_AS!$A$2:$S$2520,18,FALSE),"TBD")</f>
        <v>TBD</v>
      </c>
      <c r="AS94" s="169" t="str">
        <f t="shared" si="14"/>
        <v>Non valide</v>
      </c>
      <c r="AT94" s="169" t="str">
        <f t="shared" si="15"/>
        <v>Non valide</v>
      </c>
      <c r="AU94" s="215" t="str">
        <f>LEFT('PLANNING-RECHANGES LATelec'!$R94,9)</f>
        <v>LCT133532</v>
      </c>
      <c r="AV94" s="156"/>
    </row>
    <row r="95" spans="1:48" ht="38.25" hidden="1" x14ac:dyDescent="0.2">
      <c r="A95" s="84" t="str">
        <f t="shared" si="11"/>
        <v>2788228910</v>
      </c>
      <c r="B95" s="125" t="str">
        <f>IFERROR(VLOOKUP(F95,'Table V'!A:K,11,FALSE),"TBD")</f>
        <v>AIRBUS</v>
      </c>
      <c r="C95" s="125">
        <v>27882289</v>
      </c>
      <c r="D95" s="126">
        <v>10</v>
      </c>
      <c r="E95" s="127" t="s">
        <v>104</v>
      </c>
      <c r="F95" s="125" t="s">
        <v>531</v>
      </c>
      <c r="G95" s="125">
        <v>3</v>
      </c>
      <c r="H95" s="125">
        <v>0</v>
      </c>
      <c r="I95" s="125" t="str">
        <f>IFERROR(VLOOKUP(F95,'Stock PHS'!A:F,6,FALSE),"")</f>
        <v/>
      </c>
      <c r="J95" s="128" t="str">
        <f>IFERROR(VLOOKUP(F95,'Table V'!A:I,9,FALSE),"P/N INCONNU")</f>
        <v>P/N CONNU</v>
      </c>
      <c r="K95" s="125" t="str">
        <f>IFERROR(VLOOKUP(F95,'Table V'!A:J,10,FALSE),"TBD")</f>
        <v>NB03483P</v>
      </c>
      <c r="L95" s="125" t="str">
        <f>IFERROR(VLOOKUP(F95,'Table V'!A:C,3,FALSE),"LdF non existante")</f>
        <v>LdF approuvée</v>
      </c>
      <c r="M95" s="129" t="s">
        <v>59</v>
      </c>
      <c r="N95" s="125" t="str">
        <f>IFERROR(VLOOKUP(F95,'Table V'!A:H,8,FALSE),"À définir")</f>
        <v>NON</v>
      </c>
      <c r="O95" s="125">
        <f>IFERROR(VLOOKUP(F95,'Table V'!A:E,2,FALSE),"TBD")</f>
        <v>27</v>
      </c>
      <c r="P95" s="125" t="str">
        <f>IFERROR(CONCATENATE(VLOOKUP(F95,'Table V'!$A$1:$Q$260192,17,FALSE),"-",(RIGHT(C95,4)),"0",D95),"")</f>
        <v>1251019-2289010</v>
      </c>
      <c r="Q95" s="130" t="str">
        <f>IFERROR(VLOOKUP(F95,'Table V'!A:L,12,FALSE),"")</f>
        <v>LAB</v>
      </c>
      <c r="R95" s="126" t="s">
        <v>881</v>
      </c>
      <c r="S95" s="125" t="s">
        <v>880</v>
      </c>
      <c r="T95" s="131" t="s">
        <v>24</v>
      </c>
      <c r="U95" s="132" t="s">
        <v>946</v>
      </c>
      <c r="V95" s="130" t="str">
        <f>IFERROR(VLOOKUP(F95,'Table V'!A:F,6,FALSE),"TBD")</f>
        <v>N/A</v>
      </c>
      <c r="W95" s="125" t="str">
        <f>IFERROR(VLOOKUP(F95,'Table V'!A:G,7,FALSE),"TBD")</f>
        <v>N/A</v>
      </c>
      <c r="X95" s="125" t="str">
        <f>IFERROR(VLOOKUP(A95,[1]Feuil1!$A:$AG,32,FALSE),"N/A")</f>
        <v>N/A</v>
      </c>
      <c r="Y95" s="130" t="str">
        <f>IF(ISNUMBER(Tableau1[[#This Row],[Date expédition réelle]]),"Expédiée","En cours")</f>
        <v>Expédiée</v>
      </c>
      <c r="Z95" s="133" t="s">
        <v>1131</v>
      </c>
      <c r="AA95" s="125" t="s">
        <v>876</v>
      </c>
      <c r="AB95" s="129">
        <v>17014</v>
      </c>
      <c r="AC95" s="125" t="s">
        <v>1030</v>
      </c>
      <c r="AD95" s="129">
        <v>2661</v>
      </c>
      <c r="AE95" s="134">
        <v>43374</v>
      </c>
      <c r="AF95" s="134">
        <v>43414</v>
      </c>
      <c r="AG95" s="134">
        <f t="shared" si="12"/>
        <v>43410</v>
      </c>
      <c r="AH95" s="125"/>
      <c r="AI95" s="219">
        <f>IFERROR(VLOOKUP('PLANNING-RECHANGES LATelec'!$AU95,[2]MAD!$B$4:$J$50000,2,FALSE),"MAD TBD")</f>
        <v>43412</v>
      </c>
      <c r="AJ95" s="134">
        <f>IFERROR(VLOOKUP('PLANNING-RECHANGES LATelec'!$AU95,[2]MAD!$B$4:$J$50000,9,FALSE),"NON EXPEDIÉE")</f>
        <v>43413</v>
      </c>
      <c r="AK95" s="224">
        <f t="shared" si="13"/>
        <v>2</v>
      </c>
      <c r="AL95" s="227">
        <v>43410</v>
      </c>
      <c r="AM95" s="222" t="s">
        <v>15</v>
      </c>
      <c r="AN95" s="172">
        <f>IFERROR(VLOOKUP('PLANNING-RECHANGES LATelec'!$F95,'Table V'!A$1:O8002,13,FALSE),"TBD")</f>
        <v>1466</v>
      </c>
      <c r="AO95" s="170">
        <f>IFERROR(VLOOKUP('PLANNING-RECHANGES LATelec'!$F95,'Table V'!A$1:O7959,14,FALSE),"TBD")</f>
        <v>2436</v>
      </c>
      <c r="AP95" s="171" t="str">
        <f>IFERROR(VLOOKUP('PLANNING-RECHANGES LATelec'!$F95,'Table V'!A$1:O$8013,15,FALSE),"TBD")</f>
        <v>USD</v>
      </c>
      <c r="AQ95" s="168" t="str">
        <f>IFERROR(VLOOKUP('PLANNING-RECHANGES LATelec'!$A95,[3]PO_AS!$A$2:$R$2520,16,FALSE),"TBD")</f>
        <v>TBD</v>
      </c>
      <c r="AR95" s="169" t="str">
        <f>IFERROR(VLOOKUP('PLANNING-RECHANGES LATelec'!$A95,[3]PO_AS!$A$2:$S$2520,18,FALSE),"TBD")</f>
        <v>TBD</v>
      </c>
      <c r="AS95" s="169" t="str">
        <f t="shared" si="14"/>
        <v>Non valide</v>
      </c>
      <c r="AT95" s="169" t="str">
        <f t="shared" si="15"/>
        <v>Non valide</v>
      </c>
      <c r="AU95" s="215" t="str">
        <f>LEFT('PLANNING-RECHANGES LATelec'!$R95,9)</f>
        <v>LCT131575</v>
      </c>
      <c r="AV95" s="156"/>
    </row>
    <row r="96" spans="1:48" ht="38.25" hidden="1" x14ac:dyDescent="0.2">
      <c r="A96" s="85" t="str">
        <f t="shared" si="11"/>
        <v>2742365310</v>
      </c>
      <c r="B96" s="125" t="str">
        <f>IFERROR(VLOOKUP(F96,'Table V'!A:K,11,FALSE),"TBD")</f>
        <v>AIRBUS</v>
      </c>
      <c r="C96" s="125">
        <v>27423653</v>
      </c>
      <c r="D96" s="126" t="s">
        <v>157</v>
      </c>
      <c r="E96" s="127" t="s">
        <v>95</v>
      </c>
      <c r="F96" s="125" t="s">
        <v>600</v>
      </c>
      <c r="G96" s="125">
        <v>1</v>
      </c>
      <c r="H96" s="125">
        <v>0</v>
      </c>
      <c r="I96" s="125" t="str">
        <f>IFERROR(VLOOKUP(F96,'Stock PHS'!A:F,6,FALSE),"")</f>
        <v/>
      </c>
      <c r="J96" s="128" t="str">
        <f>IFERROR(VLOOKUP(F96,'Table V'!A:I,9,FALSE),"P/N INCONNU")</f>
        <v>P/N CONNU</v>
      </c>
      <c r="K96" s="125" t="str">
        <f>IFERROR(VLOOKUP(F96,'Table V'!A:J,10,FALSE),"TBD")</f>
        <v>NB5457P</v>
      </c>
      <c r="L96" s="125" t="str">
        <f>IFERROR(VLOOKUP(F96,'Table V'!A:C,3,FALSE),"LdF non existante")</f>
        <v>LdF approuvée</v>
      </c>
      <c r="M96" s="129" t="s">
        <v>59</v>
      </c>
      <c r="N96" s="125" t="str">
        <f>IFERROR(VLOOKUP(F96,'Table V'!A:H,8,FALSE),"À définir")</f>
        <v>NON</v>
      </c>
      <c r="O96" s="125">
        <f>IFERROR(VLOOKUP(F96,'Table V'!A:E,2,FALSE),"TBD")</f>
        <v>117</v>
      </c>
      <c r="P96" s="125" t="str">
        <f>IFERROR(CONCATENATE(VLOOKUP(F96,'Table V'!$A$1:$Q$260192,17,FALSE),"-",(RIGHT(C96,4)),"0",D96),"")</f>
        <v>1251019-3653010</v>
      </c>
      <c r="Q96" s="130" t="str">
        <f>IFERROR(VLOOKUP(F96,'Table V'!A:L,12,FALSE),"")</f>
        <v>LAB</v>
      </c>
      <c r="R96" s="126" t="s">
        <v>1910</v>
      </c>
      <c r="S96" s="125" t="s">
        <v>294</v>
      </c>
      <c r="T96" s="131" t="s">
        <v>24</v>
      </c>
      <c r="U96" s="132" t="s">
        <v>15</v>
      </c>
      <c r="V96" s="130" t="str">
        <f>IFERROR(VLOOKUP(F96,'Table V'!A:F,6,FALSE),"TBD")</f>
        <v>N/A</v>
      </c>
      <c r="W96" s="125" t="str">
        <f>IFERROR(VLOOKUP(F96,'Table V'!A:G,7,FALSE),"TBD")</f>
        <v>N/A</v>
      </c>
      <c r="X96" s="125" t="str">
        <f>IFERROR(VLOOKUP(A96,[1]Feuil1!$A:$AG,32,FALSE),"N/A")</f>
        <v>Received</v>
      </c>
      <c r="Y96" s="130" t="str">
        <f>IF(ISNUMBER(Tableau1[[#This Row],[Date expédition réelle]]),"Expédiée","En cours")</f>
        <v>Expédiée</v>
      </c>
      <c r="Z96" s="133" t="s">
        <v>319</v>
      </c>
      <c r="AA96" s="125" t="s">
        <v>872</v>
      </c>
      <c r="AB96" s="129">
        <v>10623</v>
      </c>
      <c r="AC96" s="129" t="s">
        <v>957</v>
      </c>
      <c r="AD96" s="129" t="s">
        <v>957</v>
      </c>
      <c r="AE96" s="134">
        <v>43046</v>
      </c>
      <c r="AF96" s="134">
        <v>43445</v>
      </c>
      <c r="AG96" s="134">
        <f t="shared" si="12"/>
        <v>43439</v>
      </c>
      <c r="AH96" s="125" t="s">
        <v>15</v>
      </c>
      <c r="AI96" s="219">
        <f>IFERROR(VLOOKUP('PLANNING-RECHANGES LATelec'!$AU96,[2]MAD!$B$4:$J$50000,2,FALSE),"MAD TBD")</f>
        <v>43412</v>
      </c>
      <c r="AJ96" s="134">
        <f>IFERROR(VLOOKUP('PLANNING-RECHANGES LATelec'!$AU96,[2]MAD!$B$4:$J$50000,9,FALSE),"NON EXPEDIÉE")</f>
        <v>43413</v>
      </c>
      <c r="AK96" s="224">
        <f t="shared" si="13"/>
        <v>-27</v>
      </c>
      <c r="AL96" s="227">
        <v>43439</v>
      </c>
      <c r="AM96" s="222" t="s">
        <v>15</v>
      </c>
      <c r="AN96" s="172">
        <f>IFERROR(VLOOKUP('PLANNING-RECHANGES LATelec'!$F96,'Table V'!A$1:O8003,13,FALSE),"TBD")</f>
        <v>1313.9</v>
      </c>
      <c r="AO96" s="170">
        <f>IFERROR(VLOOKUP('PLANNING-RECHANGES LATelec'!$F96,'Table V'!A$1:O7960,14,FALSE),"TBD")</f>
        <v>0</v>
      </c>
      <c r="AP96" s="171" t="str">
        <f>IFERROR(VLOOKUP('PLANNING-RECHANGES LATelec'!$F96,'Table V'!A$1:O$8013,15,FALSE),"TBD")</f>
        <v>USD</v>
      </c>
      <c r="AQ96" s="168" t="str">
        <f>IFERROR(VLOOKUP('PLANNING-RECHANGES LATelec'!$A96,[3]PO_AS!$A$2:$R$2520,16,FALSE),"TBD")</f>
        <v>TBD</v>
      </c>
      <c r="AR96" s="169" t="str">
        <f>IFERROR(VLOOKUP('PLANNING-RECHANGES LATelec'!$A96,[3]PO_AS!$A$2:$S$2520,18,FALSE),"TBD")</f>
        <v>TBD</v>
      </c>
      <c r="AS96" s="169" t="str">
        <f t="shared" si="14"/>
        <v>Non valide</v>
      </c>
      <c r="AT96" s="169" t="str">
        <f t="shared" si="15"/>
        <v>Non valide</v>
      </c>
      <c r="AU96" s="215" t="str">
        <f>LEFT('PLANNING-RECHANGES LATelec'!$R96,9)</f>
        <v>LCT021737</v>
      </c>
      <c r="AV96" s="156"/>
    </row>
    <row r="97" spans="1:48" hidden="1" x14ac:dyDescent="0.2">
      <c r="A97" s="86" t="str">
        <f t="shared" si="11"/>
        <v>2742366110</v>
      </c>
      <c r="B97" s="125" t="str">
        <f>IFERROR(VLOOKUP(F97,'Table V'!A:K,11,FALSE),"TBD")</f>
        <v>AIRBUS</v>
      </c>
      <c r="C97" s="125">
        <v>27423661</v>
      </c>
      <c r="D97" s="126" t="s">
        <v>157</v>
      </c>
      <c r="E97" s="127" t="s">
        <v>95</v>
      </c>
      <c r="F97" s="125" t="s">
        <v>600</v>
      </c>
      <c r="G97" s="125">
        <v>1</v>
      </c>
      <c r="H97" s="125">
        <v>0</v>
      </c>
      <c r="I97" s="125" t="str">
        <f>IFERROR(VLOOKUP(F97,'Stock PHS'!A:F,6,FALSE),"")</f>
        <v/>
      </c>
      <c r="J97" s="128" t="str">
        <f>IFERROR(VLOOKUP(F97,'Table V'!A:I,9,FALSE),"P/N INCONNU")</f>
        <v>P/N CONNU</v>
      </c>
      <c r="K97" s="125" t="str">
        <f>IFERROR(VLOOKUP(F97,'Table V'!A:J,10,FALSE),"TBD")</f>
        <v>NB5457P</v>
      </c>
      <c r="L97" s="125" t="str">
        <f>IFERROR(VLOOKUP(F97,'Table V'!A:C,3,FALSE),"LdF non existante")</f>
        <v>LdF approuvée</v>
      </c>
      <c r="M97" s="129" t="s">
        <v>59</v>
      </c>
      <c r="N97" s="125" t="str">
        <f>IFERROR(VLOOKUP(F97,'Table V'!A:H,8,FALSE),"À définir")</f>
        <v>NON</v>
      </c>
      <c r="O97" s="125">
        <f>IFERROR(VLOOKUP(F97,'Table V'!A:E,2,FALSE),"TBD")</f>
        <v>117</v>
      </c>
      <c r="P97" s="125" t="str">
        <f>IFERROR(CONCATENATE(VLOOKUP(F97,'Table V'!$A$1:$Q$260192,17,FALSE),"-",(RIGHT(C97,4)),"0",D97),"")</f>
        <v>1251019-3661010</v>
      </c>
      <c r="Q97" s="130" t="str">
        <f>IFERROR(VLOOKUP(F97,'Table V'!A:L,12,FALSE),"")</f>
        <v>LAB</v>
      </c>
      <c r="R97" s="126" t="s">
        <v>1353</v>
      </c>
      <c r="S97" s="125" t="s">
        <v>1354</v>
      </c>
      <c r="T97" s="131" t="s">
        <v>24</v>
      </c>
      <c r="U97" s="132" t="s">
        <v>15</v>
      </c>
      <c r="V97" s="130" t="str">
        <f>IFERROR(VLOOKUP(F97,'Table V'!A:F,6,FALSE),"TBD")</f>
        <v>N/A</v>
      </c>
      <c r="W97" s="125" t="str">
        <f>IFERROR(VLOOKUP(F97,'Table V'!A:G,7,FALSE),"TBD")</f>
        <v>N/A</v>
      </c>
      <c r="X97" s="125" t="str">
        <f>IFERROR(VLOOKUP(A97,[1]Feuil1!$A:$AG,32,FALSE),"N/A")</f>
        <v>Received</v>
      </c>
      <c r="Y97" s="130" t="str">
        <f>IF(ISNUMBER(Tableau1[[#This Row],[Date expédition réelle]]),"Expédiée","En cours")</f>
        <v>Expédiée</v>
      </c>
      <c r="Z97" s="133" t="s">
        <v>319</v>
      </c>
      <c r="AA97" s="125" t="s">
        <v>872</v>
      </c>
      <c r="AB97" s="129">
        <v>10623</v>
      </c>
      <c r="AC97" s="129" t="s">
        <v>957</v>
      </c>
      <c r="AD97" s="129" t="s">
        <v>957</v>
      </c>
      <c r="AE97" s="134">
        <v>43060</v>
      </c>
      <c r="AF97" s="134">
        <v>43460</v>
      </c>
      <c r="AG97" s="134">
        <f t="shared" si="12"/>
        <v>43454</v>
      </c>
      <c r="AH97" s="125" t="s">
        <v>15</v>
      </c>
      <c r="AI97" s="219">
        <f>IFERROR(VLOOKUP('PLANNING-RECHANGES LATelec'!$AU97,[2]MAD!$B$4:$J$50000,2,FALSE),"MAD TBD")</f>
        <v>43412</v>
      </c>
      <c r="AJ97" s="134">
        <f>IFERROR(VLOOKUP('PLANNING-RECHANGES LATelec'!$AU97,[2]MAD!$B$4:$J$50000,9,FALSE),"NON EXPEDIÉE")</f>
        <v>43413</v>
      </c>
      <c r="AK97" s="224">
        <f t="shared" si="13"/>
        <v>-42</v>
      </c>
      <c r="AL97" s="227">
        <v>43454</v>
      </c>
      <c r="AM97" s="222" t="s">
        <v>15</v>
      </c>
      <c r="AN97" s="172">
        <f>IFERROR(VLOOKUP('PLANNING-RECHANGES LATelec'!$F97,'Table V'!A$1:O8004,13,FALSE),"TBD")</f>
        <v>1313.9</v>
      </c>
      <c r="AO97" s="170">
        <f>IFERROR(VLOOKUP('PLANNING-RECHANGES LATelec'!$F97,'Table V'!A$1:O7961,14,FALSE),"TBD")</f>
        <v>0</v>
      </c>
      <c r="AP97" s="171" t="str">
        <f>IFERROR(VLOOKUP('PLANNING-RECHANGES LATelec'!$F97,'Table V'!A$1:O$8013,15,FALSE),"TBD")</f>
        <v>USD</v>
      </c>
      <c r="AQ97" s="170" t="str">
        <f>IFERROR(VLOOKUP('PLANNING-RECHANGES LATelec'!$A97,[3]PO_AS!$A$2:$R$2520,16,FALSE),"TBD")</f>
        <v>TBD</v>
      </c>
      <c r="AR97" s="169" t="str">
        <f>IFERROR(VLOOKUP('PLANNING-RECHANGES LATelec'!$A97,[3]PO_AS!$A$2:$S$2520,18,FALSE),"TBD")</f>
        <v>TBD</v>
      </c>
      <c r="AS97" s="169" t="str">
        <f t="shared" si="14"/>
        <v>Non valide</v>
      </c>
      <c r="AT97" s="169" t="str">
        <f t="shared" si="15"/>
        <v>Non valide</v>
      </c>
      <c r="AU97" s="215" t="str">
        <f>LEFT('PLANNING-RECHANGES LATelec'!$R97,9)</f>
        <v>LCT021737</v>
      </c>
      <c r="AV97" s="156"/>
    </row>
    <row r="98" spans="1:48" ht="51" hidden="1" x14ac:dyDescent="0.2">
      <c r="A98" s="84" t="str">
        <f t="shared" si="11"/>
        <v>2766302210</v>
      </c>
      <c r="B98" s="125" t="str">
        <f>IFERROR(VLOOKUP(F98,'Table V'!A:K,11,FALSE),"TBD")</f>
        <v>AIRBUS</v>
      </c>
      <c r="C98" s="125">
        <v>27663022</v>
      </c>
      <c r="D98" s="126">
        <v>10</v>
      </c>
      <c r="E98" s="127" t="s">
        <v>95</v>
      </c>
      <c r="F98" s="125" t="s">
        <v>635</v>
      </c>
      <c r="G98" s="125">
        <v>6</v>
      </c>
      <c r="H98" s="125">
        <v>0</v>
      </c>
      <c r="I98" s="125" t="str">
        <f>IFERROR(VLOOKUP(F98,'Stock PHS'!A:F,6,FALSE),"")</f>
        <v/>
      </c>
      <c r="J98" s="128" t="str">
        <f>IFERROR(VLOOKUP(F98,'Table V'!A:I,9,FALSE),"P/N INCONNU")</f>
        <v>P/N CONNU</v>
      </c>
      <c r="K98" s="125" t="str">
        <f>IFERROR(VLOOKUP(F98,'Table V'!A:J,10,FALSE),"TBD")</f>
        <v>N/A</v>
      </c>
      <c r="L98" s="125" t="str">
        <f>IFERROR(VLOOKUP(F98,'Table V'!A:C,3,FALSE),"LdF non existante")</f>
        <v>LdF approuvée</v>
      </c>
      <c r="M98" s="129" t="s">
        <v>59</v>
      </c>
      <c r="N98" s="125" t="str">
        <f>IFERROR(VLOOKUP(F98,'Table V'!A:H,8,FALSE),"À définir")</f>
        <v>NON</v>
      </c>
      <c r="O98" s="125">
        <f>IFERROR(VLOOKUP(F98,'Table V'!A:E,2,FALSE),"TBD")</f>
        <v>510</v>
      </c>
      <c r="P98" s="125" t="str">
        <f>IFERROR(CONCATENATE(VLOOKUP(F98,'Table V'!$A$1:$Q$260192,17,FALSE),"-",(RIGHT(C98,4)),"0",D98),"")</f>
        <v>1251319-3022010</v>
      </c>
      <c r="Q98" s="130" t="str">
        <f>IFERROR(VLOOKUP(F98,'Table V'!A:L,12,FALSE),"")</f>
        <v>LAB</v>
      </c>
      <c r="R98" s="126" t="s">
        <v>1871</v>
      </c>
      <c r="S98" s="125" t="s">
        <v>382</v>
      </c>
      <c r="T98" s="131" t="s">
        <v>24</v>
      </c>
      <c r="U98" s="132" t="s">
        <v>15</v>
      </c>
      <c r="V98" s="130">
        <f>IFERROR(VLOOKUP(F98,'Table V'!A:F,6,FALSE),"TBD")</f>
        <v>6530207600</v>
      </c>
      <c r="W98" s="125" t="str">
        <f>IFERROR(VLOOKUP(F98,'Table V'!A:G,7,FALSE),"TBD")</f>
        <v>Qté 1</v>
      </c>
      <c r="X98" s="125" t="str">
        <f>IFERROR(VLOOKUP(A98,[1]Feuil1!$A:$AG,32,FALSE),"N/A")</f>
        <v>Received</v>
      </c>
      <c r="Y98" s="245" t="s">
        <v>1987</v>
      </c>
      <c r="Z98" s="136" t="s">
        <v>1128</v>
      </c>
      <c r="AA98" s="125" t="s">
        <v>159</v>
      </c>
      <c r="AB98" s="129">
        <v>11003</v>
      </c>
      <c r="AC98" s="129"/>
      <c r="AD98" s="129">
        <v>968</v>
      </c>
      <c r="AE98" s="134">
        <v>43152</v>
      </c>
      <c r="AF98" s="134">
        <v>43397</v>
      </c>
      <c r="AG98" s="134">
        <f t="shared" si="12"/>
        <v>43391</v>
      </c>
      <c r="AH98" s="125" t="s">
        <v>57</v>
      </c>
      <c r="AI98" s="219">
        <f>IFERROR(VLOOKUP('PLANNING-RECHANGES LATelec'!$AU98,[2]MAD!$B$4:$J$50000,2,FALSE),"MAD TBD")</f>
        <v>43403</v>
      </c>
      <c r="AJ98" s="134">
        <f>IFERROR(VLOOKUP('PLANNING-RECHANGES LATelec'!$AU98,[2]MAD!$B$4:$J$50000,9,FALSE),"NON EXPEDIÉE")</f>
        <v>43419</v>
      </c>
      <c r="AK98" s="224">
        <f t="shared" si="13"/>
        <v>43403</v>
      </c>
      <c r="AL98" s="227"/>
      <c r="AM98" s="222" t="s">
        <v>15</v>
      </c>
      <c r="AN98" s="172">
        <f>IFERROR(VLOOKUP('PLANNING-RECHANGES LATelec'!$F98,'Table V'!A$1:O8005,13,FALSE),"TBD")</f>
        <v>1419</v>
      </c>
      <c r="AO98" s="170">
        <f>IFERROR(VLOOKUP('PLANNING-RECHANGES LATelec'!$F98,'Table V'!A$1:O7962,14,FALSE),"TBD")</f>
        <v>0</v>
      </c>
      <c r="AP98" s="171" t="str">
        <f>IFERROR(VLOOKUP('PLANNING-RECHANGES LATelec'!$F98,'Table V'!A$1:O$8013,15,FALSE),"TBD")</f>
        <v>EUR</v>
      </c>
      <c r="AQ98" s="168">
        <f>IFERROR(VLOOKUP('PLANNING-RECHANGES LATelec'!$A98,[3]PO_AS!$A$2:$R$2520,16,FALSE),"TBD")</f>
        <v>1419</v>
      </c>
      <c r="AR98" s="169" t="str">
        <f>IFERROR(VLOOKUP('PLANNING-RECHANGES LATelec'!$A98,[3]PO_AS!$A$2:$S$2520,18,FALSE),"TBD")</f>
        <v>EUR</v>
      </c>
      <c r="AS98" s="169" t="str">
        <f t="shared" si="14"/>
        <v>Valide</v>
      </c>
      <c r="AT98" s="169" t="str">
        <f t="shared" si="15"/>
        <v>Valide</v>
      </c>
      <c r="AU98" s="215" t="str">
        <f>LEFT('PLANNING-RECHANGES LATelec'!$R98,9)</f>
        <v>LCTZ38640</v>
      </c>
      <c r="AV98" s="156"/>
    </row>
    <row r="99" spans="1:48" ht="38.25" hidden="1" x14ac:dyDescent="0.2">
      <c r="A99" s="84" t="str">
        <f t="shared" si="11"/>
        <v>2785262010</v>
      </c>
      <c r="B99" s="125" t="str">
        <f>IFERROR(VLOOKUP(F99,'Table V'!A:K,11,FALSE),"TBD")</f>
        <v>AIRBUS</v>
      </c>
      <c r="C99" s="125">
        <v>27852620</v>
      </c>
      <c r="D99" s="126">
        <v>10</v>
      </c>
      <c r="E99" s="127" t="s">
        <v>6</v>
      </c>
      <c r="F99" s="125" t="s">
        <v>631</v>
      </c>
      <c r="G99" s="125">
        <v>2</v>
      </c>
      <c r="H99" s="125">
        <v>0</v>
      </c>
      <c r="I99" s="125" t="str">
        <f>IFERROR(VLOOKUP(F99,'Stock PHS'!A:F,6,FALSE),"")</f>
        <v/>
      </c>
      <c r="J99" s="128" t="str">
        <f>IFERROR(VLOOKUP(F99,'Table V'!A:I,9,FALSE),"P/N INCONNU")</f>
        <v>P/N CONNU</v>
      </c>
      <c r="K99" s="125" t="str">
        <f>IFERROR(VLOOKUP(F99,'Table V'!A:J,10,FALSE),"TBD")</f>
        <v>NB04436P</v>
      </c>
      <c r="L99" s="125" t="str">
        <f>IFERROR(VLOOKUP(F99,'Table V'!A:C,3,FALSE),"LdF non existante")</f>
        <v>LdF Non approuvée</v>
      </c>
      <c r="M99" s="129" t="s">
        <v>59</v>
      </c>
      <c r="N99" s="125" t="str">
        <f>IFERROR(VLOOKUP(F99,'Table V'!A:H,8,FALSE),"À définir")</f>
        <v>NON</v>
      </c>
      <c r="O99" s="125">
        <f>IFERROR(VLOOKUP(F99,'Table V'!A:E,2,FALSE),"TBD")</f>
        <v>500</v>
      </c>
      <c r="P99" s="125" t="str">
        <f>IFERROR(CONCATENATE(VLOOKUP(F99,'Table V'!$A$1:$Q$260192,17,FALSE),"-",(RIGHT(C99,4)),"0",D99),"")</f>
        <v>1251019-2620010</v>
      </c>
      <c r="Q99" s="130" t="str">
        <f>IFERROR(VLOOKUP(F99,'Table V'!A:L,12,FALSE),"")</f>
        <v>LAB</v>
      </c>
      <c r="R99" s="126" t="s">
        <v>1874</v>
      </c>
      <c r="S99" s="125" t="s">
        <v>1086</v>
      </c>
      <c r="T99" s="131" t="s">
        <v>24</v>
      </c>
      <c r="U99" s="132" t="s">
        <v>15</v>
      </c>
      <c r="V99" s="130" t="str">
        <f>IFERROR(VLOOKUP(F99,'Table V'!A:F,6,FALSE),"TBD")</f>
        <v>N/A</v>
      </c>
      <c r="W99" s="125" t="str">
        <f>IFERROR(VLOOKUP(F99,'Table V'!A:G,7,FALSE),"TBD")</f>
        <v>N/A</v>
      </c>
      <c r="X99" s="125" t="str">
        <f>IFERROR(VLOOKUP(A99,[1]Feuil1!$A:$AG,32,FALSE),"N/A")</f>
        <v>N/A</v>
      </c>
      <c r="Y99" s="130" t="str">
        <f>IF(ISNUMBER(Tableau1[[#This Row],[Date expédition réelle]]),"Expédiée","En cours")</f>
        <v>Expédiée</v>
      </c>
      <c r="Z99" s="133" t="s">
        <v>1132</v>
      </c>
      <c r="AA99" s="125" t="s">
        <v>159</v>
      </c>
      <c r="AB99" s="129">
        <v>16699</v>
      </c>
      <c r="AC99" s="129" t="s">
        <v>1062</v>
      </c>
      <c r="AD99" s="129">
        <v>2504</v>
      </c>
      <c r="AE99" s="134">
        <v>43356</v>
      </c>
      <c r="AF99" s="134">
        <v>43412</v>
      </c>
      <c r="AG99" s="134">
        <f t="shared" si="12"/>
        <v>43410</v>
      </c>
      <c r="AH99" s="125"/>
      <c r="AI99" s="219">
        <f>IFERROR(VLOOKUP('PLANNING-RECHANGES LATelec'!$AU99,[2]MAD!$B$4:$J$50000,2,FALSE),"MAD TBD")</f>
        <v>43412</v>
      </c>
      <c r="AJ99" s="134">
        <f>IFERROR(VLOOKUP('PLANNING-RECHANGES LATelec'!$AU99,[2]MAD!$B$4:$J$50000,9,FALSE),"NON EXPEDIÉE")</f>
        <v>43419</v>
      </c>
      <c r="AK99" s="224">
        <f t="shared" si="13"/>
        <v>2</v>
      </c>
      <c r="AL99" s="227">
        <v>43410</v>
      </c>
      <c r="AM99" s="222" t="s">
        <v>15</v>
      </c>
      <c r="AN99" s="172">
        <f>IFERROR(VLOOKUP('PLANNING-RECHANGES LATelec'!$F99,'Table V'!A$1:O8006,13,FALSE),"TBD")</f>
        <v>2430</v>
      </c>
      <c r="AO99" s="170">
        <f>IFERROR(VLOOKUP('PLANNING-RECHANGES LATelec'!$F99,'Table V'!A$1:O7963,14,FALSE),"TBD")</f>
        <v>2773</v>
      </c>
      <c r="AP99" s="171" t="str">
        <f>IFERROR(VLOOKUP('PLANNING-RECHANGES LATelec'!$F99,'Table V'!A$1:O$8013,15,FALSE),"TBD")</f>
        <v>USD</v>
      </c>
      <c r="AQ99" s="168" t="str">
        <f>IFERROR(VLOOKUP('PLANNING-RECHANGES LATelec'!$A99,[3]PO_AS!$A$2:$R$2520,16,FALSE),"TBD")</f>
        <v>TBD</v>
      </c>
      <c r="AR99" s="169" t="str">
        <f>IFERROR(VLOOKUP('PLANNING-RECHANGES LATelec'!$A99,[3]PO_AS!$A$2:$S$2520,18,FALSE),"TBD")</f>
        <v>TBD</v>
      </c>
      <c r="AS99" s="169" t="str">
        <f t="shared" si="14"/>
        <v>Non valide</v>
      </c>
      <c r="AT99" s="169" t="str">
        <f t="shared" si="15"/>
        <v>Non valide</v>
      </c>
      <c r="AU99" s="215" t="str">
        <f>LEFT('PLANNING-RECHANGES LATelec'!$R99,9)</f>
        <v>LCT125378</v>
      </c>
      <c r="AV99" s="156"/>
    </row>
    <row r="100" spans="1:48" hidden="1" x14ac:dyDescent="0.2">
      <c r="A100" s="84" t="str">
        <f t="shared" si="11"/>
        <v>2709509810</v>
      </c>
      <c r="B100" s="125" t="str">
        <f>IFERROR(VLOOKUP(F100,'Table V'!A:K,11,FALSE),"TBD")</f>
        <v>AIRBUS</v>
      </c>
      <c r="C100" s="125">
        <v>27095098</v>
      </c>
      <c r="D100" s="126" t="s">
        <v>157</v>
      </c>
      <c r="E100" s="127" t="s">
        <v>104</v>
      </c>
      <c r="F100" s="125" t="s">
        <v>600</v>
      </c>
      <c r="G100" s="125">
        <v>1</v>
      </c>
      <c r="H100" s="125">
        <v>0</v>
      </c>
      <c r="I100" s="125" t="str">
        <f>IFERROR(VLOOKUP(F100,'Stock PHS'!A:F,6,FALSE),"")</f>
        <v/>
      </c>
      <c r="J100" s="128" t="str">
        <f>IFERROR(VLOOKUP(F100,'Table V'!A:I,9,FALSE),"P/N INCONNU")</f>
        <v>P/N CONNU</v>
      </c>
      <c r="K100" s="125" t="str">
        <f>IFERROR(VLOOKUP(F100,'Table V'!A:J,10,FALSE),"TBD")</f>
        <v>NB5457P</v>
      </c>
      <c r="L100" s="125" t="str">
        <f>IFERROR(VLOOKUP(F100,'Table V'!A:C,3,FALSE),"LdF non existante")</f>
        <v>LdF approuvée</v>
      </c>
      <c r="M100" s="129" t="s">
        <v>59</v>
      </c>
      <c r="N100" s="125" t="str">
        <f>IFERROR(VLOOKUP(F100,'Table V'!A:H,8,FALSE),"À définir")</f>
        <v>NON</v>
      </c>
      <c r="O100" s="125">
        <f>IFERROR(VLOOKUP(F100,'Table V'!A:E,2,FALSE),"TBD")</f>
        <v>117</v>
      </c>
      <c r="P100" s="125" t="str">
        <f>IFERROR(CONCATENATE(VLOOKUP(F100,'Table V'!$A$1:$Q$260192,17,FALSE),"-",(RIGHT(C100,4)),"0",D100),"")</f>
        <v>1251019-5098010</v>
      </c>
      <c r="Q100" s="130" t="str">
        <f>IFERROR(VLOOKUP(F100,'Table V'!A:L,12,FALSE),"")</f>
        <v>LAB</v>
      </c>
      <c r="R100" s="126" t="s">
        <v>343</v>
      </c>
      <c r="S100" s="125" t="s">
        <v>40</v>
      </c>
      <c r="T100" s="131" t="s">
        <v>24</v>
      </c>
      <c r="U100" s="132" t="s">
        <v>15</v>
      </c>
      <c r="V100" s="130" t="str">
        <f>IFERROR(VLOOKUP(F100,'Table V'!A:F,6,FALSE),"TBD")</f>
        <v>N/A</v>
      </c>
      <c r="W100" s="125" t="str">
        <f>IFERROR(VLOOKUP(F100,'Table V'!A:G,7,FALSE),"TBD")</f>
        <v>N/A</v>
      </c>
      <c r="X100" s="125" t="str">
        <f>IFERROR(VLOOKUP(A100,[1]Feuil1!$A:$AG,32,FALSE),"N/A")</f>
        <v>Received</v>
      </c>
      <c r="Y100" s="130" t="str">
        <f>IF(ISNUMBER(Tableau1[[#This Row],[Date expédition réelle]]),"Expédiée","En cours")</f>
        <v>Expédiée</v>
      </c>
      <c r="Z100" s="133" t="s">
        <v>175</v>
      </c>
      <c r="AA100" s="125" t="s">
        <v>159</v>
      </c>
      <c r="AB100" s="129">
        <v>437</v>
      </c>
      <c r="AC100" s="129" t="s">
        <v>957</v>
      </c>
      <c r="AD100" s="129" t="s">
        <v>957</v>
      </c>
      <c r="AE100" s="134">
        <v>42600</v>
      </c>
      <c r="AF100" s="134">
        <v>43424</v>
      </c>
      <c r="AG100" s="134">
        <f t="shared" si="12"/>
        <v>43418</v>
      </c>
      <c r="AH100" s="125" t="s">
        <v>276</v>
      </c>
      <c r="AI100" s="219">
        <f>IFERROR(VLOOKUP('PLANNING-RECHANGES LATelec'!$AU100,[2]MAD!$B$4:$J$50000,2,FALSE),"MAD TBD")</f>
        <v>43420</v>
      </c>
      <c r="AJ100" s="134">
        <f>IFERROR(VLOOKUP('PLANNING-RECHANGES LATelec'!$AU100,[2]MAD!$B$4:$J$50000,9,FALSE),"NON EXPEDIÉE")</f>
        <v>43423</v>
      </c>
      <c r="AK100" s="224">
        <f t="shared" si="13"/>
        <v>2</v>
      </c>
      <c r="AL100" s="227">
        <v>43418</v>
      </c>
      <c r="AM100" s="222" t="s">
        <v>15</v>
      </c>
      <c r="AN100" s="172">
        <f>IFERROR(VLOOKUP('PLANNING-RECHANGES LATelec'!$F100,'Table V'!A$1:O8007,13,FALSE),"TBD")</f>
        <v>1313.9</v>
      </c>
      <c r="AO100" s="170">
        <f>IFERROR(VLOOKUP('PLANNING-RECHANGES LATelec'!$F100,'Table V'!A$1:O7964,14,FALSE),"TBD")</f>
        <v>0</v>
      </c>
      <c r="AP100" s="171" t="str">
        <f>IFERROR(VLOOKUP('PLANNING-RECHANGES LATelec'!$F100,'Table V'!A$1:O$8013,15,FALSE),"TBD")</f>
        <v>USD</v>
      </c>
      <c r="AQ100" s="168" t="str">
        <f>IFERROR(VLOOKUP('PLANNING-RECHANGES LATelec'!$A100,[3]PO_AS!$A$2:$R$2520,16,FALSE),"TBD")</f>
        <v>TBD</v>
      </c>
      <c r="AR100" s="169" t="str">
        <f>IFERROR(VLOOKUP('PLANNING-RECHANGES LATelec'!$A100,[3]PO_AS!$A$2:$S$2520,18,FALSE),"TBD")</f>
        <v>TBD</v>
      </c>
      <c r="AS100" s="169" t="str">
        <f t="shared" si="14"/>
        <v>Non valide</v>
      </c>
      <c r="AT100" s="169" t="str">
        <f t="shared" si="15"/>
        <v>Non valide</v>
      </c>
      <c r="AU100" s="215" t="str">
        <f>LEFT('PLANNING-RECHANGES LATelec'!$R100,9)</f>
        <v>LCTR61162</v>
      </c>
      <c r="AV100" s="156"/>
    </row>
    <row r="101" spans="1:48" hidden="1" x14ac:dyDescent="0.2">
      <c r="A101" s="84" t="str">
        <f t="shared" si="11"/>
        <v>2708435310</v>
      </c>
      <c r="B101" s="125" t="str">
        <f>IFERROR(VLOOKUP(F101,'Table V'!A:K,11,FALSE),"TBD")</f>
        <v>AIRBUS</v>
      </c>
      <c r="C101" s="125">
        <v>27084353</v>
      </c>
      <c r="D101" s="126" t="s">
        <v>157</v>
      </c>
      <c r="E101" s="127" t="s">
        <v>104</v>
      </c>
      <c r="F101" s="125" t="s">
        <v>600</v>
      </c>
      <c r="G101" s="125">
        <v>1</v>
      </c>
      <c r="H101" s="125">
        <v>0</v>
      </c>
      <c r="I101" s="125" t="str">
        <f>IFERROR(VLOOKUP(F101,'Stock PHS'!A:F,6,FALSE),"")</f>
        <v/>
      </c>
      <c r="J101" s="128" t="str">
        <f>IFERROR(VLOOKUP(F101,'Table V'!A:I,9,FALSE),"P/N INCONNU")</f>
        <v>P/N CONNU</v>
      </c>
      <c r="K101" s="125" t="str">
        <f>IFERROR(VLOOKUP(F101,'Table V'!A:J,10,FALSE),"TBD")</f>
        <v>NB5457P</v>
      </c>
      <c r="L101" s="125" t="str">
        <f>IFERROR(VLOOKUP(F101,'Table V'!A:C,3,FALSE),"LdF non existante")</f>
        <v>LdF approuvée</v>
      </c>
      <c r="M101" s="129" t="s">
        <v>59</v>
      </c>
      <c r="N101" s="125" t="str">
        <f>IFERROR(VLOOKUP(F101,'Table V'!A:H,8,FALSE),"À définir")</f>
        <v>NON</v>
      </c>
      <c r="O101" s="125">
        <f>IFERROR(VLOOKUP(F101,'Table V'!A:E,2,FALSE),"TBD")</f>
        <v>117</v>
      </c>
      <c r="P101" s="125" t="str">
        <f>IFERROR(CONCATENATE(VLOOKUP(F101,'Table V'!$A$1:$Q$260192,17,FALSE),"-",(RIGHT(C101,4)),"0",D101),"")</f>
        <v>1251019-4353010</v>
      </c>
      <c r="Q101" s="130" t="str">
        <f>IFERROR(VLOOKUP(F101,'Table V'!A:L,12,FALSE),"")</f>
        <v>LAB</v>
      </c>
      <c r="R101" s="126" t="s">
        <v>344</v>
      </c>
      <c r="S101" s="125" t="s">
        <v>41</v>
      </c>
      <c r="T101" s="131" t="s">
        <v>24</v>
      </c>
      <c r="U101" s="132" t="s">
        <v>15</v>
      </c>
      <c r="V101" s="130" t="str">
        <f>IFERROR(VLOOKUP(F101,'Table V'!A:F,6,FALSE),"TBD")</f>
        <v>N/A</v>
      </c>
      <c r="W101" s="125" t="str">
        <f>IFERROR(VLOOKUP(F101,'Table V'!A:G,7,FALSE),"TBD")</f>
        <v>N/A</v>
      </c>
      <c r="X101" s="125" t="str">
        <f>IFERROR(VLOOKUP(A101,[1]Feuil1!$A:$AG,32,FALSE),"N/A")</f>
        <v>Received</v>
      </c>
      <c r="Y101" s="130" t="str">
        <f>IF(ISNUMBER(Tableau1[[#This Row],[Date expédition réelle]]),"Expédiée","En cours")</f>
        <v>Expédiée</v>
      </c>
      <c r="Z101" s="133" t="s">
        <v>29</v>
      </c>
      <c r="AA101" s="125" t="s">
        <v>159</v>
      </c>
      <c r="AB101" s="129">
        <v>317</v>
      </c>
      <c r="AC101" s="129" t="s">
        <v>957</v>
      </c>
      <c r="AD101" s="129" t="s">
        <v>957</v>
      </c>
      <c r="AE101" s="134">
        <v>42631</v>
      </c>
      <c r="AF101" s="134">
        <v>43424</v>
      </c>
      <c r="AG101" s="134">
        <f t="shared" si="12"/>
        <v>43418</v>
      </c>
      <c r="AH101" s="125" t="s">
        <v>276</v>
      </c>
      <c r="AI101" s="219">
        <f>IFERROR(VLOOKUP('PLANNING-RECHANGES LATelec'!$AU101,[2]MAD!$B$4:$J$50000,2,FALSE),"MAD TBD")</f>
        <v>43420</v>
      </c>
      <c r="AJ101" s="134">
        <f>IFERROR(VLOOKUP('PLANNING-RECHANGES LATelec'!$AU101,[2]MAD!$B$4:$J$50000,9,FALSE),"NON EXPEDIÉE")</f>
        <v>43423</v>
      </c>
      <c r="AK101" s="224">
        <f t="shared" si="13"/>
        <v>2</v>
      </c>
      <c r="AL101" s="227">
        <v>43418</v>
      </c>
      <c r="AM101" s="222" t="s">
        <v>15</v>
      </c>
      <c r="AN101" s="172">
        <f>IFERROR(VLOOKUP('PLANNING-RECHANGES LATelec'!$F101,'Table V'!A$1:O8008,13,FALSE),"TBD")</f>
        <v>1313.9</v>
      </c>
      <c r="AO101" s="170">
        <f>IFERROR(VLOOKUP('PLANNING-RECHANGES LATelec'!$F101,'Table V'!A$1:O7965,14,FALSE),"TBD")</f>
        <v>0</v>
      </c>
      <c r="AP101" s="171" t="str">
        <f>IFERROR(VLOOKUP('PLANNING-RECHANGES LATelec'!$F101,'Table V'!A$1:O$8013,15,FALSE),"TBD")</f>
        <v>USD</v>
      </c>
      <c r="AQ101" s="168" t="str">
        <f>IFERROR(VLOOKUP('PLANNING-RECHANGES LATelec'!$A101,[3]PO_AS!$A$2:$R$2520,16,FALSE),"TBD")</f>
        <v>TBD</v>
      </c>
      <c r="AR101" s="169" t="str">
        <f>IFERROR(VLOOKUP('PLANNING-RECHANGES LATelec'!$A101,[3]PO_AS!$A$2:$S$2520,18,FALSE),"TBD")</f>
        <v>TBD</v>
      </c>
      <c r="AS101" s="169" t="str">
        <f t="shared" si="14"/>
        <v>Non valide</v>
      </c>
      <c r="AT101" s="169" t="str">
        <f t="shared" si="15"/>
        <v>Non valide</v>
      </c>
      <c r="AU101" s="215" t="str">
        <f>LEFT('PLANNING-RECHANGES LATelec'!$R101,9)</f>
        <v>LCTR45100</v>
      </c>
      <c r="AV101" s="156"/>
    </row>
    <row r="102" spans="1:48" ht="38.25" hidden="1" x14ac:dyDescent="0.2">
      <c r="A102" s="84" t="str">
        <f t="shared" si="11"/>
        <v>2757789810</v>
      </c>
      <c r="B102" s="125" t="str">
        <f>IFERROR(VLOOKUP(F102,'Table V'!A:K,11,FALSE),"TBD")</f>
        <v>AIRBUS</v>
      </c>
      <c r="C102" s="125">
        <v>27577898</v>
      </c>
      <c r="D102" s="126" t="s">
        <v>157</v>
      </c>
      <c r="E102" s="127" t="s">
        <v>6</v>
      </c>
      <c r="F102" s="125" t="s">
        <v>604</v>
      </c>
      <c r="G102" s="125">
        <v>1</v>
      </c>
      <c r="H102" s="125">
        <v>0</v>
      </c>
      <c r="I102" s="125" t="str">
        <f>IFERROR(VLOOKUP(F102,'Stock PHS'!A:F,6,FALSE),"")</f>
        <v>STOCK PHS Qté 1</v>
      </c>
      <c r="J102" s="128" t="str">
        <f>IFERROR(VLOOKUP(F102,'Table V'!A:I,9,FALSE),"P/N INCONNU")</f>
        <v>P/N CONNU</v>
      </c>
      <c r="K102" s="125" t="str">
        <f>IFERROR(VLOOKUP(F102,'Table V'!A:J,10,FALSE),"TBD")</f>
        <v>NR1624P</v>
      </c>
      <c r="L102" s="125" t="str">
        <f>IFERROR(VLOOKUP(F102,'Table V'!A:C,3,FALSE),"LdF non existante")</f>
        <v>LdF approuvée</v>
      </c>
      <c r="M102" s="129" t="s">
        <v>59</v>
      </c>
      <c r="N102" s="125" t="str">
        <f>IFERROR(VLOOKUP(F102,'Table V'!A:H,8,FALSE),"À définir")</f>
        <v>NON</v>
      </c>
      <c r="O102" s="125">
        <f>IFERROR(VLOOKUP(F102,'Table V'!A:E,2,FALSE),"")</f>
        <v>119</v>
      </c>
      <c r="P102" s="125" t="str">
        <f>IFERROR(CONCATENATE(VLOOKUP(F102,'Table V'!$A$1:$Q$260192,17,FALSE),"-",(RIGHT(C102,4)),"0",D102),"")</f>
        <v>1251019-7898010</v>
      </c>
      <c r="Q102" s="130" t="str">
        <f>IFERROR(VLOOKUP(F102,'Table V'!A:L,12,FALSE),"")</f>
        <v>LAB</v>
      </c>
      <c r="R102" s="125" t="s">
        <v>1775</v>
      </c>
      <c r="S102" s="125" t="s">
        <v>68</v>
      </c>
      <c r="T102" s="131" t="s">
        <v>24</v>
      </c>
      <c r="U102" s="132" t="s">
        <v>15</v>
      </c>
      <c r="V102" s="130">
        <f>IFERROR(VLOOKUP(F102,'Table V'!A:F,6,FALSE),"TBD")</f>
        <v>6963382700</v>
      </c>
      <c r="W102" s="125" t="str">
        <f>IFERROR(VLOOKUP(F102,'Table V'!A:G,7,FALSE),"TBD")</f>
        <v>Qté 1</v>
      </c>
      <c r="X102" s="125" t="str">
        <f>IFERROR(VLOOKUP(A102,[1]Feuil1!$A:$AG,32,FALSE),"N/A")</f>
        <v>N/A</v>
      </c>
      <c r="Y102" s="245" t="s">
        <v>34</v>
      </c>
      <c r="Z102" s="133" t="s">
        <v>192</v>
      </c>
      <c r="AA102" s="125" t="s">
        <v>159</v>
      </c>
      <c r="AB102" s="129" t="s">
        <v>57</v>
      </c>
      <c r="AC102" s="129"/>
      <c r="AD102" s="129"/>
      <c r="AE102" s="134">
        <v>43038</v>
      </c>
      <c r="AF102" s="134">
        <v>43189</v>
      </c>
      <c r="AG102" s="134">
        <f t="shared" si="12"/>
        <v>43187</v>
      </c>
      <c r="AH102" s="125" t="s">
        <v>57</v>
      </c>
      <c r="AI102" s="219" t="str">
        <f>IFERROR(VLOOKUP('PLANNING-RECHANGES LATelec'!$AU102,[2]MAD!$B$4:$J$50000,2,FALSE),"MAD TBD")</f>
        <v>MAD TBD</v>
      </c>
      <c r="AJ102" s="134" t="str">
        <f>IFERROR(VLOOKUP('PLANNING-RECHANGES LATelec'!$AU102,[2]MAD!$B$4:$J$50000,9,FALSE),"NON EXPEDIÉE")</f>
        <v>NON EXPEDIÉE</v>
      </c>
      <c r="AK102" s="224" t="str">
        <f t="shared" si="13"/>
        <v/>
      </c>
      <c r="AL102" s="227"/>
      <c r="AM102" s="222" t="s">
        <v>15</v>
      </c>
      <c r="AN102" s="172">
        <f>IFERROR(VLOOKUP('PLANNING-RECHANGES LATelec'!$F102,'Table V'!A$1:O8009,13,FALSE),"TBD")</f>
        <v>1173</v>
      </c>
      <c r="AO102" s="170">
        <f>IFERROR(VLOOKUP('PLANNING-RECHANGES LATelec'!$F102,'Table V'!A$1:O7966,14,FALSE),"TBD")</f>
        <v>0</v>
      </c>
      <c r="AP102" s="171" t="str">
        <f>IFERROR(VLOOKUP('PLANNING-RECHANGES LATelec'!$F102,'Table V'!A$1:O$8013,15,FALSE),"TBD")</f>
        <v>USD</v>
      </c>
      <c r="AQ102" s="168" t="str">
        <f>IFERROR(VLOOKUP('PLANNING-RECHANGES LATelec'!$A102,[3]PO_AS!$A$2:$R$2520,16,FALSE),"TBD")</f>
        <v>TBD</v>
      </c>
      <c r="AR102" s="169" t="str">
        <f>IFERROR(VLOOKUP('PLANNING-RECHANGES LATelec'!$A102,[3]PO_AS!$A$2:$S$2520,18,FALSE),"TBD")</f>
        <v>TBD</v>
      </c>
      <c r="AS102" s="169" t="str">
        <f t="shared" si="14"/>
        <v>Non valide</v>
      </c>
      <c r="AT102" s="169" t="str">
        <f t="shared" si="15"/>
        <v>Non valide</v>
      </c>
      <c r="AU102" s="215" t="str">
        <f>LEFT('PLANNING-RECHANGES LATelec'!$R102,9)</f>
        <v>W59611
W5</v>
      </c>
      <c r="AV102" s="156"/>
    </row>
    <row r="103" spans="1:48" ht="25.5" hidden="1" x14ac:dyDescent="0.2">
      <c r="A103" s="84" t="str">
        <f t="shared" si="11"/>
        <v>2740510210</v>
      </c>
      <c r="B103" s="125" t="str">
        <f>IFERROR(VLOOKUP(F103,'Table V'!A:K,11,FALSE),"TBD")</f>
        <v>AIRBUS</v>
      </c>
      <c r="C103" s="125">
        <v>27405102</v>
      </c>
      <c r="D103" s="126" t="s">
        <v>157</v>
      </c>
      <c r="E103" s="127" t="s">
        <v>95</v>
      </c>
      <c r="F103" s="125" t="s">
        <v>600</v>
      </c>
      <c r="G103" s="125">
        <v>1</v>
      </c>
      <c r="H103" s="125">
        <v>0</v>
      </c>
      <c r="I103" s="125" t="str">
        <f>IFERROR(VLOOKUP(F103,'Stock PHS'!A:F,6,FALSE),"")</f>
        <v/>
      </c>
      <c r="J103" s="128" t="str">
        <f>IFERROR(VLOOKUP(F103,'Table V'!A:I,9,FALSE),"P/N INCONNU")</f>
        <v>P/N CONNU</v>
      </c>
      <c r="K103" s="125" t="str">
        <f>IFERROR(VLOOKUP(F103,'Table V'!A:J,10,FALSE),"TBD")</f>
        <v>NB5457P</v>
      </c>
      <c r="L103" s="125" t="str">
        <f>IFERROR(VLOOKUP(F103,'Table V'!A:C,3,FALSE),"LdF non existante")</f>
        <v>LdF approuvée</v>
      </c>
      <c r="M103" s="129" t="s">
        <v>59</v>
      </c>
      <c r="N103" s="125" t="str">
        <f>IFERROR(VLOOKUP(F103,'Table V'!A:H,8,FALSE),"À définir")</f>
        <v>NON</v>
      </c>
      <c r="O103" s="125">
        <f>IFERROR(VLOOKUP(F103,'Table V'!A:E,2,FALSE),"TBD")</f>
        <v>117</v>
      </c>
      <c r="P103" s="125" t="str">
        <f>IFERROR(CONCATENATE(VLOOKUP(F103,'Table V'!$A$1:$Q$260192,17,FALSE),"-",(RIGHT(C103,4)),"0",D103),"")</f>
        <v>1251019-5102010</v>
      </c>
      <c r="Q103" s="130" t="str">
        <f>IFERROR(VLOOKUP(F103,'Table V'!A:L,12,FALSE),"")</f>
        <v>LAB</v>
      </c>
      <c r="R103" s="126" t="s">
        <v>1880</v>
      </c>
      <c r="S103" s="125" t="s">
        <v>79</v>
      </c>
      <c r="T103" s="131" t="s">
        <v>24</v>
      </c>
      <c r="U103" s="132" t="s">
        <v>15</v>
      </c>
      <c r="V103" s="130" t="str">
        <f>IFERROR(VLOOKUP(F103,'Table V'!A:F,6,FALSE),"TBD")</f>
        <v>N/A</v>
      </c>
      <c r="W103" s="125" t="str">
        <f>IFERROR(VLOOKUP(F103,'Table V'!A:G,7,FALSE),"TBD")</f>
        <v>N/A</v>
      </c>
      <c r="X103" s="125" t="str">
        <f>IFERROR(VLOOKUP(A103,[1]Feuil1!$A:$AG,32,FALSE),"N/A")</f>
        <v>Received</v>
      </c>
      <c r="Y103" s="130" t="str">
        <f>IF(ISNUMBER(Tableau1[[#This Row],[Date expédition réelle]]),"Expédiée","En cours")</f>
        <v>Expédiée</v>
      </c>
      <c r="Z103" s="133" t="s">
        <v>176</v>
      </c>
      <c r="AA103" s="125" t="s">
        <v>159</v>
      </c>
      <c r="AB103" s="129">
        <v>5394</v>
      </c>
      <c r="AC103" s="129"/>
      <c r="AD103" s="129">
        <v>2921</v>
      </c>
      <c r="AE103" s="134">
        <v>42856</v>
      </c>
      <c r="AF103" s="134">
        <v>43424</v>
      </c>
      <c r="AG103" s="134">
        <f t="shared" si="12"/>
        <v>43418</v>
      </c>
      <c r="AH103" s="125" t="s">
        <v>276</v>
      </c>
      <c r="AI103" s="219">
        <f>IFERROR(VLOOKUP('PLANNING-RECHANGES LATelec'!$AU103,[2]MAD!$B$4:$J$50000,2,FALSE),"MAD TBD")</f>
        <v>43420</v>
      </c>
      <c r="AJ103" s="134">
        <f>IFERROR(VLOOKUP('PLANNING-RECHANGES LATelec'!$AU103,[2]MAD!$B$4:$J$50000,9,FALSE),"NON EXPEDIÉE")</f>
        <v>43423</v>
      </c>
      <c r="AK103" s="224">
        <f t="shared" si="13"/>
        <v>2</v>
      </c>
      <c r="AL103" s="227">
        <v>43418</v>
      </c>
      <c r="AM103" s="222" t="s">
        <v>15</v>
      </c>
      <c r="AN103" s="172">
        <f>IFERROR(VLOOKUP('PLANNING-RECHANGES LATelec'!$F103,'Table V'!A$1:O8010,13,FALSE),"TBD")</f>
        <v>1313.9</v>
      </c>
      <c r="AO103" s="170">
        <f>IFERROR(VLOOKUP('PLANNING-RECHANGES LATelec'!$F103,'Table V'!A$1:O7967,14,FALSE),"TBD")</f>
        <v>0</v>
      </c>
      <c r="AP103" s="171" t="str">
        <f>IFERROR(VLOOKUP('PLANNING-RECHANGES LATelec'!$F103,'Table V'!A$1:O$8013,15,FALSE),"TBD")</f>
        <v>USD</v>
      </c>
      <c r="AQ103" s="168" t="str">
        <f>IFERROR(VLOOKUP('PLANNING-RECHANGES LATelec'!$A103,[3]PO_AS!$A$2:$R$2520,16,FALSE),"TBD")</f>
        <v>TBD</v>
      </c>
      <c r="AR103" s="169" t="str">
        <f>IFERROR(VLOOKUP('PLANNING-RECHANGES LATelec'!$A103,[3]PO_AS!$A$2:$S$2520,18,FALSE),"TBD")</f>
        <v>TBD</v>
      </c>
      <c r="AS103" s="169" t="str">
        <f t="shared" si="14"/>
        <v>Non valide</v>
      </c>
      <c r="AT103" s="169" t="str">
        <f t="shared" si="15"/>
        <v>Non valide</v>
      </c>
      <c r="AU103" s="215" t="str">
        <f>LEFT('PLANNING-RECHANGES LATelec'!$R103,9)</f>
        <v>LCTV03439</v>
      </c>
      <c r="AV103" s="156"/>
    </row>
    <row r="104" spans="1:48" ht="38.25" hidden="1" x14ac:dyDescent="0.2">
      <c r="A104" s="84" t="str">
        <f t="shared" si="11"/>
        <v>2742364210</v>
      </c>
      <c r="B104" s="125" t="str">
        <f>IFERROR(VLOOKUP(F104,'Table V'!A:K,11,FALSE),"TBD")</f>
        <v>AIRBUS</v>
      </c>
      <c r="C104" s="125">
        <v>27423642</v>
      </c>
      <c r="D104" s="126" t="s">
        <v>157</v>
      </c>
      <c r="E104" s="127" t="s">
        <v>95</v>
      </c>
      <c r="F104" s="125" t="s">
        <v>600</v>
      </c>
      <c r="G104" s="125">
        <v>1</v>
      </c>
      <c r="H104" s="125">
        <v>0</v>
      </c>
      <c r="I104" s="125" t="str">
        <f>IFERROR(VLOOKUP(F104,'Stock PHS'!A:F,6,FALSE),"")</f>
        <v/>
      </c>
      <c r="J104" s="128" t="str">
        <f>IFERROR(VLOOKUP(F104,'Table V'!A:I,9,FALSE),"P/N INCONNU")</f>
        <v>P/N CONNU</v>
      </c>
      <c r="K104" s="125" t="str">
        <f>IFERROR(VLOOKUP(F104,'Table V'!A:J,10,FALSE),"TBD")</f>
        <v>NB5457P</v>
      </c>
      <c r="L104" s="125" t="str">
        <f>IFERROR(VLOOKUP(F104,'Table V'!A:C,3,FALSE),"LdF non existante")</f>
        <v>LdF approuvée</v>
      </c>
      <c r="M104" s="129" t="s">
        <v>59</v>
      </c>
      <c r="N104" s="125" t="str">
        <f>IFERROR(VLOOKUP(F104,'Table V'!A:H,8,FALSE),"À définir")</f>
        <v>NON</v>
      </c>
      <c r="O104" s="125">
        <f>IFERROR(VLOOKUP(F104,'Table V'!A:E,2,FALSE),"TBD")</f>
        <v>117</v>
      </c>
      <c r="P104" s="125" t="str">
        <f>IFERROR(CONCATENATE(VLOOKUP(F104,'Table V'!$A$1:$Q$260192,17,FALSE),"-",(RIGHT(C104,4)),"0",D104),"")</f>
        <v>1251019-3642010</v>
      </c>
      <c r="Q104" s="130" t="str">
        <f>IFERROR(VLOOKUP(F104,'Table V'!A:L,12,FALSE),"")</f>
        <v>LAB</v>
      </c>
      <c r="R104" s="126" t="s">
        <v>1881</v>
      </c>
      <c r="S104" s="125" t="s">
        <v>310</v>
      </c>
      <c r="T104" s="131" t="s">
        <v>24</v>
      </c>
      <c r="U104" s="132" t="s">
        <v>15</v>
      </c>
      <c r="V104" s="130" t="str">
        <f>IFERROR(VLOOKUP(F104,'Table V'!A:F,6,FALSE),"TBD")</f>
        <v>N/A</v>
      </c>
      <c r="W104" s="125" t="str">
        <f>IFERROR(VLOOKUP(F104,'Table V'!A:G,7,FALSE),"TBD")</f>
        <v>N/A</v>
      </c>
      <c r="X104" s="125" t="str">
        <f>IFERROR(VLOOKUP(A104,[1]Feuil1!$A:$AG,32,FALSE),"N/A")</f>
        <v>Received</v>
      </c>
      <c r="Y104" s="130" t="str">
        <f>IF(ISNUMBER(Tableau1[[#This Row],[Date expédition réelle]]),"Expédiée","En cours")</f>
        <v>Expédiée</v>
      </c>
      <c r="Z104" s="133" t="s">
        <v>319</v>
      </c>
      <c r="AA104" s="125" t="s">
        <v>872</v>
      </c>
      <c r="AB104" s="129">
        <v>10623</v>
      </c>
      <c r="AC104" s="129" t="s">
        <v>957</v>
      </c>
      <c r="AD104" s="129" t="s">
        <v>957</v>
      </c>
      <c r="AE104" s="134">
        <v>43060</v>
      </c>
      <c r="AF104" s="134">
        <v>43424</v>
      </c>
      <c r="AG104" s="134">
        <f t="shared" si="12"/>
        <v>43418</v>
      </c>
      <c r="AH104" s="125" t="s">
        <v>15</v>
      </c>
      <c r="AI104" s="219">
        <f>IFERROR(VLOOKUP('PLANNING-RECHANGES LATelec'!$AU104,[2]MAD!$B$4:$J$50000,2,FALSE),"MAD TBD")</f>
        <v>43420</v>
      </c>
      <c r="AJ104" s="134">
        <f>IFERROR(VLOOKUP('PLANNING-RECHANGES LATelec'!$AU104,[2]MAD!$B$4:$J$50000,9,FALSE),"NON EXPEDIÉE")</f>
        <v>43423</v>
      </c>
      <c r="AK104" s="224">
        <f t="shared" si="13"/>
        <v>2</v>
      </c>
      <c r="AL104" s="227">
        <v>43418</v>
      </c>
      <c r="AM104" s="222" t="s">
        <v>15</v>
      </c>
      <c r="AN104" s="172">
        <f>IFERROR(VLOOKUP('PLANNING-RECHANGES LATelec'!$F104,'Table V'!A$1:O8011,13,FALSE),"TBD")</f>
        <v>1313.9</v>
      </c>
      <c r="AO104" s="170">
        <f>IFERROR(VLOOKUP('PLANNING-RECHANGES LATelec'!$F104,'Table V'!A$1:O7968,14,FALSE),"TBD")</f>
        <v>0</v>
      </c>
      <c r="AP104" s="171" t="str">
        <f>IFERROR(VLOOKUP('PLANNING-RECHANGES LATelec'!$F104,'Table V'!A$1:O$8013,15,FALSE),"TBD")</f>
        <v>USD</v>
      </c>
      <c r="AQ104" s="168" t="str">
        <f>IFERROR(VLOOKUP('PLANNING-RECHANGES LATelec'!$A104,[3]PO_AS!$A$2:$R$2520,16,FALSE),"TBD")</f>
        <v>TBD</v>
      </c>
      <c r="AR104" s="169" t="str">
        <f>IFERROR(VLOOKUP('PLANNING-RECHANGES LATelec'!$A104,[3]PO_AS!$A$2:$S$2520,18,FALSE),"TBD")</f>
        <v>TBD</v>
      </c>
      <c r="AS104" s="169" t="str">
        <f t="shared" si="14"/>
        <v>Non valide</v>
      </c>
      <c r="AT104" s="169" t="str">
        <f t="shared" si="15"/>
        <v>Non valide</v>
      </c>
      <c r="AU104" s="215" t="str">
        <f>LEFT('PLANNING-RECHANGES LATelec'!$R104,9)</f>
        <v>LCT021755</v>
      </c>
      <c r="AV104" s="156"/>
    </row>
    <row r="105" spans="1:48" ht="38.25" hidden="1" x14ac:dyDescent="0.2">
      <c r="A105" s="84" t="str">
        <f t="shared" si="11"/>
        <v>2764125110</v>
      </c>
      <c r="B105" s="125" t="str">
        <f>IFERROR(VLOOKUP(F105,'Table V'!A:K,11,FALSE),"TBD")</f>
        <v>TBD</v>
      </c>
      <c r="C105" s="125">
        <v>27641251</v>
      </c>
      <c r="D105" s="126" t="s">
        <v>157</v>
      </c>
      <c r="E105" s="127" t="s">
        <v>104</v>
      </c>
      <c r="F105" s="125" t="s">
        <v>59</v>
      </c>
      <c r="G105" s="125">
        <v>4</v>
      </c>
      <c r="H105" s="125">
        <v>0</v>
      </c>
      <c r="I105" s="125" t="str">
        <f>IFERROR(VLOOKUP(F105,'Stock PHS'!A:F,6,FALSE),"")</f>
        <v/>
      </c>
      <c r="J105" s="128" t="str">
        <f>IFERROR(VLOOKUP(F105,'Table V'!A:I,9,FALSE),"P/N INCONNU")</f>
        <v>P/N INCONNU</v>
      </c>
      <c r="K105" s="125" t="str">
        <f>IFERROR(VLOOKUP(F105,'Table V'!A:J,10,FALSE),"TBD")</f>
        <v>TBD</v>
      </c>
      <c r="L105" s="125" t="str">
        <f>IFERROR(VLOOKUP(F105,'Table V'!A:C,3,FALSE),"LdF non existante")</f>
        <v>LdF non existante</v>
      </c>
      <c r="M105" s="129" t="s">
        <v>59</v>
      </c>
      <c r="N105" s="125" t="str">
        <f>IFERROR(VLOOKUP(F105,'Table V'!A:H,8,FALSE),"À définir")</f>
        <v>À définir</v>
      </c>
      <c r="O105" s="125" t="str">
        <f>IFERROR(VLOOKUP(F105,'Table V'!A:E,2,FALSE),"")</f>
        <v/>
      </c>
      <c r="P105" s="125" t="str">
        <f>IFERROR(CONCATENATE(VLOOKUP(F105,'Table V'!$A$1:$Q$260192,17,FALSE),"-",(RIGHT(C105,4)),"0",D105),"")</f>
        <v/>
      </c>
      <c r="Q105" s="130" t="str">
        <f>IFERROR(VLOOKUP(F105,'Table V'!A:L,12,FALSE),"")</f>
        <v/>
      </c>
      <c r="R105" s="125" t="s">
        <v>1778</v>
      </c>
      <c r="S105" s="125" t="s">
        <v>174</v>
      </c>
      <c r="T105" s="131" t="s">
        <v>24</v>
      </c>
      <c r="U105" s="132"/>
      <c r="V105" s="130" t="str">
        <f>IFERROR(VLOOKUP(F105,'Table V'!A:F,6,FALSE),"TBD")</f>
        <v>TBD</v>
      </c>
      <c r="W105" s="125" t="str">
        <f>IFERROR(VLOOKUP(F105,'Table V'!A:G,7,FALSE),"TBD")</f>
        <v>TBD</v>
      </c>
      <c r="X105" s="125" t="str">
        <f>IFERROR(VLOOKUP(A105,[1]Feuil1!$A:$AG,32,FALSE),"N/A")</f>
        <v>N/A</v>
      </c>
      <c r="Y105" s="130" t="s">
        <v>1987</v>
      </c>
      <c r="Z105" s="133" t="s">
        <v>195</v>
      </c>
      <c r="AA105" s="125" t="s">
        <v>159</v>
      </c>
      <c r="AB105" s="129">
        <v>10453</v>
      </c>
      <c r="AC105" s="129"/>
      <c r="AD105" s="129"/>
      <c r="AE105" s="134">
        <v>43196</v>
      </c>
      <c r="AF105" s="134"/>
      <c r="AG105" s="134">
        <f t="shared" si="12"/>
        <v>43192</v>
      </c>
      <c r="AH105" s="125" t="s">
        <v>57</v>
      </c>
      <c r="AI105" s="219" t="str">
        <f>IFERROR(VLOOKUP('PLANNING-RECHANGES LATelec'!$AU105,[2]MAD!$B$4:$J$50000,2,FALSE),"MAD TBD")</f>
        <v>MAD TBD</v>
      </c>
      <c r="AJ105" s="134" t="str">
        <f>IFERROR(VLOOKUP('PLANNING-RECHANGES LATelec'!$AU105,[2]MAD!$B$4:$J$50000,9,FALSE),"NON EXPEDIÉE")</f>
        <v>NON EXPEDIÉE</v>
      </c>
      <c r="AK105" s="224" t="str">
        <f t="shared" si="13"/>
        <v/>
      </c>
      <c r="AL105" s="227"/>
      <c r="AM105" s="222" t="s">
        <v>15</v>
      </c>
      <c r="AN105" s="172" t="str">
        <f>IFERROR(VLOOKUP('PLANNING-RECHANGES LATelec'!$F105,'Table V'!A$1:O8012,13,FALSE),"TBD")</f>
        <v>TBD</v>
      </c>
      <c r="AO105" s="170" t="str">
        <f>IFERROR(VLOOKUP('PLANNING-RECHANGES LATelec'!$F105,'Table V'!A$1:O7969,14,FALSE),"TBD")</f>
        <v>TBD</v>
      </c>
      <c r="AP105" s="171" t="str">
        <f>IFERROR(VLOOKUP('PLANNING-RECHANGES LATelec'!$F105,'Table V'!A$1:O$8013,15,FALSE),"TBD")</f>
        <v>TBD</v>
      </c>
      <c r="AQ105" s="168" t="str">
        <f>IFERROR(VLOOKUP('PLANNING-RECHANGES LATelec'!$A105,[3]PO_AS!$A$2:$R$2520,16,FALSE),"TBD")</f>
        <v>TBD</v>
      </c>
      <c r="AR105" s="169" t="str">
        <f>IFERROR(VLOOKUP('PLANNING-RECHANGES LATelec'!$A105,[3]PO_AS!$A$2:$S$2520,18,FALSE),"TBD")</f>
        <v>TBD</v>
      </c>
      <c r="AS105" s="169" t="str">
        <f t="shared" si="14"/>
        <v>Valide</v>
      </c>
      <c r="AT105" s="169" t="str">
        <f t="shared" si="15"/>
        <v>Valide</v>
      </c>
      <c r="AU105" s="215" t="str">
        <f>LEFT('PLANNING-RECHANGES LATelec'!$R105,9)</f>
        <v>Z19336
Z1</v>
      </c>
      <c r="AV105" s="156"/>
    </row>
    <row r="106" spans="1:48" ht="38.25" hidden="1" x14ac:dyDescent="0.2">
      <c r="A106" s="84" t="str">
        <f t="shared" si="11"/>
        <v>2742364810</v>
      </c>
      <c r="B106" s="125" t="str">
        <f>IFERROR(VLOOKUP(F106,'Table V'!A:K,11,FALSE),"TBD")</f>
        <v>AIRBUS</v>
      </c>
      <c r="C106" s="125">
        <v>27423648</v>
      </c>
      <c r="D106" s="126" t="s">
        <v>157</v>
      </c>
      <c r="E106" s="127" t="s">
        <v>95</v>
      </c>
      <c r="F106" s="125" t="s">
        <v>600</v>
      </c>
      <c r="G106" s="125">
        <v>1</v>
      </c>
      <c r="H106" s="125">
        <v>0</v>
      </c>
      <c r="I106" s="125" t="str">
        <f>IFERROR(VLOOKUP(F106,'Stock PHS'!A:F,6,FALSE),"")</f>
        <v/>
      </c>
      <c r="J106" s="128" t="str">
        <f>IFERROR(VLOOKUP(F106,'Table V'!A:I,9,FALSE),"P/N INCONNU")</f>
        <v>P/N CONNU</v>
      </c>
      <c r="K106" s="125" t="str">
        <f>IFERROR(VLOOKUP(F106,'Table V'!A:J,10,FALSE),"TBD")</f>
        <v>NB5457P</v>
      </c>
      <c r="L106" s="125" t="str">
        <f>IFERROR(VLOOKUP(F106,'Table V'!A:C,3,FALSE),"LdF non existante")</f>
        <v>LdF approuvée</v>
      </c>
      <c r="M106" s="129" t="s">
        <v>59</v>
      </c>
      <c r="N106" s="125" t="str">
        <f>IFERROR(VLOOKUP(F106,'Table V'!A:H,8,FALSE),"À définir")</f>
        <v>NON</v>
      </c>
      <c r="O106" s="125">
        <f>IFERROR(VLOOKUP(F106,'Table V'!A:E,2,FALSE),"TBD")</f>
        <v>117</v>
      </c>
      <c r="P106" s="125" t="str">
        <f>IFERROR(CONCATENATE(VLOOKUP(F106,'Table V'!$A$1:$Q$260192,17,FALSE),"-",(RIGHT(C106,4)),"0",D106),"")</f>
        <v>1251019-3648010</v>
      </c>
      <c r="Q106" s="130" t="str">
        <f>IFERROR(VLOOKUP(F106,'Table V'!A:L,12,FALSE),"")</f>
        <v>LAB</v>
      </c>
      <c r="R106" s="126" t="s">
        <v>1882</v>
      </c>
      <c r="S106" s="125" t="s">
        <v>314</v>
      </c>
      <c r="T106" s="131" t="s">
        <v>24</v>
      </c>
      <c r="U106" s="132" t="s">
        <v>15</v>
      </c>
      <c r="V106" s="130" t="str">
        <f>IFERROR(VLOOKUP(F106,'Table V'!A:F,6,FALSE),"TBD")</f>
        <v>N/A</v>
      </c>
      <c r="W106" s="125" t="str">
        <f>IFERROR(VLOOKUP(F106,'Table V'!A:G,7,FALSE),"TBD")</f>
        <v>N/A</v>
      </c>
      <c r="X106" s="125" t="str">
        <f>IFERROR(VLOOKUP(A106,[1]Feuil1!$A:$AG,32,FALSE),"N/A")</f>
        <v>Received</v>
      </c>
      <c r="Y106" s="130" t="str">
        <f>IF(ISNUMBER(Tableau1[[#This Row],[Date expédition réelle]]),"Expédiée","En cours")</f>
        <v>Expédiée</v>
      </c>
      <c r="Z106" s="133" t="s">
        <v>319</v>
      </c>
      <c r="AA106" s="125" t="s">
        <v>872</v>
      </c>
      <c r="AB106" s="129">
        <v>10623</v>
      </c>
      <c r="AC106" s="129" t="s">
        <v>957</v>
      </c>
      <c r="AD106" s="129" t="s">
        <v>957</v>
      </c>
      <c r="AE106" s="134">
        <v>43060</v>
      </c>
      <c r="AF106" s="134">
        <v>43424</v>
      </c>
      <c r="AG106" s="134">
        <f t="shared" si="12"/>
        <v>43418</v>
      </c>
      <c r="AH106" s="125" t="s">
        <v>15</v>
      </c>
      <c r="AI106" s="219">
        <f>IFERROR(VLOOKUP('PLANNING-RECHANGES LATelec'!$AU106,[2]MAD!$B$4:$J$50000,2,FALSE),"MAD TBD")</f>
        <v>43420</v>
      </c>
      <c r="AJ106" s="134">
        <f>IFERROR(VLOOKUP('PLANNING-RECHANGES LATelec'!$AU106,[2]MAD!$B$4:$J$50000,9,FALSE),"NON EXPEDIÉE")</f>
        <v>43423</v>
      </c>
      <c r="AK106" s="224">
        <f t="shared" si="13"/>
        <v>63</v>
      </c>
      <c r="AL106" s="227">
        <v>43357</v>
      </c>
      <c r="AM106" s="222" t="s">
        <v>15</v>
      </c>
      <c r="AN106" s="172">
        <f>IFERROR(VLOOKUP('PLANNING-RECHANGES LATelec'!$F106,'Table V'!A$1:O8013,13,FALSE),"TBD")</f>
        <v>1313.9</v>
      </c>
      <c r="AO106" s="170">
        <f>IFERROR(VLOOKUP('PLANNING-RECHANGES LATelec'!$F106,'Table V'!A$1:O7970,14,FALSE),"TBD")</f>
        <v>0</v>
      </c>
      <c r="AP106" s="171" t="str">
        <f>IFERROR(VLOOKUP('PLANNING-RECHANGES LATelec'!$F106,'Table V'!A$1:O$8013,15,FALSE),"TBD")</f>
        <v>USD</v>
      </c>
      <c r="AQ106" s="168" t="str">
        <f>IFERROR(VLOOKUP('PLANNING-RECHANGES LATelec'!$A106,[3]PO_AS!$A$2:$R$2520,16,FALSE),"TBD")</f>
        <v>TBD</v>
      </c>
      <c r="AR106" s="169" t="str">
        <f>IFERROR(VLOOKUP('PLANNING-RECHANGES LATelec'!$A106,[3]PO_AS!$A$2:$S$2520,18,FALSE),"TBD")</f>
        <v>TBD</v>
      </c>
      <c r="AS106" s="169" t="str">
        <f t="shared" si="14"/>
        <v>Non valide</v>
      </c>
      <c r="AT106" s="169" t="str">
        <f t="shared" si="15"/>
        <v>Non valide</v>
      </c>
      <c r="AU106" s="215" t="str">
        <f>LEFT('PLANNING-RECHANGES LATelec'!$R106,9)</f>
        <v>LCT021770</v>
      </c>
      <c r="AV106" s="156"/>
    </row>
    <row r="107" spans="1:48" ht="38.25" hidden="1" x14ac:dyDescent="0.2">
      <c r="A107" s="84" t="str">
        <f t="shared" si="11"/>
        <v>2742365910</v>
      </c>
      <c r="B107" s="125" t="str">
        <f>IFERROR(VLOOKUP(F107,'Table V'!A:K,11,FALSE),"TBD")</f>
        <v>AIRBUS</v>
      </c>
      <c r="C107" s="125">
        <v>27423659</v>
      </c>
      <c r="D107" s="126">
        <v>10</v>
      </c>
      <c r="E107" s="127" t="s">
        <v>95</v>
      </c>
      <c r="F107" s="125" t="s">
        <v>600</v>
      </c>
      <c r="G107" s="125">
        <v>1</v>
      </c>
      <c r="H107" s="125">
        <v>0</v>
      </c>
      <c r="I107" s="125" t="str">
        <f>IFERROR(VLOOKUP(F107,'Stock PHS'!A:F,6,FALSE),"")</f>
        <v/>
      </c>
      <c r="J107" s="128" t="str">
        <f>IFERROR(VLOOKUP(F107,'Table V'!A:I,9,FALSE),"P/N INCONNU")</f>
        <v>P/N CONNU</v>
      </c>
      <c r="K107" s="125" t="str">
        <f>IFERROR(VLOOKUP(F107,'Table V'!A:J,10,FALSE),"TBD")</f>
        <v>NB5457P</v>
      </c>
      <c r="L107" s="125" t="str">
        <f>IFERROR(VLOOKUP(F107,'Table V'!A:C,3,FALSE),"LdF non existante")</f>
        <v>LdF approuvée</v>
      </c>
      <c r="M107" s="129" t="s">
        <v>59</v>
      </c>
      <c r="N107" s="125" t="str">
        <f>IFERROR(VLOOKUP(F107,'Table V'!A:H,8,FALSE),"À définir")</f>
        <v>NON</v>
      </c>
      <c r="O107" s="125">
        <f>IFERROR(VLOOKUP(F107,'Table V'!A:E,2,FALSE),"TBD")</f>
        <v>117</v>
      </c>
      <c r="P107" s="125" t="str">
        <f>IFERROR(CONCATENATE(VLOOKUP(F107,'Table V'!$A$1:$Q$260192,17,FALSE),"-",(RIGHT(C107,4)),"0",D107),"")</f>
        <v>1251019-3659010</v>
      </c>
      <c r="Q107" s="130" t="str">
        <f>IFERROR(VLOOKUP(F107,'Table V'!A:L,12,FALSE),"")</f>
        <v>LAB</v>
      </c>
      <c r="R107" s="126" t="s">
        <v>1883</v>
      </c>
      <c r="S107" s="125" t="s">
        <v>313</v>
      </c>
      <c r="T107" s="131" t="s">
        <v>24</v>
      </c>
      <c r="U107" s="132" t="s">
        <v>15</v>
      </c>
      <c r="V107" s="130" t="str">
        <f>IFERROR(VLOOKUP(F107,'Table V'!A:F,6,FALSE),"TBD")</f>
        <v>N/A</v>
      </c>
      <c r="W107" s="125" t="str">
        <f>IFERROR(VLOOKUP(F107,'Table V'!A:G,7,FALSE),"TBD")</f>
        <v>N/A</v>
      </c>
      <c r="X107" s="125" t="str">
        <f>IFERROR(VLOOKUP(A107,[1]Feuil1!$A:$AG,32,FALSE),"N/A")</f>
        <v>Received</v>
      </c>
      <c r="Y107" s="130" t="str">
        <f>IF(ISNUMBER(Tableau1[[#This Row],[Date expédition réelle]]),"Expédiée","En cours")</f>
        <v>Expédiée</v>
      </c>
      <c r="Z107" s="133" t="s">
        <v>319</v>
      </c>
      <c r="AA107" s="125" t="s">
        <v>872</v>
      </c>
      <c r="AB107" s="129">
        <v>10623</v>
      </c>
      <c r="AC107" s="129" t="s">
        <v>957</v>
      </c>
      <c r="AD107" s="129" t="s">
        <v>957</v>
      </c>
      <c r="AE107" s="134">
        <v>43060</v>
      </c>
      <c r="AF107" s="134">
        <v>43424</v>
      </c>
      <c r="AG107" s="134">
        <f t="shared" si="12"/>
        <v>43418</v>
      </c>
      <c r="AH107" s="125" t="s">
        <v>15</v>
      </c>
      <c r="AI107" s="219">
        <f>IFERROR(VLOOKUP('PLANNING-RECHANGES LATelec'!$AU107,[2]MAD!$B$4:$J$50000,2,FALSE),"MAD TBD")</f>
        <v>43420</v>
      </c>
      <c r="AJ107" s="134">
        <f>IFERROR(VLOOKUP('PLANNING-RECHANGES LATelec'!$AU107,[2]MAD!$B$4:$J$50000,9,FALSE),"NON EXPEDIÉE")</f>
        <v>43423</v>
      </c>
      <c r="AK107" s="224">
        <f t="shared" si="13"/>
        <v>58</v>
      </c>
      <c r="AL107" s="227">
        <v>43362</v>
      </c>
      <c r="AM107" s="222" t="s">
        <v>15</v>
      </c>
      <c r="AN107" s="172">
        <f>IFERROR(VLOOKUP('PLANNING-RECHANGES LATelec'!$F107,'Table V'!A$1:O8014,13,FALSE),"TBD")</f>
        <v>1313.9</v>
      </c>
      <c r="AO107" s="170">
        <f>IFERROR(VLOOKUP('PLANNING-RECHANGES LATelec'!$F107,'Table V'!A$1:O7971,14,FALSE),"TBD")</f>
        <v>0</v>
      </c>
      <c r="AP107" s="171" t="str">
        <f>IFERROR(VLOOKUP('PLANNING-RECHANGES LATelec'!$F107,'Table V'!A$1:O$8013,15,FALSE),"TBD")</f>
        <v>USD</v>
      </c>
      <c r="AQ107" s="168" t="str">
        <f>IFERROR(VLOOKUP('PLANNING-RECHANGES LATelec'!$A107,[3]PO_AS!$A$2:$R$2520,16,FALSE),"TBD")</f>
        <v>TBD</v>
      </c>
      <c r="AR107" s="169" t="str">
        <f>IFERROR(VLOOKUP('PLANNING-RECHANGES LATelec'!$A107,[3]PO_AS!$A$2:$S$2520,18,FALSE),"TBD")</f>
        <v>TBD</v>
      </c>
      <c r="AS107" s="169" t="str">
        <f t="shared" si="14"/>
        <v>Non valide</v>
      </c>
      <c r="AT107" s="169" t="str">
        <f t="shared" si="15"/>
        <v>Non valide</v>
      </c>
      <c r="AU107" s="215" t="str">
        <f>LEFT('PLANNING-RECHANGES LATelec'!$R107,9)</f>
        <v>LCT021767</v>
      </c>
      <c r="AV107" s="156"/>
    </row>
    <row r="108" spans="1:48" ht="38.25" hidden="1" x14ac:dyDescent="0.2">
      <c r="A108" s="86" t="str">
        <f t="shared" si="11"/>
        <v>2778413910</v>
      </c>
      <c r="B108" s="125" t="str">
        <f>IFERROR(VLOOKUP(F108,'Table V'!A:K,11,FALSE),"TBD")</f>
        <v>AIRBUS</v>
      </c>
      <c r="C108" s="125">
        <v>27784139</v>
      </c>
      <c r="D108" s="126">
        <v>10</v>
      </c>
      <c r="E108" s="127" t="s">
        <v>104</v>
      </c>
      <c r="F108" s="125" t="s">
        <v>635</v>
      </c>
      <c r="G108" s="125">
        <v>1</v>
      </c>
      <c r="H108" s="125">
        <v>0</v>
      </c>
      <c r="I108" s="125" t="str">
        <f>IFERROR(VLOOKUP(F108,'Stock PHS'!A:F,6,FALSE),"")</f>
        <v/>
      </c>
      <c r="J108" s="128" t="str">
        <f>IFERROR(VLOOKUP(F108,'Table V'!A:I,9,FALSE),"P/N INCONNU")</f>
        <v>P/N CONNU</v>
      </c>
      <c r="K108" s="125" t="str">
        <f>IFERROR(VLOOKUP(F108,'Table V'!A:J,10,FALSE),"TBD")</f>
        <v>N/A</v>
      </c>
      <c r="L108" s="125" t="str">
        <f>IFERROR(VLOOKUP(F108,'Table V'!A:C,3,FALSE),"LdF non existante")</f>
        <v>LdF approuvée</v>
      </c>
      <c r="M108" s="129" t="s">
        <v>59</v>
      </c>
      <c r="N108" s="125" t="str">
        <f>IFERROR(VLOOKUP(F108,'Table V'!A:H,8,FALSE),"À définir")</f>
        <v>NON</v>
      </c>
      <c r="O108" s="125">
        <f>IFERROR(VLOOKUP(F108,'Table V'!A:E,2,FALSE),"TBD")</f>
        <v>510</v>
      </c>
      <c r="P108" s="125" t="str">
        <f>IFERROR(CONCATENATE(VLOOKUP(F108,'Table V'!$A$1:$Q$260192,17,FALSE),"-",(RIGHT(C108,4)),"0",D108),"")</f>
        <v>1251319-4139010</v>
      </c>
      <c r="Q108" s="130" t="str">
        <f>IFERROR(VLOOKUP(F108,'Table V'!A:L,12,FALSE),"")</f>
        <v>LAB</v>
      </c>
      <c r="R108" s="126" t="s">
        <v>1890</v>
      </c>
      <c r="S108" s="125" t="s">
        <v>280</v>
      </c>
      <c r="T108" s="131" t="s">
        <v>24</v>
      </c>
      <c r="U108" s="132" t="s">
        <v>15</v>
      </c>
      <c r="V108" s="130">
        <f>IFERROR(VLOOKUP(F108,'Table V'!A:F,6,FALSE),"TBD")</f>
        <v>6530207600</v>
      </c>
      <c r="W108" s="125" t="str">
        <f>IFERROR(VLOOKUP(F108,'Table V'!A:G,7,FALSE),"TBD")</f>
        <v>Qté 1</v>
      </c>
      <c r="X108" s="125" t="str">
        <f>IFERROR(VLOOKUP(A108,[1]Feuil1!$A:$AG,32,FALSE),"N/A")</f>
        <v>N/A</v>
      </c>
      <c r="Y108" s="130" t="str">
        <f>IF(ISNUMBER(Tableau1[[#This Row],[Date expédition réelle]]),"Expédiée","En cours")</f>
        <v>Expédiée</v>
      </c>
      <c r="Z108" s="136" t="s">
        <v>1203</v>
      </c>
      <c r="AA108" s="125" t="s">
        <v>159</v>
      </c>
      <c r="AB108" s="129">
        <v>13629</v>
      </c>
      <c r="AC108" s="129"/>
      <c r="AD108" s="129">
        <v>1582</v>
      </c>
      <c r="AE108" s="134">
        <v>43317</v>
      </c>
      <c r="AF108" s="134">
        <v>43431</v>
      </c>
      <c r="AG108" s="134">
        <f t="shared" si="12"/>
        <v>43425</v>
      </c>
      <c r="AH108" s="125"/>
      <c r="AI108" s="219">
        <f>IFERROR(VLOOKUP('PLANNING-RECHANGES LATelec'!$AU108,[2]MAD!$B$4:$J$50000,2,FALSE),"MAD TBD")</f>
        <v>43426</v>
      </c>
      <c r="AJ108" s="134">
        <f>IFERROR(VLOOKUP('PLANNING-RECHANGES LATelec'!$AU108,[2]MAD!$B$4:$J$50000,9,FALSE),"NON EXPEDIÉE")</f>
        <v>43427</v>
      </c>
      <c r="AK108" s="224">
        <f t="shared" si="13"/>
        <v>35</v>
      </c>
      <c r="AL108" s="227">
        <v>43391</v>
      </c>
      <c r="AM108" s="222" t="s">
        <v>15</v>
      </c>
      <c r="AN108" s="172">
        <f>IFERROR(VLOOKUP('PLANNING-RECHANGES LATelec'!$F108,'Table V'!A$1:O8015,13,FALSE),"TBD")</f>
        <v>1419</v>
      </c>
      <c r="AO108" s="170">
        <f>IFERROR(VLOOKUP('PLANNING-RECHANGES LATelec'!$F108,'Table V'!A$1:O7972,14,FALSE),"TBD")</f>
        <v>0</v>
      </c>
      <c r="AP108" s="171" t="str">
        <f>IFERROR(VLOOKUP('PLANNING-RECHANGES LATelec'!$F108,'Table V'!A$1:O$8013,15,FALSE),"TBD")</f>
        <v>EUR</v>
      </c>
      <c r="AQ108" s="168" t="str">
        <f>IFERROR(VLOOKUP('PLANNING-RECHANGES LATelec'!$A108,[3]PO_AS!$A$2:$R$2520,16,FALSE),"TBD")</f>
        <v>TBD</v>
      </c>
      <c r="AR108" s="169" t="str">
        <f>IFERROR(VLOOKUP('PLANNING-RECHANGES LATelec'!$A108,[3]PO_AS!$A$2:$S$2520,18,FALSE),"TBD")</f>
        <v>TBD</v>
      </c>
      <c r="AS108" s="169" t="str">
        <f t="shared" si="14"/>
        <v>Non valide</v>
      </c>
      <c r="AT108" s="169" t="str">
        <f t="shared" si="15"/>
        <v>Non valide</v>
      </c>
      <c r="AU108" s="215" t="str">
        <f>LEFT('PLANNING-RECHANGES LATelec'!$R108,9)</f>
        <v>LCT036587</v>
      </c>
      <c r="AV108" s="156"/>
    </row>
    <row r="109" spans="1:48" ht="51" hidden="1" x14ac:dyDescent="0.2">
      <c r="A109" s="86" t="str">
        <f t="shared" si="11"/>
        <v>2784880110</v>
      </c>
      <c r="B109" s="125" t="str">
        <f>IFERROR(VLOOKUP(F109,'Table V'!A:K,11,FALSE),"TBD")</f>
        <v>AIRBUS</v>
      </c>
      <c r="C109" s="125">
        <v>27848801</v>
      </c>
      <c r="D109" s="126">
        <v>10</v>
      </c>
      <c r="E109" s="127" t="s">
        <v>104</v>
      </c>
      <c r="F109" s="125" t="s">
        <v>604</v>
      </c>
      <c r="G109" s="125">
        <v>1</v>
      </c>
      <c r="H109" s="125">
        <v>0</v>
      </c>
      <c r="I109" s="125" t="str">
        <f>IFERROR(VLOOKUP(F109,'Stock PHS'!A:F,6,FALSE),"")</f>
        <v>STOCK PHS Qté 1</v>
      </c>
      <c r="J109" s="128" t="str">
        <f>IFERROR(VLOOKUP(F109,'Table V'!A:I,9,FALSE),"P/N INCONNU")</f>
        <v>P/N CONNU</v>
      </c>
      <c r="K109" s="125" t="str">
        <f>IFERROR(VLOOKUP(F109,'Table V'!A:J,10,FALSE),"TBD")</f>
        <v>NR1624P</v>
      </c>
      <c r="L109" s="125" t="str">
        <f>IFERROR(VLOOKUP(F109,'Table V'!A:C,3,FALSE),"LdF non existante")</f>
        <v>LdF approuvée</v>
      </c>
      <c r="M109" s="129" t="s">
        <v>59</v>
      </c>
      <c r="N109" s="125" t="str">
        <f>IFERROR(VLOOKUP(F109,'Table V'!A:H,8,FALSE),"À définir")</f>
        <v>NON</v>
      </c>
      <c r="O109" s="125">
        <f>IFERROR(VLOOKUP(F109,'Table V'!A:E,2,FALSE),"TBD")</f>
        <v>119</v>
      </c>
      <c r="P109" s="125" t="str">
        <f>IFERROR(CONCATENATE(VLOOKUP(F109,'Table V'!$A$1:$Q$260192,17,FALSE),"-",(RIGHT(C109,4)),"0",D109),"")</f>
        <v>1251019-8801010</v>
      </c>
      <c r="Q109" s="130" t="str">
        <f>IFERROR(VLOOKUP(F109,'Table V'!A:L,12,FALSE),"")</f>
        <v>LAB</v>
      </c>
      <c r="R109" s="126" t="s">
        <v>1891</v>
      </c>
      <c r="S109" s="125" t="s">
        <v>186</v>
      </c>
      <c r="T109" s="131" t="s">
        <v>24</v>
      </c>
      <c r="U109" s="132" t="s">
        <v>15</v>
      </c>
      <c r="V109" s="130">
        <f>IFERROR(VLOOKUP(F109,'Table V'!A:F,6,FALSE),"TBD")</f>
        <v>6963382700</v>
      </c>
      <c r="W109" s="125" t="str">
        <f>IFERROR(VLOOKUP(F109,'Table V'!A:G,7,FALSE),"TBD")</f>
        <v>Qté 1</v>
      </c>
      <c r="X109" s="125" t="str">
        <f>IFERROR(VLOOKUP(A109,[1]Feuil1!$A:$AG,32,FALSE),"N/A")</f>
        <v>Received</v>
      </c>
      <c r="Y109" s="130" t="s">
        <v>1987</v>
      </c>
      <c r="Z109" s="133" t="s">
        <v>1208</v>
      </c>
      <c r="AA109" s="125" t="s">
        <v>159</v>
      </c>
      <c r="AB109" s="129">
        <v>15619</v>
      </c>
      <c r="AC109" s="129" t="s">
        <v>909</v>
      </c>
      <c r="AD109" s="129">
        <v>3509</v>
      </c>
      <c r="AE109" s="134">
        <v>43370</v>
      </c>
      <c r="AF109" s="134">
        <v>43432</v>
      </c>
      <c r="AG109" s="134">
        <f t="shared" si="12"/>
        <v>43426</v>
      </c>
      <c r="AH109" s="125"/>
      <c r="AI109" s="219">
        <f>IFERROR(VLOOKUP('PLANNING-RECHANGES LATelec'!$AU109,[2]MAD!$B$4:$J$50000,2,FALSE),"MAD TBD")</f>
        <v>43426</v>
      </c>
      <c r="AJ109" s="134">
        <f>IFERROR(VLOOKUP('PLANNING-RECHANGES LATelec'!$AU109,[2]MAD!$B$4:$J$50000,9,FALSE),"NON EXPEDIÉE")</f>
        <v>43427</v>
      </c>
      <c r="AK109" s="224">
        <f t="shared" si="13"/>
        <v>34</v>
      </c>
      <c r="AL109" s="227">
        <v>43392</v>
      </c>
      <c r="AM109" s="222" t="s">
        <v>15</v>
      </c>
      <c r="AN109" s="172">
        <f>IFERROR(VLOOKUP('PLANNING-RECHANGES LATelec'!$F109,'Table V'!A$1:O8016,13,FALSE),"TBD")</f>
        <v>1173</v>
      </c>
      <c r="AO109" s="170">
        <f>IFERROR(VLOOKUP('PLANNING-RECHANGES LATelec'!$F109,'Table V'!A$1:O7973,14,FALSE),"TBD")</f>
        <v>0</v>
      </c>
      <c r="AP109" s="171" t="str">
        <f>IFERROR(VLOOKUP('PLANNING-RECHANGES LATelec'!$F109,'Table V'!A$1:O$8013,15,FALSE),"TBD")</f>
        <v>USD</v>
      </c>
      <c r="AQ109" s="168" t="str">
        <f>IFERROR(VLOOKUP('PLANNING-RECHANGES LATelec'!$A109,[3]PO_AS!$A$2:$R$2520,16,FALSE),"TBD")</f>
        <v>TBD</v>
      </c>
      <c r="AR109" s="169" t="str">
        <f>IFERROR(VLOOKUP('PLANNING-RECHANGES LATelec'!$A109,[3]PO_AS!$A$2:$S$2520,18,FALSE),"TBD")</f>
        <v>TBD</v>
      </c>
      <c r="AS109" s="169" t="str">
        <f t="shared" si="14"/>
        <v>Non valide</v>
      </c>
      <c r="AT109" s="169" t="str">
        <f t="shared" si="15"/>
        <v>Non valide</v>
      </c>
      <c r="AU109" s="215" t="str">
        <f>LEFT('PLANNING-RECHANGES LATelec'!$R109,9)</f>
        <v>LCT087488</v>
      </c>
      <c r="AV109" s="156"/>
    </row>
    <row r="110" spans="1:48" ht="51" hidden="1" x14ac:dyDescent="0.2">
      <c r="A110" s="86" t="str">
        <f t="shared" si="11"/>
        <v>27859375
2793994310</v>
      </c>
      <c r="B110" s="125" t="str">
        <f>IFERROR(VLOOKUP(F110,'Table V'!A:K,11,FALSE),"TBD")</f>
        <v>AIRBUS</v>
      </c>
      <c r="C110" s="125" t="s">
        <v>1892</v>
      </c>
      <c r="D110" s="126">
        <v>10</v>
      </c>
      <c r="E110" s="127" t="s">
        <v>95</v>
      </c>
      <c r="F110" s="125" t="s">
        <v>604</v>
      </c>
      <c r="G110" s="125">
        <v>1</v>
      </c>
      <c r="H110" s="125">
        <v>0</v>
      </c>
      <c r="I110" s="125" t="str">
        <f>IFERROR(VLOOKUP(F110,'Stock PHS'!A:F,6,FALSE),"")</f>
        <v>STOCK PHS Qté 1</v>
      </c>
      <c r="J110" s="128" t="str">
        <f>IFERROR(VLOOKUP(F110,'Table V'!A:I,9,FALSE),"P/N INCONNU")</f>
        <v>P/N CONNU</v>
      </c>
      <c r="K110" s="125" t="str">
        <f>IFERROR(VLOOKUP(F110,'Table V'!A:J,10,FALSE),"TBD")</f>
        <v>NR1624P</v>
      </c>
      <c r="L110" s="125" t="str">
        <f>IFERROR(VLOOKUP(F110,'Table V'!A:C,3,FALSE),"LdF non existante")</f>
        <v>LdF approuvée</v>
      </c>
      <c r="M110" s="129" t="s">
        <v>59</v>
      </c>
      <c r="N110" s="125" t="str">
        <f>IFERROR(VLOOKUP(F110,'Table V'!A:H,8,FALSE),"À définir")</f>
        <v>NON</v>
      </c>
      <c r="O110" s="125">
        <f>IFERROR(VLOOKUP(F110,'Table V'!A:E,2,FALSE),"TBD")</f>
        <v>119</v>
      </c>
      <c r="P110" s="125" t="str">
        <f>IFERROR(CONCATENATE(VLOOKUP(F110,'Table V'!$A$1:$Q$260192,17,FALSE),"-",(RIGHT(C110,4)),"0",D110),"")</f>
        <v>1251019-9943010</v>
      </c>
      <c r="Q110" s="130" t="str">
        <f>IFERROR(VLOOKUP(F110,'Table V'!A:L,12,FALSE),"")</f>
        <v>LAB</v>
      </c>
      <c r="R110" s="126" t="s">
        <v>1893</v>
      </c>
      <c r="S110" s="125" t="s">
        <v>183</v>
      </c>
      <c r="T110" s="131" t="s">
        <v>24</v>
      </c>
      <c r="U110" s="132" t="s">
        <v>15</v>
      </c>
      <c r="V110" s="130">
        <f>IFERROR(VLOOKUP(F110,'Table V'!A:F,6,FALSE),"TBD")</f>
        <v>6963382700</v>
      </c>
      <c r="W110" s="125" t="str">
        <f>IFERROR(VLOOKUP(F110,'Table V'!A:G,7,FALSE),"TBD")</f>
        <v>Qté 1</v>
      </c>
      <c r="X110" s="125" t="str">
        <f>IFERROR(VLOOKUP(A110,[1]Feuil1!$A:$AG,32,FALSE),"N/A")</f>
        <v>Received</v>
      </c>
      <c r="Y110" s="130" t="str">
        <f>IF(ISNUMBER(Tableau1[[#This Row],[Date expédition réelle]]),"Expédiée","En cours")</f>
        <v>Expédiée</v>
      </c>
      <c r="Z110" s="133" t="s">
        <v>1204</v>
      </c>
      <c r="AA110" s="125" t="s">
        <v>159</v>
      </c>
      <c r="AB110" s="129">
        <v>15619</v>
      </c>
      <c r="AC110" s="129" t="s">
        <v>909</v>
      </c>
      <c r="AD110" s="129">
        <v>3510</v>
      </c>
      <c r="AE110" s="134">
        <v>43419</v>
      </c>
      <c r="AF110" s="134">
        <v>43432</v>
      </c>
      <c r="AG110" s="134">
        <f t="shared" si="12"/>
        <v>43426</v>
      </c>
      <c r="AH110" s="125"/>
      <c r="AI110" s="219">
        <f>IFERROR(VLOOKUP('PLANNING-RECHANGES LATelec'!$AU110,[2]MAD!$B$4:$J$50000,2,FALSE),"MAD TBD")</f>
        <v>43426</v>
      </c>
      <c r="AJ110" s="134">
        <f>IFERROR(VLOOKUP('PLANNING-RECHANGES LATelec'!$AU110,[2]MAD!$B$4:$J$50000,9,FALSE),"NON EXPEDIÉE")</f>
        <v>43427</v>
      </c>
      <c r="AK110" s="224">
        <f t="shared" si="13"/>
        <v>29</v>
      </c>
      <c r="AL110" s="227">
        <v>43397</v>
      </c>
      <c r="AM110" s="222" t="s">
        <v>15</v>
      </c>
      <c r="AN110" s="172">
        <f>IFERROR(VLOOKUP('PLANNING-RECHANGES LATelec'!$F110,'Table V'!A$1:O8017,13,FALSE),"TBD")</f>
        <v>1173</v>
      </c>
      <c r="AO110" s="170">
        <f>IFERROR(VLOOKUP('PLANNING-RECHANGES LATelec'!$F110,'Table V'!A$1:O7974,14,FALSE),"TBD")</f>
        <v>0</v>
      </c>
      <c r="AP110" s="171" t="str">
        <f>IFERROR(VLOOKUP('PLANNING-RECHANGES LATelec'!$F110,'Table V'!A$1:O$8013,15,FALSE),"TBD")</f>
        <v>USD</v>
      </c>
      <c r="AQ110" s="168" t="str">
        <f>IFERROR(VLOOKUP('PLANNING-RECHANGES LATelec'!$A110,[3]PO_AS!$A$2:$R$2520,16,FALSE),"TBD")</f>
        <v>TBD</v>
      </c>
      <c r="AR110" s="169" t="str">
        <f>IFERROR(VLOOKUP('PLANNING-RECHANGES LATelec'!$A110,[3]PO_AS!$A$2:$S$2520,18,FALSE),"TBD")</f>
        <v>TBD</v>
      </c>
      <c r="AS110" s="169" t="str">
        <f t="shared" si="14"/>
        <v>Non valide</v>
      </c>
      <c r="AT110" s="169" t="str">
        <f t="shared" si="15"/>
        <v>Non valide</v>
      </c>
      <c r="AU110" s="215" t="str">
        <f>LEFT('PLANNING-RECHANGES LATelec'!$R110,9)</f>
        <v>LCT105657</v>
      </c>
      <c r="AV110" s="156"/>
    </row>
    <row r="111" spans="1:48" ht="51" hidden="1" x14ac:dyDescent="0.2">
      <c r="A111" s="85" t="str">
        <f t="shared" si="11"/>
        <v>27879924
2794012010</v>
      </c>
      <c r="B111" s="125" t="str">
        <f>IFERROR(VLOOKUP(F111,'Table V'!A:K,11,FALSE),"TBD")</f>
        <v>AIRBUS</v>
      </c>
      <c r="C111" s="125" t="s">
        <v>1894</v>
      </c>
      <c r="D111" s="126">
        <v>10</v>
      </c>
      <c r="E111" s="127" t="s">
        <v>95</v>
      </c>
      <c r="F111" s="125" t="s">
        <v>604</v>
      </c>
      <c r="G111" s="125">
        <v>1</v>
      </c>
      <c r="H111" s="125">
        <v>0</v>
      </c>
      <c r="I111" s="125" t="str">
        <f>IFERROR(VLOOKUP(F111,'Stock PHS'!A:F,6,FALSE),"")</f>
        <v>STOCK PHS Qté 1</v>
      </c>
      <c r="J111" s="128" t="str">
        <f>IFERROR(VLOOKUP(F111,'Table V'!A:I,9,FALSE),"P/N INCONNU")</f>
        <v>P/N CONNU</v>
      </c>
      <c r="K111" s="125" t="str">
        <f>IFERROR(VLOOKUP(F111,'Table V'!A:J,10,FALSE),"TBD")</f>
        <v>NR1624P</v>
      </c>
      <c r="L111" s="125" t="str">
        <f>IFERROR(VLOOKUP(F111,'Table V'!A:C,3,FALSE),"LdF non existante")</f>
        <v>LdF approuvée</v>
      </c>
      <c r="M111" s="129" t="s">
        <v>59</v>
      </c>
      <c r="N111" s="125" t="str">
        <f>IFERROR(VLOOKUP(F111,'Table V'!A:H,8,FALSE),"À définir")</f>
        <v>NON</v>
      </c>
      <c r="O111" s="125">
        <f>IFERROR(VLOOKUP(F111,'Table V'!A:E,2,FALSE),"TBD")</f>
        <v>119</v>
      </c>
      <c r="P111" s="125" t="str">
        <f>IFERROR(CONCATENATE(VLOOKUP(F111,'Table V'!$A$1:$Q$260192,17,FALSE),"-",(RIGHT(C111,4)),"0",D111),"")</f>
        <v>1251019-0120010</v>
      </c>
      <c r="Q111" s="130" t="str">
        <f>IFERROR(VLOOKUP(F111,'Table V'!A:L,12,FALSE),"")</f>
        <v>LAB</v>
      </c>
      <c r="R111" s="126" t="s">
        <v>1895</v>
      </c>
      <c r="S111" s="125" t="s">
        <v>188</v>
      </c>
      <c r="T111" s="131" t="s">
        <v>24</v>
      </c>
      <c r="U111" s="132" t="s">
        <v>15</v>
      </c>
      <c r="V111" s="130">
        <f>IFERROR(VLOOKUP(F111,'Table V'!A:F,6,FALSE),"TBD")</f>
        <v>6963382700</v>
      </c>
      <c r="W111" s="125" t="str">
        <f>IFERROR(VLOOKUP(F111,'Table V'!A:G,7,FALSE),"TBD")</f>
        <v>Qté 1</v>
      </c>
      <c r="X111" s="125" t="str">
        <f>IFERROR(VLOOKUP(A111,[1]Feuil1!$A:$AG,32,FALSE),"N/A")</f>
        <v>Received</v>
      </c>
      <c r="Y111" s="130" t="str">
        <f>IF(ISNUMBER(Tableau1[[#This Row],[Date expédition réelle]]),"Expédiée","En cours")</f>
        <v>Expédiée</v>
      </c>
      <c r="Z111" s="133" t="s">
        <v>1205</v>
      </c>
      <c r="AA111" s="125" t="s">
        <v>159</v>
      </c>
      <c r="AB111" s="129">
        <v>16378</v>
      </c>
      <c r="AC111" s="129" t="s">
        <v>909</v>
      </c>
      <c r="AD111" s="129">
        <v>3512</v>
      </c>
      <c r="AE111" s="134">
        <v>43419</v>
      </c>
      <c r="AF111" s="134">
        <v>43432</v>
      </c>
      <c r="AG111" s="134">
        <f t="shared" si="12"/>
        <v>43426</v>
      </c>
      <c r="AH111" s="125"/>
      <c r="AI111" s="219">
        <f>IFERROR(VLOOKUP('PLANNING-RECHANGES LATelec'!$AU111,[2]MAD!$B$4:$J$50000,2,FALSE),"MAD TBD")</f>
        <v>43426</v>
      </c>
      <c r="AJ111" s="134">
        <f>IFERROR(VLOOKUP('PLANNING-RECHANGES LATelec'!$AU111,[2]MAD!$B$4:$J$50000,9,FALSE),"NON EXPEDIÉE")</f>
        <v>43427</v>
      </c>
      <c r="AK111" s="224">
        <f t="shared" si="13"/>
        <v>22</v>
      </c>
      <c r="AL111" s="227">
        <v>43404</v>
      </c>
      <c r="AM111" s="222" t="s">
        <v>15</v>
      </c>
      <c r="AN111" s="172">
        <f>IFERROR(VLOOKUP('PLANNING-RECHANGES LATelec'!$F111,'Table V'!A$1:O8018,13,FALSE),"TBD")</f>
        <v>1173</v>
      </c>
      <c r="AO111" s="170">
        <f>IFERROR(VLOOKUP('PLANNING-RECHANGES LATelec'!$F111,'Table V'!A$1:O7975,14,FALSE),"TBD")</f>
        <v>0</v>
      </c>
      <c r="AP111" s="171" t="str">
        <f>IFERROR(VLOOKUP('PLANNING-RECHANGES LATelec'!$F111,'Table V'!A$1:O$8013,15,FALSE),"TBD")</f>
        <v>USD</v>
      </c>
      <c r="AQ111" s="168" t="str">
        <f>IFERROR(VLOOKUP('PLANNING-RECHANGES LATelec'!$A111,[3]PO_AS!$A$2:$R$2520,16,FALSE),"TBD")</f>
        <v>TBD</v>
      </c>
      <c r="AR111" s="169" t="str">
        <f>IFERROR(VLOOKUP('PLANNING-RECHANGES LATelec'!$A111,[3]PO_AS!$A$2:$S$2520,18,FALSE),"TBD")</f>
        <v>TBD</v>
      </c>
      <c r="AS111" s="169" t="str">
        <f t="shared" si="14"/>
        <v>Non valide</v>
      </c>
      <c r="AT111" s="169" t="str">
        <f t="shared" si="15"/>
        <v>Non valide</v>
      </c>
      <c r="AU111" s="215" t="str">
        <f>LEFT('PLANNING-RECHANGES LATelec'!$R111,9)</f>
        <v>LCT120309</v>
      </c>
      <c r="AV111" s="156"/>
    </row>
    <row r="112" spans="1:48" ht="51" hidden="1" x14ac:dyDescent="0.2">
      <c r="A112" s="86" t="str">
        <f t="shared" si="11"/>
        <v>27896375
2794012910</v>
      </c>
      <c r="B112" s="125" t="str">
        <f>IFERROR(VLOOKUP(F112,'Table V'!A:K,11,FALSE),"TBD")</f>
        <v>AIRBUS</v>
      </c>
      <c r="C112" s="125" t="s">
        <v>1896</v>
      </c>
      <c r="D112" s="126">
        <v>10</v>
      </c>
      <c r="E112" s="127" t="s">
        <v>95</v>
      </c>
      <c r="F112" s="125" t="s">
        <v>604</v>
      </c>
      <c r="G112" s="125">
        <v>1</v>
      </c>
      <c r="H112" s="125">
        <v>0</v>
      </c>
      <c r="I112" s="125" t="str">
        <f>IFERROR(VLOOKUP(F112,'Stock PHS'!A:F,6,FALSE),"")</f>
        <v>STOCK PHS Qté 1</v>
      </c>
      <c r="J112" s="128" t="str">
        <f>IFERROR(VLOOKUP(F112,'Table V'!A:I,9,FALSE),"P/N INCONNU")</f>
        <v>P/N CONNU</v>
      </c>
      <c r="K112" s="125" t="str">
        <f>IFERROR(VLOOKUP(F112,'Table V'!A:J,10,FALSE),"TBD")</f>
        <v>NR1624P</v>
      </c>
      <c r="L112" s="125" t="str">
        <f>IFERROR(VLOOKUP(F112,'Table V'!A:C,3,FALSE),"LdF non existante")</f>
        <v>LdF approuvée</v>
      </c>
      <c r="M112" s="129" t="s">
        <v>59</v>
      </c>
      <c r="N112" s="125" t="str">
        <f>IFERROR(VLOOKUP(F112,'Table V'!A:H,8,FALSE),"À définir")</f>
        <v>NON</v>
      </c>
      <c r="O112" s="125">
        <f>IFERROR(VLOOKUP(F112,'Table V'!A:E,2,FALSE),"TBD")</f>
        <v>119</v>
      </c>
      <c r="P112" s="125" t="str">
        <f>IFERROR(CONCATENATE(VLOOKUP(F112,'Table V'!$A$1:$Q$260192,17,FALSE),"-",(RIGHT(C112,4)),"0",D112),"")</f>
        <v>1251019-0129010</v>
      </c>
      <c r="Q112" s="130" t="str">
        <f>IFERROR(VLOOKUP(F112,'Table V'!A:L,12,FALSE),"")</f>
        <v>LAB</v>
      </c>
      <c r="R112" s="126" t="s">
        <v>878</v>
      </c>
      <c r="S112" s="125" t="s">
        <v>877</v>
      </c>
      <c r="T112" s="131" t="s">
        <v>24</v>
      </c>
      <c r="U112" s="132" t="s">
        <v>15</v>
      </c>
      <c r="V112" s="130">
        <f>IFERROR(VLOOKUP(F112,'Table V'!A:F,6,FALSE),"TBD")</f>
        <v>6963382700</v>
      </c>
      <c r="W112" s="125" t="str">
        <f>IFERROR(VLOOKUP(F112,'Table V'!A:G,7,FALSE),"TBD")</f>
        <v>Qté 1</v>
      </c>
      <c r="X112" s="125" t="str">
        <f>IFERROR(VLOOKUP(A112,[1]Feuil1!$A:$AG,32,FALSE),"N/A")</f>
        <v>Received</v>
      </c>
      <c r="Y112" s="130" t="str">
        <f>IF(ISNUMBER(Tableau1[[#This Row],[Date expédition réelle]]),"Expédiée","En cours")</f>
        <v>Expédiée</v>
      </c>
      <c r="Z112" s="133" t="s">
        <v>1205</v>
      </c>
      <c r="AA112" s="125" t="s">
        <v>876</v>
      </c>
      <c r="AB112" s="129">
        <v>16378</v>
      </c>
      <c r="AC112" s="129" t="s">
        <v>909</v>
      </c>
      <c r="AD112" s="129">
        <v>3513</v>
      </c>
      <c r="AE112" s="134">
        <v>43419</v>
      </c>
      <c r="AF112" s="134">
        <v>43432</v>
      </c>
      <c r="AG112" s="134">
        <f t="shared" si="12"/>
        <v>43426</v>
      </c>
      <c r="AH112" s="125"/>
      <c r="AI112" s="219">
        <f>IFERROR(VLOOKUP('PLANNING-RECHANGES LATelec'!$AU112,[2]MAD!$B$4:$J$50000,2,FALSE),"MAD TBD")</f>
        <v>43426</v>
      </c>
      <c r="AJ112" s="134">
        <f>IFERROR(VLOOKUP('PLANNING-RECHANGES LATelec'!$AU112,[2]MAD!$B$4:$J$50000,9,FALSE),"NON EXPEDIÉE")</f>
        <v>43427</v>
      </c>
      <c r="AK112" s="224">
        <f t="shared" si="13"/>
        <v>13</v>
      </c>
      <c r="AL112" s="227">
        <v>43413</v>
      </c>
      <c r="AM112" s="222" t="s">
        <v>15</v>
      </c>
      <c r="AN112" s="172">
        <f>IFERROR(VLOOKUP('PLANNING-RECHANGES LATelec'!$F112,'Table V'!A$1:O8019,13,FALSE),"TBD")</f>
        <v>1173</v>
      </c>
      <c r="AO112" s="170">
        <f>IFERROR(VLOOKUP('PLANNING-RECHANGES LATelec'!$F112,'Table V'!A$1:O7976,14,FALSE),"TBD")</f>
        <v>0</v>
      </c>
      <c r="AP112" s="171" t="str">
        <f>IFERROR(VLOOKUP('PLANNING-RECHANGES LATelec'!$F112,'Table V'!A$1:O$8013,15,FALSE),"TBD")</f>
        <v>USD</v>
      </c>
      <c r="AQ112" s="168" t="str">
        <f>IFERROR(VLOOKUP('PLANNING-RECHANGES LATelec'!$A112,[3]PO_AS!$A$2:$R$2520,16,FALSE),"TBD")</f>
        <v>TBD</v>
      </c>
      <c r="AR112" s="169" t="str">
        <f>IFERROR(VLOOKUP('PLANNING-RECHANGES LATelec'!$A112,[3]PO_AS!$A$2:$S$2520,18,FALSE),"TBD")</f>
        <v>TBD</v>
      </c>
      <c r="AS112" s="169" t="str">
        <f t="shared" si="14"/>
        <v>Non valide</v>
      </c>
      <c r="AT112" s="169" t="str">
        <f t="shared" si="15"/>
        <v>Non valide</v>
      </c>
      <c r="AU112" s="215" t="str">
        <f>LEFT('PLANNING-RECHANGES LATelec'!$R112,9)</f>
        <v>LCT131571</v>
      </c>
      <c r="AV112" s="156"/>
    </row>
    <row r="113" spans="1:48" ht="51" hidden="1" x14ac:dyDescent="0.2">
      <c r="A113" s="85" t="str">
        <f t="shared" si="11"/>
        <v>27905624
2794013010</v>
      </c>
      <c r="B113" s="125" t="str">
        <f>IFERROR(VLOOKUP(F113,'Table V'!A:K,11,FALSE),"TBD")</f>
        <v>AIRBUS</v>
      </c>
      <c r="C113" s="125" t="s">
        <v>1990</v>
      </c>
      <c r="D113" s="126">
        <v>10</v>
      </c>
      <c r="E113" s="127" t="s">
        <v>95</v>
      </c>
      <c r="F113" s="125" t="s">
        <v>604</v>
      </c>
      <c r="G113" s="125">
        <v>1</v>
      </c>
      <c r="H113" s="125">
        <v>0</v>
      </c>
      <c r="I113" s="125" t="str">
        <f>IFERROR(VLOOKUP(F113,'Stock PHS'!A:F,6,FALSE),"")</f>
        <v>STOCK PHS Qté 1</v>
      </c>
      <c r="J113" s="128" t="str">
        <f>IFERROR(VLOOKUP(F113,'Table V'!A:I,9,FALSE),"P/N INCONNU")</f>
        <v>P/N CONNU</v>
      </c>
      <c r="K113" s="125" t="str">
        <f>IFERROR(VLOOKUP(F113,'Table V'!A:J,10,FALSE),"TBD")</f>
        <v>NR1624P</v>
      </c>
      <c r="L113" s="125" t="str">
        <f>IFERROR(VLOOKUP(F113,'Table V'!A:C,3,FALSE),"LdF non existante")</f>
        <v>LdF approuvée</v>
      </c>
      <c r="M113" s="129" t="s">
        <v>59</v>
      </c>
      <c r="N113" s="125" t="str">
        <f>IFERROR(VLOOKUP(F113,'Table V'!A:H,8,FALSE),"À définir")</f>
        <v>NON</v>
      </c>
      <c r="O113" s="125">
        <f>IFERROR(VLOOKUP(F113,'Table V'!A:E,2,FALSE),"TBD")</f>
        <v>119</v>
      </c>
      <c r="P113" s="125" t="str">
        <f>IFERROR(CONCATENATE(VLOOKUP(F113,'Table V'!$A$1:$Q$260192,17,FALSE),"-",(RIGHT(C113,4)),"0",D113),"")</f>
        <v>1251019-0130010</v>
      </c>
      <c r="Q113" s="130" t="str">
        <f>IFERROR(VLOOKUP(F113,'Table V'!A:L,12,FALSE),"")</f>
        <v>LAB</v>
      </c>
      <c r="R113" s="126" t="s">
        <v>879</v>
      </c>
      <c r="S113" s="125" t="s">
        <v>280</v>
      </c>
      <c r="T113" s="131" t="s">
        <v>24</v>
      </c>
      <c r="U113" s="132" t="s">
        <v>15</v>
      </c>
      <c r="V113" s="130">
        <f>IFERROR(VLOOKUP(F113,'Table V'!A:F,6,FALSE),"TBD")</f>
        <v>6963382700</v>
      </c>
      <c r="W113" s="125" t="str">
        <f>IFERROR(VLOOKUP(F113,'Table V'!A:G,7,FALSE),"TBD")</f>
        <v>Qté 1</v>
      </c>
      <c r="X113" s="125" t="str">
        <f>IFERROR(VLOOKUP(A113,[1]Feuil1!$A:$AG,32,FALSE),"N/A")</f>
        <v>Received</v>
      </c>
      <c r="Y113" s="130" t="str">
        <f>IF(ISNUMBER(Tableau1[[#This Row],[Date expédition réelle]]),"Expédiée","En cours")</f>
        <v>Expédiée</v>
      </c>
      <c r="Z113" s="133" t="s">
        <v>1230</v>
      </c>
      <c r="AA113" s="125" t="s">
        <v>876</v>
      </c>
      <c r="AB113" s="129">
        <v>16378</v>
      </c>
      <c r="AC113" s="129" t="s">
        <v>909</v>
      </c>
      <c r="AD113" s="129">
        <v>3513</v>
      </c>
      <c r="AE113" s="134">
        <v>43419</v>
      </c>
      <c r="AF113" s="134">
        <v>43432</v>
      </c>
      <c r="AG113" s="134">
        <f t="shared" si="12"/>
        <v>43426</v>
      </c>
      <c r="AH113" s="125"/>
      <c r="AI113" s="219">
        <f>IFERROR(VLOOKUP('PLANNING-RECHANGES LATelec'!$AU113,[2]MAD!$B$4:$J$50000,2,FALSE),"MAD TBD")</f>
        <v>43426</v>
      </c>
      <c r="AJ113" s="134">
        <f>IFERROR(VLOOKUP('PLANNING-RECHANGES LATelec'!$AU113,[2]MAD!$B$4:$J$50000,9,FALSE),"NON EXPEDIÉE")</f>
        <v>43427</v>
      </c>
      <c r="AK113" s="224">
        <f t="shared" si="13"/>
        <v>13</v>
      </c>
      <c r="AL113" s="227">
        <v>43413</v>
      </c>
      <c r="AM113" s="222" t="s">
        <v>15</v>
      </c>
      <c r="AN113" s="172">
        <f>IFERROR(VLOOKUP('PLANNING-RECHANGES LATelec'!$F113,'Table V'!A$1:O8020,13,FALSE),"TBD")</f>
        <v>1173</v>
      </c>
      <c r="AO113" s="170">
        <f>IFERROR(VLOOKUP('PLANNING-RECHANGES LATelec'!$F113,'Table V'!A$1:O7977,14,FALSE),"TBD")</f>
        <v>0</v>
      </c>
      <c r="AP113" s="171" t="str">
        <f>IFERROR(VLOOKUP('PLANNING-RECHANGES LATelec'!$F113,'Table V'!A$1:O$8013,15,FALSE),"TBD")</f>
        <v>USD</v>
      </c>
      <c r="AQ113" s="168" t="str">
        <f>IFERROR(VLOOKUP('PLANNING-RECHANGES LATelec'!$A113,[3]PO_AS!$A$2:$R$2520,16,FALSE),"TBD")</f>
        <v>TBD</v>
      </c>
      <c r="AR113" s="169" t="str">
        <f>IFERROR(VLOOKUP('PLANNING-RECHANGES LATelec'!$A113,[3]PO_AS!$A$2:$S$2520,18,FALSE),"TBD")</f>
        <v>TBD</v>
      </c>
      <c r="AS113" s="169" t="str">
        <f t="shared" si="14"/>
        <v>Non valide</v>
      </c>
      <c r="AT113" s="169" t="str">
        <f t="shared" si="15"/>
        <v>Non valide</v>
      </c>
      <c r="AU113" s="215" t="str">
        <f>LEFT('PLANNING-RECHANGES LATelec'!$R113,9)</f>
        <v>LCT131573</v>
      </c>
      <c r="AV113" s="156"/>
    </row>
    <row r="114" spans="1:48" ht="51" hidden="1" x14ac:dyDescent="0.2">
      <c r="A114" s="85" t="str">
        <f t="shared" si="11"/>
        <v>2784880120</v>
      </c>
      <c r="B114" s="125" t="str">
        <f>IFERROR(VLOOKUP(F114,'Table V'!A:K,11,FALSE),"TBD")</f>
        <v>AIRBUS</v>
      </c>
      <c r="C114" s="125">
        <v>27848801</v>
      </c>
      <c r="D114" s="126">
        <v>20</v>
      </c>
      <c r="E114" s="127" t="s">
        <v>104</v>
      </c>
      <c r="F114" s="125" t="s">
        <v>604</v>
      </c>
      <c r="G114" s="125">
        <v>1</v>
      </c>
      <c r="H114" s="125">
        <v>0</v>
      </c>
      <c r="I114" s="125" t="str">
        <f>IFERROR(VLOOKUP(F114,'Stock PHS'!A:F,6,FALSE),"")</f>
        <v>STOCK PHS Qté 1</v>
      </c>
      <c r="J114" s="128" t="str">
        <f>IFERROR(VLOOKUP(F114,'Table V'!A:I,9,FALSE),"P/N INCONNU")</f>
        <v>P/N CONNU</v>
      </c>
      <c r="K114" s="125" t="str">
        <f>IFERROR(VLOOKUP(F114,'Table V'!A:J,10,FALSE),"TBD")</f>
        <v>NR1624P</v>
      </c>
      <c r="L114" s="125" t="str">
        <f>IFERROR(VLOOKUP(F114,'Table V'!A:C,3,FALSE),"LdF non existante")</f>
        <v>LdF approuvée</v>
      </c>
      <c r="M114" s="129" t="s">
        <v>59</v>
      </c>
      <c r="N114" s="125" t="str">
        <f>IFERROR(VLOOKUP(F114,'Table V'!A:H,8,FALSE),"À définir")</f>
        <v>NON</v>
      </c>
      <c r="O114" s="125">
        <f>IFERROR(VLOOKUP(F114,'Table V'!A:E,2,FALSE),"TBD")</f>
        <v>119</v>
      </c>
      <c r="P114" s="125" t="str">
        <f>IFERROR(CONCATENATE(VLOOKUP(F114,'Table V'!$A$1:$Q$260192,17,FALSE),"-",(RIGHT(C114,4)),"0",D114),"")</f>
        <v>1251019-8801020</v>
      </c>
      <c r="Q114" s="130" t="str">
        <f>IFERROR(VLOOKUP(F114,'Table V'!A:L,12,FALSE),"")</f>
        <v>LAB</v>
      </c>
      <c r="R114" s="126" t="s">
        <v>1891</v>
      </c>
      <c r="S114" s="125" t="s">
        <v>172</v>
      </c>
      <c r="T114" s="131" t="s">
        <v>24</v>
      </c>
      <c r="U114" s="132" t="s">
        <v>15</v>
      </c>
      <c r="V114" s="130">
        <f>IFERROR(VLOOKUP(F114,'Table V'!A:F,6,FALSE),"TBD")</f>
        <v>6963382700</v>
      </c>
      <c r="W114" s="125" t="str">
        <f>IFERROR(VLOOKUP(F114,'Table V'!A:G,7,FALSE),"TBD")</f>
        <v>Qté 1</v>
      </c>
      <c r="X114" s="125" t="str">
        <f>IFERROR(VLOOKUP(A114,[1]Feuil1!$A:$AG,32,FALSE),"N/A")</f>
        <v>In delivering</v>
      </c>
      <c r="Y114" s="130" t="s">
        <v>1987</v>
      </c>
      <c r="Z114" s="133" t="s">
        <v>1265</v>
      </c>
      <c r="AA114" s="125" t="s">
        <v>159</v>
      </c>
      <c r="AB114" s="129">
        <v>15619</v>
      </c>
      <c r="AC114" s="129" t="s">
        <v>909</v>
      </c>
      <c r="AD114" s="129">
        <v>3509</v>
      </c>
      <c r="AE114" s="134">
        <v>43370</v>
      </c>
      <c r="AF114" s="134" t="s">
        <v>1264</v>
      </c>
      <c r="AG114" s="134" t="str">
        <f t="shared" si="12"/>
        <v>TBD</v>
      </c>
      <c r="AH114" s="125"/>
      <c r="AI114" s="219">
        <f>IFERROR(VLOOKUP('PLANNING-RECHANGES LATelec'!$AU114,[2]MAD!$B$4:$J$50000,2,FALSE),"MAD TBD")</f>
        <v>43426</v>
      </c>
      <c r="AJ114" s="134">
        <f>IFERROR(VLOOKUP('PLANNING-RECHANGES LATelec'!$AU114,[2]MAD!$B$4:$J$50000,9,FALSE),"NON EXPEDIÉE")</f>
        <v>43427</v>
      </c>
      <c r="AK114" s="224">
        <f t="shared" si="13"/>
        <v>43426</v>
      </c>
      <c r="AL114" s="227"/>
      <c r="AM114" s="222" t="s">
        <v>15</v>
      </c>
      <c r="AN114" s="172">
        <f>IFERROR(VLOOKUP('PLANNING-RECHANGES LATelec'!$F114,'Table V'!A$1:O8021,13,FALSE),"TBD")</f>
        <v>1173</v>
      </c>
      <c r="AO114" s="170">
        <f>IFERROR(VLOOKUP('PLANNING-RECHANGES LATelec'!$F114,'Table V'!A$1:O7978,14,FALSE),"TBD")</f>
        <v>0</v>
      </c>
      <c r="AP114" s="171" t="str">
        <f>IFERROR(VLOOKUP('PLANNING-RECHANGES LATelec'!$F114,'Table V'!A$1:O$8013,15,FALSE),"TBD")</f>
        <v>USD</v>
      </c>
      <c r="AQ114" s="170">
        <f>IFERROR(VLOOKUP('PLANNING-RECHANGES LATelec'!$A114,[3]PO_AS!$A$2:$R$2520,16,FALSE),"TBD")</f>
        <v>1173</v>
      </c>
      <c r="AR114" s="169" t="str">
        <f>IFERROR(VLOOKUP('PLANNING-RECHANGES LATelec'!$A114,[3]PO_AS!$A$2:$S$2520,18,FALSE),"TBD")</f>
        <v>USD</v>
      </c>
      <c r="AS114" s="169" t="str">
        <f t="shared" si="14"/>
        <v>Valide</v>
      </c>
      <c r="AT114" s="169" t="str">
        <f t="shared" si="15"/>
        <v>Valide</v>
      </c>
      <c r="AU114" s="215" t="str">
        <f>LEFT('PLANNING-RECHANGES LATelec'!$R114,9)</f>
        <v>LCT087488</v>
      </c>
      <c r="AV114" s="156"/>
    </row>
    <row r="115" spans="1:48" ht="38.25" hidden="1" x14ac:dyDescent="0.2">
      <c r="A115" s="86" t="str">
        <f t="shared" si="11"/>
        <v>2742364410</v>
      </c>
      <c r="B115" s="125" t="str">
        <f>IFERROR(VLOOKUP(F115,'Table V'!A:K,11,FALSE),"TBD")</f>
        <v>AIRBUS</v>
      </c>
      <c r="C115" s="125">
        <v>27423644</v>
      </c>
      <c r="D115" s="126">
        <v>10</v>
      </c>
      <c r="E115" s="127" t="s">
        <v>95</v>
      </c>
      <c r="F115" s="125" t="s">
        <v>600</v>
      </c>
      <c r="G115" s="125">
        <v>1</v>
      </c>
      <c r="H115" s="125">
        <v>0</v>
      </c>
      <c r="I115" s="125" t="str">
        <f>IFERROR(VLOOKUP(F115,'Stock PHS'!A:F,6,FALSE),"")</f>
        <v/>
      </c>
      <c r="J115" s="128" t="str">
        <f>IFERROR(VLOOKUP(F115,'Table V'!A:I,9,FALSE),"P/N INCONNU")</f>
        <v>P/N CONNU</v>
      </c>
      <c r="K115" s="125" t="str">
        <f>IFERROR(VLOOKUP(F115,'Table V'!A:J,10,FALSE),"TBD")</f>
        <v>NB5457P</v>
      </c>
      <c r="L115" s="125" t="str">
        <f>IFERROR(VLOOKUP(F115,'Table V'!A:C,3,FALSE),"LdF non existante")</f>
        <v>LdF approuvée</v>
      </c>
      <c r="M115" s="129" t="s">
        <v>59</v>
      </c>
      <c r="N115" s="125" t="str">
        <f>IFERROR(VLOOKUP(F115,'Table V'!A:H,8,FALSE),"À définir")</f>
        <v>NON</v>
      </c>
      <c r="O115" s="125">
        <f>IFERROR(VLOOKUP(F115,'Table V'!A:E,2,FALSE),"TBD")</f>
        <v>117</v>
      </c>
      <c r="P115" s="125" t="str">
        <f>IFERROR(CONCATENATE(VLOOKUP(F115,'Table V'!$A$1:$Q$260192,17,FALSE),"-",(RIGHT(C115,4)),"0",D115),"")</f>
        <v>1251019-3644010</v>
      </c>
      <c r="Q115" s="130" t="str">
        <f>IFERROR(VLOOKUP(F115,'Table V'!A:L,12,FALSE),"")</f>
        <v>LAB</v>
      </c>
      <c r="R115" s="126" t="s">
        <v>1884</v>
      </c>
      <c r="S115" s="125" t="s">
        <v>316</v>
      </c>
      <c r="T115" s="131" t="s">
        <v>24</v>
      </c>
      <c r="U115" s="132" t="s">
        <v>15</v>
      </c>
      <c r="V115" s="130" t="str">
        <f>IFERROR(VLOOKUP(F115,'Table V'!A:F,6,FALSE),"TBD")</f>
        <v>N/A</v>
      </c>
      <c r="W115" s="125" t="str">
        <f>IFERROR(VLOOKUP(F115,'Table V'!A:G,7,FALSE),"TBD")</f>
        <v>N/A</v>
      </c>
      <c r="X115" s="125" t="str">
        <f>IFERROR(VLOOKUP(A115,[1]Feuil1!$A:$AG,32,FALSE),"N/A")</f>
        <v>Received</v>
      </c>
      <c r="Y115" s="130" t="str">
        <f>IF(ISNUMBER(Tableau1[[#This Row],[Date expédition réelle]]),"Expédiée","En cours")</f>
        <v>Expédiée</v>
      </c>
      <c r="Z115" s="133" t="s">
        <v>319</v>
      </c>
      <c r="AA115" s="125" t="s">
        <v>872</v>
      </c>
      <c r="AB115" s="129">
        <v>10623</v>
      </c>
      <c r="AC115" s="129" t="s">
        <v>957</v>
      </c>
      <c r="AD115" s="129" t="s">
        <v>957</v>
      </c>
      <c r="AE115" s="134">
        <v>43060</v>
      </c>
      <c r="AF115" s="134">
        <v>43431</v>
      </c>
      <c r="AG115" s="134">
        <f t="shared" si="12"/>
        <v>43425</v>
      </c>
      <c r="AH115" s="125" t="s">
        <v>15</v>
      </c>
      <c r="AI115" s="219">
        <f>IFERROR(VLOOKUP('PLANNING-RECHANGES LATelec'!$AU115,[2]MAD!$B$4:$J$50000,2,FALSE),"MAD TBD")</f>
        <v>43430</v>
      </c>
      <c r="AJ115" s="134">
        <f>IFERROR(VLOOKUP('PLANNING-RECHANGES LATelec'!$AU115,[2]MAD!$B$4:$J$50000,9,FALSE),"NON EXPEDIÉE")</f>
        <v>43431</v>
      </c>
      <c r="AK115" s="224">
        <f t="shared" si="13"/>
        <v>60</v>
      </c>
      <c r="AL115" s="227">
        <v>43370</v>
      </c>
      <c r="AM115" s="222" t="s">
        <v>15</v>
      </c>
      <c r="AN115" s="172">
        <f>IFERROR(VLOOKUP('PLANNING-RECHANGES LATelec'!$F115,'Table V'!A$1:O8022,13,FALSE),"TBD")</f>
        <v>1313.9</v>
      </c>
      <c r="AO115" s="170">
        <f>IFERROR(VLOOKUP('PLANNING-RECHANGES LATelec'!$F115,'Table V'!A$1:O7979,14,FALSE),"TBD")</f>
        <v>0</v>
      </c>
      <c r="AP115" s="171" t="str">
        <f>IFERROR(VLOOKUP('PLANNING-RECHANGES LATelec'!$F115,'Table V'!A$1:O$8013,15,FALSE),"TBD")</f>
        <v>USD</v>
      </c>
      <c r="AQ115" s="168" t="str">
        <f>IFERROR(VLOOKUP('PLANNING-RECHANGES LATelec'!$A115,[3]PO_AS!$A$2:$R$2520,16,FALSE),"TBD")</f>
        <v>TBD</v>
      </c>
      <c r="AR115" s="169" t="str">
        <f>IFERROR(VLOOKUP('PLANNING-RECHANGES LATelec'!$A115,[3]PO_AS!$A$2:$S$2520,18,FALSE),"TBD")</f>
        <v>TBD</v>
      </c>
      <c r="AS115" s="169" t="str">
        <f t="shared" si="14"/>
        <v>Non valide</v>
      </c>
      <c r="AT115" s="169" t="str">
        <f t="shared" si="15"/>
        <v>Non valide</v>
      </c>
      <c r="AU115" s="215" t="str">
        <f>LEFT('PLANNING-RECHANGES LATelec'!$R115,9)</f>
        <v>LCT021776</v>
      </c>
      <c r="AV115" s="156"/>
    </row>
    <row r="116" spans="1:48" ht="38.25" hidden="1" x14ac:dyDescent="0.2">
      <c r="A116" s="86" t="str">
        <f t="shared" si="11"/>
        <v>2742364710</v>
      </c>
      <c r="B116" s="125" t="str">
        <f>IFERROR(VLOOKUP(F116,'Table V'!A:K,11,FALSE),"TBD")</f>
        <v>AIRBUS</v>
      </c>
      <c r="C116" s="125">
        <v>27423647</v>
      </c>
      <c r="D116" s="126">
        <v>10</v>
      </c>
      <c r="E116" s="127" t="s">
        <v>95</v>
      </c>
      <c r="F116" s="125" t="s">
        <v>600</v>
      </c>
      <c r="G116" s="125">
        <v>1</v>
      </c>
      <c r="H116" s="125">
        <v>0</v>
      </c>
      <c r="I116" s="125" t="str">
        <f>IFERROR(VLOOKUP(F116,'Stock PHS'!A:F,6,FALSE),"")</f>
        <v/>
      </c>
      <c r="J116" s="128" t="str">
        <f>IFERROR(VLOOKUP(F116,'Table V'!A:I,9,FALSE),"P/N INCONNU")</f>
        <v>P/N CONNU</v>
      </c>
      <c r="K116" s="125" t="str">
        <f>IFERROR(VLOOKUP(F116,'Table V'!A:J,10,FALSE),"TBD")</f>
        <v>NB5457P</v>
      </c>
      <c r="L116" s="125" t="str">
        <f>IFERROR(VLOOKUP(F116,'Table V'!A:C,3,FALSE),"LdF non existante")</f>
        <v>LdF approuvée</v>
      </c>
      <c r="M116" s="129" t="s">
        <v>59</v>
      </c>
      <c r="N116" s="125" t="str">
        <f>IFERROR(VLOOKUP(F116,'Table V'!A:H,8,FALSE),"À définir")</f>
        <v>NON</v>
      </c>
      <c r="O116" s="125">
        <f>IFERROR(VLOOKUP(F116,'Table V'!A:E,2,FALSE),"TBD")</f>
        <v>117</v>
      </c>
      <c r="P116" s="125" t="str">
        <f>IFERROR(CONCATENATE(VLOOKUP(F116,'Table V'!$A$1:$Q$260192,17,FALSE),"-",(RIGHT(C116,4)),"0",D116),"")</f>
        <v>1251019-3647010</v>
      </c>
      <c r="Q116" s="130" t="str">
        <f>IFERROR(VLOOKUP(F116,'Table V'!A:L,12,FALSE),"")</f>
        <v>LAB</v>
      </c>
      <c r="R116" s="126" t="s">
        <v>1885</v>
      </c>
      <c r="S116" s="125" t="s">
        <v>318</v>
      </c>
      <c r="T116" s="131" t="s">
        <v>24</v>
      </c>
      <c r="U116" s="132" t="s">
        <v>15</v>
      </c>
      <c r="V116" s="130" t="str">
        <f>IFERROR(VLOOKUP(F116,'Table V'!A:F,6,FALSE),"TBD")</f>
        <v>N/A</v>
      </c>
      <c r="W116" s="125" t="str">
        <f>IFERROR(VLOOKUP(F116,'Table V'!A:G,7,FALSE),"TBD")</f>
        <v>N/A</v>
      </c>
      <c r="X116" s="125" t="str">
        <f>IFERROR(VLOOKUP(A116,[1]Feuil1!$A:$AG,32,FALSE),"N/A")</f>
        <v>Received</v>
      </c>
      <c r="Y116" s="130" t="str">
        <f>IF(ISNUMBER(Tableau1[[#This Row],[Date expédition réelle]]),"Expédiée","En cours")</f>
        <v>Expédiée</v>
      </c>
      <c r="Z116" s="133" t="s">
        <v>319</v>
      </c>
      <c r="AA116" s="125" t="s">
        <v>872</v>
      </c>
      <c r="AB116" s="129">
        <v>10623</v>
      </c>
      <c r="AC116" s="129" t="s">
        <v>957</v>
      </c>
      <c r="AD116" s="129" t="s">
        <v>957</v>
      </c>
      <c r="AE116" s="134">
        <v>43060</v>
      </c>
      <c r="AF116" s="134">
        <v>43431</v>
      </c>
      <c r="AG116" s="134">
        <f t="shared" si="12"/>
        <v>43425</v>
      </c>
      <c r="AH116" s="125" t="s">
        <v>15</v>
      </c>
      <c r="AI116" s="219">
        <f>IFERROR(VLOOKUP('PLANNING-RECHANGES LATelec'!$AU116,[2]MAD!$B$4:$J$50000,2,FALSE),"MAD TBD")</f>
        <v>43430</v>
      </c>
      <c r="AJ116" s="134">
        <f>IFERROR(VLOOKUP('PLANNING-RECHANGES LATelec'!$AU116,[2]MAD!$B$4:$J$50000,9,FALSE),"NON EXPEDIÉE")</f>
        <v>43431</v>
      </c>
      <c r="AK116" s="224">
        <f t="shared" si="13"/>
        <v>55</v>
      </c>
      <c r="AL116" s="227">
        <v>43375</v>
      </c>
      <c r="AM116" s="222" t="s">
        <v>15</v>
      </c>
      <c r="AN116" s="172">
        <f>IFERROR(VLOOKUP('PLANNING-RECHANGES LATelec'!$F116,'Table V'!A$1:O8023,13,FALSE),"TBD")</f>
        <v>1313.9</v>
      </c>
      <c r="AO116" s="170">
        <f>IFERROR(VLOOKUP('PLANNING-RECHANGES LATelec'!$F116,'Table V'!A$1:O7980,14,FALSE),"TBD")</f>
        <v>0</v>
      </c>
      <c r="AP116" s="171" t="str">
        <f>IFERROR(VLOOKUP('PLANNING-RECHANGES LATelec'!$F116,'Table V'!A$1:O$8013,15,FALSE),"TBD")</f>
        <v>USD</v>
      </c>
      <c r="AQ116" s="168" t="str">
        <f>IFERROR(VLOOKUP('PLANNING-RECHANGES LATelec'!$A116,[3]PO_AS!$A$2:$R$2520,16,FALSE),"TBD")</f>
        <v>TBD</v>
      </c>
      <c r="AR116" s="169" t="str">
        <f>IFERROR(VLOOKUP('PLANNING-RECHANGES LATelec'!$A116,[3]PO_AS!$A$2:$S$2520,18,FALSE),"TBD")</f>
        <v>TBD</v>
      </c>
      <c r="AS116" s="169" t="str">
        <f t="shared" si="14"/>
        <v>Non valide</v>
      </c>
      <c r="AT116" s="169" t="str">
        <f t="shared" si="15"/>
        <v>Non valide</v>
      </c>
      <c r="AU116" s="215" t="str">
        <f>LEFT('PLANNING-RECHANGES LATelec'!$R116,9)</f>
        <v>LCT021785</v>
      </c>
      <c r="AV116" s="156"/>
    </row>
    <row r="117" spans="1:48" ht="38.25" hidden="1" x14ac:dyDescent="0.2">
      <c r="A117" s="85" t="str">
        <f t="shared" si="11"/>
        <v>2742365610</v>
      </c>
      <c r="B117" s="125" t="str">
        <f>IFERROR(VLOOKUP(F117,'Table V'!A:K,11,FALSE),"TBD")</f>
        <v>AIRBUS</v>
      </c>
      <c r="C117" s="125">
        <v>27423656</v>
      </c>
      <c r="D117" s="126">
        <v>10</v>
      </c>
      <c r="E117" s="127" t="s">
        <v>95</v>
      </c>
      <c r="F117" s="125" t="s">
        <v>600</v>
      </c>
      <c r="G117" s="125">
        <v>1</v>
      </c>
      <c r="H117" s="125">
        <v>0</v>
      </c>
      <c r="I117" s="125" t="str">
        <f>IFERROR(VLOOKUP(F117,'Stock PHS'!A:F,6,FALSE),"")</f>
        <v/>
      </c>
      <c r="J117" s="128" t="str">
        <f>IFERROR(VLOOKUP(F117,'Table V'!A:I,9,FALSE),"P/N INCONNU")</f>
        <v>P/N CONNU</v>
      </c>
      <c r="K117" s="125" t="str">
        <f>IFERROR(VLOOKUP(F117,'Table V'!A:J,10,FALSE),"TBD")</f>
        <v>NB5457P</v>
      </c>
      <c r="L117" s="125" t="str">
        <f>IFERROR(VLOOKUP(F117,'Table V'!A:C,3,FALSE),"LdF non existante")</f>
        <v>LdF approuvée</v>
      </c>
      <c r="M117" s="129" t="s">
        <v>59</v>
      </c>
      <c r="N117" s="125" t="str">
        <f>IFERROR(VLOOKUP(F117,'Table V'!A:H,8,FALSE),"À définir")</f>
        <v>NON</v>
      </c>
      <c r="O117" s="125">
        <f>IFERROR(VLOOKUP(F117,'Table V'!A:E,2,FALSE),"TBD")</f>
        <v>117</v>
      </c>
      <c r="P117" s="125" t="str">
        <f>IFERROR(CONCATENATE(VLOOKUP(F117,'Table V'!$A$1:$Q$260192,17,FALSE),"-",(RIGHT(C117,4)),"0",D117),"")</f>
        <v>1251019-3656010</v>
      </c>
      <c r="Q117" s="130" t="str">
        <f>IFERROR(VLOOKUP(F117,'Table V'!A:L,12,FALSE),"")</f>
        <v>LAB</v>
      </c>
      <c r="R117" s="126" t="s">
        <v>1886</v>
      </c>
      <c r="S117" s="125" t="s">
        <v>351</v>
      </c>
      <c r="T117" s="131" t="s">
        <v>24</v>
      </c>
      <c r="U117" s="132" t="s">
        <v>15</v>
      </c>
      <c r="V117" s="130" t="str">
        <f>IFERROR(VLOOKUP(F117,'Table V'!A:F,6,FALSE),"TBD")</f>
        <v>N/A</v>
      </c>
      <c r="W117" s="125" t="str">
        <f>IFERROR(VLOOKUP(F117,'Table V'!A:G,7,FALSE),"TBD")</f>
        <v>N/A</v>
      </c>
      <c r="X117" s="125" t="str">
        <f>IFERROR(VLOOKUP(A117,[1]Feuil1!$A:$AG,32,FALSE),"N/A")</f>
        <v>Received</v>
      </c>
      <c r="Y117" s="130" t="str">
        <f>IF(ISNUMBER(Tableau1[[#This Row],[Date expédition réelle]]),"Expédiée","En cours")</f>
        <v>Expédiée</v>
      </c>
      <c r="Z117" s="133" t="s">
        <v>319</v>
      </c>
      <c r="AA117" s="125" t="s">
        <v>872</v>
      </c>
      <c r="AB117" s="129">
        <v>10623</v>
      </c>
      <c r="AC117" s="129" t="s">
        <v>957</v>
      </c>
      <c r="AD117" s="129" t="s">
        <v>957</v>
      </c>
      <c r="AE117" s="134">
        <v>43060</v>
      </c>
      <c r="AF117" s="134">
        <v>43431</v>
      </c>
      <c r="AG117" s="134">
        <f t="shared" si="12"/>
        <v>43425</v>
      </c>
      <c r="AH117" s="125" t="s">
        <v>15</v>
      </c>
      <c r="AI117" s="219">
        <f>IFERROR(VLOOKUP('PLANNING-RECHANGES LATelec'!$AU117,[2]MAD!$B$4:$J$50000,2,FALSE),"MAD TBD")</f>
        <v>43430</v>
      </c>
      <c r="AJ117" s="134">
        <f>IFERROR(VLOOKUP('PLANNING-RECHANGES LATelec'!$AU117,[2]MAD!$B$4:$J$50000,9,FALSE),"NON EXPEDIÉE")</f>
        <v>43431</v>
      </c>
      <c r="AK117" s="224">
        <f t="shared" si="13"/>
        <v>54</v>
      </c>
      <c r="AL117" s="227">
        <v>43376</v>
      </c>
      <c r="AM117" s="222" t="s">
        <v>15</v>
      </c>
      <c r="AN117" s="172">
        <f>IFERROR(VLOOKUP('PLANNING-RECHANGES LATelec'!$F117,'Table V'!A$1:O8024,13,FALSE),"TBD")</f>
        <v>1313.9</v>
      </c>
      <c r="AO117" s="170">
        <f>IFERROR(VLOOKUP('PLANNING-RECHANGES LATelec'!$F117,'Table V'!A$1:O7981,14,FALSE),"TBD")</f>
        <v>0</v>
      </c>
      <c r="AP117" s="171" t="str">
        <f>IFERROR(VLOOKUP('PLANNING-RECHANGES LATelec'!$F117,'Table V'!A$1:O$8013,15,FALSE),"TBD")</f>
        <v>USD</v>
      </c>
      <c r="AQ117" s="168" t="str">
        <f>IFERROR(VLOOKUP('PLANNING-RECHANGES LATelec'!$A117,[3]PO_AS!$A$2:$R$2520,16,FALSE),"TBD")</f>
        <v>TBD</v>
      </c>
      <c r="AR117" s="169" t="str">
        <f>IFERROR(VLOOKUP('PLANNING-RECHANGES LATelec'!$A117,[3]PO_AS!$A$2:$S$2520,18,FALSE),"TBD")</f>
        <v>TBD</v>
      </c>
      <c r="AS117" s="169" t="str">
        <f t="shared" si="14"/>
        <v>Non valide</v>
      </c>
      <c r="AT117" s="169" t="str">
        <f t="shared" si="15"/>
        <v>Non valide</v>
      </c>
      <c r="AU117" s="215" t="str">
        <f>LEFT('PLANNING-RECHANGES LATelec'!$R117,9)</f>
        <v>LCT021800</v>
      </c>
      <c r="AV117" s="156"/>
    </row>
    <row r="118" spans="1:48" ht="38.25" hidden="1" x14ac:dyDescent="0.2">
      <c r="A118" s="85" t="str">
        <f t="shared" si="11"/>
        <v>2742366610</v>
      </c>
      <c r="B118" s="125" t="str">
        <f>IFERROR(VLOOKUP(F118,'Table V'!A:K,11,FALSE),"TBD")</f>
        <v>AIRBUS</v>
      </c>
      <c r="C118" s="125">
        <v>27423666</v>
      </c>
      <c r="D118" s="126">
        <v>10</v>
      </c>
      <c r="E118" s="127" t="s">
        <v>95</v>
      </c>
      <c r="F118" s="125" t="s">
        <v>600</v>
      </c>
      <c r="G118" s="125">
        <v>1</v>
      </c>
      <c r="H118" s="125">
        <v>0</v>
      </c>
      <c r="I118" s="125" t="str">
        <f>IFERROR(VLOOKUP(F118,'Stock PHS'!A:F,6,FALSE),"")</f>
        <v/>
      </c>
      <c r="J118" s="128" t="str">
        <f>IFERROR(VLOOKUP(F118,'Table V'!A:I,9,FALSE),"P/N INCONNU")</f>
        <v>P/N CONNU</v>
      </c>
      <c r="K118" s="125" t="str">
        <f>IFERROR(VLOOKUP(F118,'Table V'!A:J,10,FALSE),"TBD")</f>
        <v>NB5457P</v>
      </c>
      <c r="L118" s="125" t="str">
        <f>IFERROR(VLOOKUP(F118,'Table V'!A:C,3,FALSE),"LdF non existante")</f>
        <v>LdF approuvée</v>
      </c>
      <c r="M118" s="129" t="s">
        <v>59</v>
      </c>
      <c r="N118" s="125" t="str">
        <f>IFERROR(VLOOKUP(F118,'Table V'!A:H,8,FALSE),"À définir")</f>
        <v>NON</v>
      </c>
      <c r="O118" s="125">
        <f>IFERROR(VLOOKUP(F118,'Table V'!A:E,2,FALSE),"TBD")</f>
        <v>117</v>
      </c>
      <c r="P118" s="125" t="str">
        <f>IFERROR(CONCATENATE(VLOOKUP(F118,'Table V'!$A$1:$Q$260192,17,FALSE),"-",(RIGHT(C118,4)),"0",D118),"")</f>
        <v>1251019-3666010</v>
      </c>
      <c r="Q118" s="130" t="str">
        <f>IFERROR(VLOOKUP(F118,'Table V'!A:L,12,FALSE),"")</f>
        <v>LAB</v>
      </c>
      <c r="R118" s="126" t="s">
        <v>1887</v>
      </c>
      <c r="S118" s="125" t="s">
        <v>348</v>
      </c>
      <c r="T118" s="131" t="s">
        <v>24</v>
      </c>
      <c r="U118" s="132" t="s">
        <v>15</v>
      </c>
      <c r="V118" s="130" t="str">
        <f>IFERROR(VLOOKUP(F118,'Table V'!A:F,6,FALSE),"TBD")</f>
        <v>N/A</v>
      </c>
      <c r="W118" s="125" t="str">
        <f>IFERROR(VLOOKUP(F118,'Table V'!A:G,7,FALSE),"TBD")</f>
        <v>N/A</v>
      </c>
      <c r="X118" s="125" t="str">
        <f>IFERROR(VLOOKUP(A118,[1]Feuil1!$A:$AG,32,FALSE),"N/A")</f>
        <v>Received</v>
      </c>
      <c r="Y118" s="130" t="str">
        <f>IF(ISNUMBER(Tableau1[[#This Row],[Date expédition réelle]]),"Expédiée","En cours")</f>
        <v>Expédiée</v>
      </c>
      <c r="Z118" s="133" t="s">
        <v>319</v>
      </c>
      <c r="AA118" s="125" t="s">
        <v>872</v>
      </c>
      <c r="AB118" s="129">
        <v>10623</v>
      </c>
      <c r="AC118" s="129" t="s">
        <v>957</v>
      </c>
      <c r="AD118" s="129" t="s">
        <v>957</v>
      </c>
      <c r="AE118" s="134">
        <v>43060</v>
      </c>
      <c r="AF118" s="134">
        <v>43431</v>
      </c>
      <c r="AG118" s="134">
        <f t="shared" si="12"/>
        <v>43425</v>
      </c>
      <c r="AH118" s="125" t="s">
        <v>15</v>
      </c>
      <c r="AI118" s="219">
        <f>IFERROR(VLOOKUP('PLANNING-RECHANGES LATelec'!$AU118,[2]MAD!$B$4:$J$50000,2,FALSE),"MAD TBD")</f>
        <v>43430</v>
      </c>
      <c r="AJ118" s="134">
        <f>IFERROR(VLOOKUP('PLANNING-RECHANGES LATelec'!$AU118,[2]MAD!$B$4:$J$50000,9,FALSE),"NON EXPEDIÉE")</f>
        <v>43431</v>
      </c>
      <c r="AK118" s="224">
        <f t="shared" si="13"/>
        <v>52</v>
      </c>
      <c r="AL118" s="227">
        <v>43378</v>
      </c>
      <c r="AM118" s="222" t="s">
        <v>15</v>
      </c>
      <c r="AN118" s="172">
        <f>IFERROR(VLOOKUP('PLANNING-RECHANGES LATelec'!$F118,'Table V'!A$1:O8025,13,FALSE),"TBD")</f>
        <v>1313.9</v>
      </c>
      <c r="AO118" s="170">
        <f>IFERROR(VLOOKUP('PLANNING-RECHANGES LATelec'!$F118,'Table V'!A$1:O7982,14,FALSE),"TBD")</f>
        <v>0</v>
      </c>
      <c r="AP118" s="171" t="str">
        <f>IFERROR(VLOOKUP('PLANNING-RECHANGES LATelec'!$F118,'Table V'!A$1:O$8013,15,FALSE),"TBD")</f>
        <v>USD</v>
      </c>
      <c r="AQ118" s="168" t="str">
        <f>IFERROR(VLOOKUP('PLANNING-RECHANGES LATelec'!$A118,[3]PO_AS!$A$2:$R$2520,16,FALSE),"TBD")</f>
        <v>TBD</v>
      </c>
      <c r="AR118" s="169" t="str">
        <f>IFERROR(VLOOKUP('PLANNING-RECHANGES LATelec'!$A118,[3]PO_AS!$A$2:$S$2520,18,FALSE),"TBD")</f>
        <v>TBD</v>
      </c>
      <c r="AS118" s="169" t="str">
        <f t="shared" si="14"/>
        <v>Non valide</v>
      </c>
      <c r="AT118" s="169" t="str">
        <f t="shared" si="15"/>
        <v>Non valide</v>
      </c>
      <c r="AU118" s="215" t="str">
        <f>LEFT('PLANNING-RECHANGES LATelec'!$R118,9)</f>
        <v>LCT021791</v>
      </c>
      <c r="AV118" s="156"/>
    </row>
    <row r="119" spans="1:48" ht="38.25" hidden="1" x14ac:dyDescent="0.2">
      <c r="A119" s="86" t="str">
        <f t="shared" si="11"/>
        <v>2761048910</v>
      </c>
      <c r="B119" s="125" t="str">
        <f>IFERROR(VLOOKUP(F119,'Table V'!A:K,11,FALSE),"TBD")</f>
        <v>AIRBUS</v>
      </c>
      <c r="C119" s="125">
        <v>27610489</v>
      </c>
      <c r="D119" s="126">
        <v>10</v>
      </c>
      <c r="E119" s="127" t="s">
        <v>104</v>
      </c>
      <c r="F119" s="125" t="s">
        <v>600</v>
      </c>
      <c r="G119" s="125">
        <v>1</v>
      </c>
      <c r="H119" s="125">
        <v>0</v>
      </c>
      <c r="I119" s="125" t="str">
        <f>IFERROR(VLOOKUP(F119,'Stock PHS'!A:F,6,FALSE),"")</f>
        <v/>
      </c>
      <c r="J119" s="128" t="str">
        <f>IFERROR(VLOOKUP(F119,'Table V'!A:I,9,FALSE),"P/N INCONNU")</f>
        <v>P/N CONNU</v>
      </c>
      <c r="K119" s="125" t="str">
        <f>IFERROR(VLOOKUP(F119,'Table V'!A:J,10,FALSE),"TBD")</f>
        <v>NB5457P</v>
      </c>
      <c r="L119" s="125" t="str">
        <f>IFERROR(VLOOKUP(F119,'Table V'!A:C,3,FALSE),"LdF non existante")</f>
        <v>LdF approuvée</v>
      </c>
      <c r="M119" s="129" t="s">
        <v>59</v>
      </c>
      <c r="N119" s="125" t="str">
        <f>IFERROR(VLOOKUP(F119,'Table V'!A:H,8,FALSE),"À définir")</f>
        <v>NON</v>
      </c>
      <c r="O119" s="125">
        <f>IFERROR(VLOOKUP(F119,'Table V'!A:E,2,FALSE),"TBD")</f>
        <v>117</v>
      </c>
      <c r="P119" s="125" t="str">
        <f>IFERROR(CONCATENATE(VLOOKUP(F119,'Table V'!$A$1:$Q$260192,17,FALSE),"-",(RIGHT(C119,4)),"0",D119),"")</f>
        <v>1251019-0489010</v>
      </c>
      <c r="Q119" s="130" t="str">
        <f>IFERROR(VLOOKUP(F119,'Table V'!A:L,12,FALSE),"")</f>
        <v>LAB</v>
      </c>
      <c r="R119" s="126" t="s">
        <v>1888</v>
      </c>
      <c r="S119" s="125" t="s">
        <v>353</v>
      </c>
      <c r="T119" s="131" t="s">
        <v>24</v>
      </c>
      <c r="U119" s="132" t="s">
        <v>15</v>
      </c>
      <c r="V119" s="130" t="str">
        <f>IFERROR(VLOOKUP(F119,'Table V'!A:F,6,FALSE),"TBD")</f>
        <v>N/A</v>
      </c>
      <c r="W119" s="125" t="str">
        <f>IFERROR(VLOOKUP(F119,'Table V'!A:G,7,FALSE),"TBD")</f>
        <v>N/A</v>
      </c>
      <c r="X119" s="125" t="str">
        <f>IFERROR(VLOOKUP(A119,[1]Feuil1!$A:$AG,32,FALSE),"N/A")</f>
        <v>Received</v>
      </c>
      <c r="Y119" s="130" t="str">
        <f>IF(ISNUMBER(Tableau1[[#This Row],[Date expédition réelle]]),"Expédiée","En cours")</f>
        <v>Expédiée</v>
      </c>
      <c r="Z119" s="133" t="s">
        <v>319</v>
      </c>
      <c r="AA119" s="125" t="s">
        <v>872</v>
      </c>
      <c r="AB119" s="129">
        <v>10623</v>
      </c>
      <c r="AC119" s="129" t="s">
        <v>957</v>
      </c>
      <c r="AD119" s="129" t="s">
        <v>957</v>
      </c>
      <c r="AE119" s="134">
        <v>43141</v>
      </c>
      <c r="AF119" s="134">
        <v>43431</v>
      </c>
      <c r="AG119" s="134">
        <f t="shared" si="12"/>
        <v>43425</v>
      </c>
      <c r="AH119" s="125" t="s">
        <v>15</v>
      </c>
      <c r="AI119" s="219">
        <f>IFERROR(VLOOKUP('PLANNING-RECHANGES LATelec'!$AU119,[2]MAD!$B$4:$J$50000,2,FALSE),"MAD TBD")</f>
        <v>43430</v>
      </c>
      <c r="AJ119" s="134">
        <f>IFERROR(VLOOKUP('PLANNING-RECHANGES LATelec'!$AU119,[2]MAD!$B$4:$J$50000,9,FALSE),"NON EXPEDIÉE")</f>
        <v>43431</v>
      </c>
      <c r="AK119" s="224">
        <f t="shared" si="13"/>
        <v>46</v>
      </c>
      <c r="AL119" s="227">
        <v>43384</v>
      </c>
      <c r="AM119" s="222" t="s">
        <v>15</v>
      </c>
      <c r="AN119" s="172">
        <f>IFERROR(VLOOKUP('PLANNING-RECHANGES LATelec'!$F119,'Table V'!A$1:O8026,13,FALSE),"TBD")</f>
        <v>1313.9</v>
      </c>
      <c r="AO119" s="170">
        <f>IFERROR(VLOOKUP('PLANNING-RECHANGES LATelec'!$F119,'Table V'!A$1:O7983,14,FALSE),"TBD")</f>
        <v>0</v>
      </c>
      <c r="AP119" s="171" t="str">
        <f>IFERROR(VLOOKUP('PLANNING-RECHANGES LATelec'!$F119,'Table V'!A$1:O$8013,15,FALSE),"TBD")</f>
        <v>USD</v>
      </c>
      <c r="AQ119" s="168" t="str">
        <f>IFERROR(VLOOKUP('PLANNING-RECHANGES LATelec'!$A119,[3]PO_AS!$A$2:$R$2520,16,FALSE),"TBD")</f>
        <v>TBD</v>
      </c>
      <c r="AR119" s="169" t="str">
        <f>IFERROR(VLOOKUP('PLANNING-RECHANGES LATelec'!$A119,[3]PO_AS!$A$2:$S$2520,18,FALSE),"TBD")</f>
        <v>TBD</v>
      </c>
      <c r="AS119" s="169" t="str">
        <f t="shared" si="14"/>
        <v>Non valide</v>
      </c>
      <c r="AT119" s="169" t="str">
        <f t="shared" si="15"/>
        <v>Non valide</v>
      </c>
      <c r="AU119" s="215" t="str">
        <f>LEFT('PLANNING-RECHANGES LATelec'!$R119,9)</f>
        <v>LCT021810</v>
      </c>
      <c r="AV119" s="156"/>
    </row>
    <row r="120" spans="1:48" ht="38.25" hidden="1" x14ac:dyDescent="0.2">
      <c r="A120" s="85" t="str">
        <f t="shared" ref="A120:A151" si="16">C120&amp;(RIGHT(D120,2))</f>
        <v>2761049010</v>
      </c>
      <c r="B120" s="125" t="str">
        <f>IFERROR(VLOOKUP(F120,'Table V'!A:K,11,FALSE),"TBD")</f>
        <v>AIRBUS</v>
      </c>
      <c r="C120" s="125">
        <v>27610490</v>
      </c>
      <c r="D120" s="126">
        <v>10</v>
      </c>
      <c r="E120" s="127" t="s">
        <v>104</v>
      </c>
      <c r="F120" s="125" t="s">
        <v>600</v>
      </c>
      <c r="G120" s="125">
        <v>1</v>
      </c>
      <c r="H120" s="125">
        <v>0</v>
      </c>
      <c r="I120" s="125" t="str">
        <f>IFERROR(VLOOKUP(F120,'Stock PHS'!A:F,6,FALSE),"")</f>
        <v/>
      </c>
      <c r="J120" s="128" t="str">
        <f>IFERROR(VLOOKUP(F120,'Table V'!A:I,9,FALSE),"P/N INCONNU")</f>
        <v>P/N CONNU</v>
      </c>
      <c r="K120" s="125" t="str">
        <f>IFERROR(VLOOKUP(F120,'Table V'!A:J,10,FALSE),"TBD")</f>
        <v>NB5457P</v>
      </c>
      <c r="L120" s="125" t="str">
        <f>IFERROR(VLOOKUP(F120,'Table V'!A:C,3,FALSE),"LdF non existante")</f>
        <v>LdF approuvée</v>
      </c>
      <c r="M120" s="129" t="s">
        <v>59</v>
      </c>
      <c r="N120" s="125" t="str">
        <f>IFERROR(VLOOKUP(F120,'Table V'!A:H,8,FALSE),"À définir")</f>
        <v>NON</v>
      </c>
      <c r="O120" s="125">
        <f>IFERROR(VLOOKUP(F120,'Table V'!A:E,2,FALSE),"TBD")</f>
        <v>117</v>
      </c>
      <c r="P120" s="125" t="str">
        <f>IFERROR(CONCATENATE(VLOOKUP(F120,'Table V'!$A$1:$Q$260192,17,FALSE),"-",(RIGHT(C120,4)),"0",D120),"")</f>
        <v>1251019-0490010</v>
      </c>
      <c r="Q120" s="130" t="str">
        <f>IFERROR(VLOOKUP(F120,'Table V'!A:L,12,FALSE),"")</f>
        <v>LAB</v>
      </c>
      <c r="R120" s="126" t="s">
        <v>1889</v>
      </c>
      <c r="S120" s="125" t="s">
        <v>352</v>
      </c>
      <c r="T120" s="131" t="s">
        <v>24</v>
      </c>
      <c r="U120" s="132" t="s">
        <v>15</v>
      </c>
      <c r="V120" s="130" t="str">
        <f>IFERROR(VLOOKUP(F120,'Table V'!A:F,6,FALSE),"TBD")</f>
        <v>N/A</v>
      </c>
      <c r="W120" s="125" t="str">
        <f>IFERROR(VLOOKUP(F120,'Table V'!A:G,7,FALSE),"TBD")</f>
        <v>N/A</v>
      </c>
      <c r="X120" s="125" t="str">
        <f>IFERROR(VLOOKUP(A120,[1]Feuil1!$A:$AG,32,FALSE),"N/A")</f>
        <v>Received</v>
      </c>
      <c r="Y120" s="130" t="str">
        <f>IF(ISNUMBER(Tableau1[[#This Row],[Date expédition réelle]]),"Expédiée","En cours")</f>
        <v>Expédiée</v>
      </c>
      <c r="Z120" s="133" t="s">
        <v>319</v>
      </c>
      <c r="AA120" s="125" t="s">
        <v>872</v>
      </c>
      <c r="AB120" s="129">
        <v>10623</v>
      </c>
      <c r="AC120" s="129" t="s">
        <v>957</v>
      </c>
      <c r="AD120" s="129" t="s">
        <v>957</v>
      </c>
      <c r="AE120" s="134">
        <v>43141</v>
      </c>
      <c r="AF120" s="134">
        <v>43431</v>
      </c>
      <c r="AG120" s="134">
        <f t="shared" si="12"/>
        <v>43425</v>
      </c>
      <c r="AH120" s="125" t="s">
        <v>15</v>
      </c>
      <c r="AI120" s="219">
        <f>IFERROR(VLOOKUP('PLANNING-RECHANGES LATelec'!$AU120,[2]MAD!$B$4:$J$50000,2,FALSE),"MAD TBD")</f>
        <v>43430</v>
      </c>
      <c r="AJ120" s="134">
        <f>IFERROR(VLOOKUP('PLANNING-RECHANGES LATelec'!$AU120,[2]MAD!$B$4:$J$50000,9,FALSE),"NON EXPEDIÉE")</f>
        <v>43431</v>
      </c>
      <c r="AK120" s="224">
        <f t="shared" si="13"/>
        <v>46</v>
      </c>
      <c r="AL120" s="227">
        <v>43384</v>
      </c>
      <c r="AM120" s="222" t="s">
        <v>15</v>
      </c>
      <c r="AN120" s="172">
        <f>IFERROR(VLOOKUP('PLANNING-RECHANGES LATelec'!$F120,'Table V'!A$1:O8027,13,FALSE),"TBD")</f>
        <v>1313.9</v>
      </c>
      <c r="AO120" s="170">
        <f>IFERROR(VLOOKUP('PLANNING-RECHANGES LATelec'!$F120,'Table V'!A$1:O7984,14,FALSE),"TBD")</f>
        <v>0</v>
      </c>
      <c r="AP120" s="171" t="str">
        <f>IFERROR(VLOOKUP('PLANNING-RECHANGES LATelec'!$F120,'Table V'!A$1:O$8013,15,FALSE),"TBD")</f>
        <v>USD</v>
      </c>
      <c r="AQ120" s="168" t="str">
        <f>IFERROR(VLOOKUP('PLANNING-RECHANGES LATelec'!$A120,[3]PO_AS!$A$2:$R$2520,16,FALSE),"TBD")</f>
        <v>TBD</v>
      </c>
      <c r="AR120" s="169" t="str">
        <f>IFERROR(VLOOKUP('PLANNING-RECHANGES LATelec'!$A120,[3]PO_AS!$A$2:$S$2520,18,FALSE),"TBD")</f>
        <v>TBD</v>
      </c>
      <c r="AS120" s="169" t="str">
        <f t="shared" si="14"/>
        <v>Non valide</v>
      </c>
      <c r="AT120" s="169" t="str">
        <f t="shared" si="15"/>
        <v>Non valide</v>
      </c>
      <c r="AU120" s="215" t="str">
        <f>LEFT('PLANNING-RECHANGES LATelec'!$R120,9)</f>
        <v>LCT021807</v>
      </c>
      <c r="AV120" s="156"/>
    </row>
    <row r="121" spans="1:48" ht="38.25" hidden="1" x14ac:dyDescent="0.2">
      <c r="A121" s="86" t="str">
        <f t="shared" si="16"/>
        <v>2791439010</v>
      </c>
      <c r="B121" s="125" t="str">
        <f>IFERROR(VLOOKUP(F121,'Table V'!A:K,11,FALSE),"TBD")</f>
        <v>AIRBUS</v>
      </c>
      <c r="C121" s="125">
        <v>27914390</v>
      </c>
      <c r="D121" s="126">
        <v>10</v>
      </c>
      <c r="E121" s="127" t="s">
        <v>6</v>
      </c>
      <c r="F121" s="125" t="s">
        <v>481</v>
      </c>
      <c r="G121" s="125">
        <v>1</v>
      </c>
      <c r="H121" s="125">
        <v>0</v>
      </c>
      <c r="I121" s="125" t="str">
        <f>IFERROR(VLOOKUP(F121,'Stock PHS'!A:F,6,FALSE),"")</f>
        <v/>
      </c>
      <c r="J121" s="128" t="str">
        <f>IFERROR(VLOOKUP(F121,'Table V'!A:I,9,FALSE),"P/N INCONNU")</f>
        <v>P/N CONNU</v>
      </c>
      <c r="K121" s="125" t="str">
        <f>IFERROR(VLOOKUP(F121,'Table V'!A:J,10,FALSE),"TBD")</f>
        <v>NB3762P</v>
      </c>
      <c r="L121" s="125" t="str">
        <f>IFERROR(VLOOKUP(F121,'Table V'!A:C,3,FALSE),"LdF non existante")</f>
        <v>LdF Non approuvée</v>
      </c>
      <c r="M121" s="129" t="s">
        <v>59</v>
      </c>
      <c r="N121" s="125" t="str">
        <f>IFERROR(VLOOKUP(F121,'Table V'!A:H,8,FALSE),"À définir")</f>
        <v>NON</v>
      </c>
      <c r="O121" s="125">
        <f>IFERROR(VLOOKUP(F121,'Table V'!A:E,2,FALSE),"TBD")</f>
        <v>22</v>
      </c>
      <c r="P121" s="125" t="str">
        <f>IFERROR(CONCATENATE(VLOOKUP(F121,'Table V'!$A$1:$Q$260192,17,FALSE),"-",(RIGHT(C121,4)),"0",D121),"")</f>
        <v>1251019-4390010</v>
      </c>
      <c r="Q121" s="130" t="str">
        <f>IFERROR(VLOOKUP(F121,'Table V'!A:L,12,FALSE),"")</f>
        <v>LAB</v>
      </c>
      <c r="R121" s="126" t="s">
        <v>889</v>
      </c>
      <c r="S121" s="125" t="s">
        <v>186</v>
      </c>
      <c r="T121" s="131" t="s">
        <v>24</v>
      </c>
      <c r="U121" s="132" t="s">
        <v>15</v>
      </c>
      <c r="V121" s="130" t="str">
        <f>IFERROR(VLOOKUP(F121,'Table V'!A:F,6,FALSE),"TBD")</f>
        <v>6939600100
6944100100</v>
      </c>
      <c r="W121" s="125" t="str">
        <f>IFERROR(VLOOKUP(F121,'Table V'!A:G,7,FALSE),"TBD")</f>
        <v>Qté 1
Qté 1</v>
      </c>
      <c r="X121" s="125" t="str">
        <f>IFERROR(VLOOKUP(A121,[1]Feuil1!$A:$AG,32,FALSE),"N/A")</f>
        <v>Received</v>
      </c>
      <c r="Y121" s="130" t="str">
        <f>IF(ISNUMBER(Tableau1[[#This Row],[Date expédition réelle]]),"Expédiée","En cours")</f>
        <v>Expédiée</v>
      </c>
      <c r="Z121" s="133" t="s">
        <v>1209</v>
      </c>
      <c r="AA121" s="125" t="s">
        <v>876</v>
      </c>
      <c r="AB121" s="129">
        <v>17021</v>
      </c>
      <c r="AC121" s="129" t="s">
        <v>950</v>
      </c>
      <c r="AD121" s="129">
        <v>3508</v>
      </c>
      <c r="AE121" s="134">
        <v>43416</v>
      </c>
      <c r="AF121" s="134">
        <v>43427</v>
      </c>
      <c r="AG121" s="134">
        <f t="shared" si="12"/>
        <v>43425</v>
      </c>
      <c r="AH121" s="125"/>
      <c r="AI121" s="219">
        <f>IFERROR(VLOOKUP('PLANNING-RECHANGES LATelec'!$AU121,[2]MAD!$B$4:$J$50000,2,FALSE),"MAD TBD")</f>
        <v>43430</v>
      </c>
      <c r="AJ121" s="134">
        <f>IFERROR(VLOOKUP('PLANNING-RECHANGES LATelec'!$AU121,[2]MAD!$B$4:$J$50000,9,FALSE),"NON EXPEDIÉE")</f>
        <v>43431</v>
      </c>
      <c r="AK121" s="224">
        <f t="shared" si="13"/>
        <v>38</v>
      </c>
      <c r="AL121" s="227">
        <v>43392</v>
      </c>
      <c r="AM121" s="222" t="s">
        <v>15</v>
      </c>
      <c r="AN121" s="172">
        <f>IFERROR(VLOOKUP('PLANNING-RECHANGES LATelec'!$F121,'Table V'!A$1:O8028,13,FALSE),"TBD")</f>
        <v>4252</v>
      </c>
      <c r="AO121" s="170">
        <f>IFERROR(VLOOKUP('PLANNING-RECHANGES LATelec'!$F121,'Table V'!A$1:O7985,14,FALSE),"TBD")</f>
        <v>0</v>
      </c>
      <c r="AP121" s="171" t="str">
        <f>IFERROR(VLOOKUP('PLANNING-RECHANGES LATelec'!$F121,'Table V'!A$1:O$8013,15,FALSE),"TBD")</f>
        <v>USD</v>
      </c>
      <c r="AQ121" s="168" t="str">
        <f>IFERROR(VLOOKUP('PLANNING-RECHANGES LATelec'!$A121,[3]PO_AS!$A$2:$R$2520,16,FALSE),"TBD")</f>
        <v>TBD</v>
      </c>
      <c r="AR121" s="169" t="str">
        <f>IFERROR(VLOOKUP('PLANNING-RECHANGES LATelec'!$A121,[3]PO_AS!$A$2:$S$2520,18,FALSE),"TBD")</f>
        <v>TBD</v>
      </c>
      <c r="AS121" s="169" t="str">
        <f t="shared" si="14"/>
        <v>Non valide</v>
      </c>
      <c r="AT121" s="169" t="str">
        <f t="shared" si="15"/>
        <v>Non valide</v>
      </c>
      <c r="AU121" s="215" t="str">
        <f>LEFT('PLANNING-RECHANGES LATelec'!$R121,9)</f>
        <v>LCT133235</v>
      </c>
      <c r="AV121" s="156"/>
    </row>
    <row r="122" spans="1:48" hidden="1" x14ac:dyDescent="0.2">
      <c r="A122" s="86" t="str">
        <f t="shared" si="16"/>
        <v>2764899410</v>
      </c>
      <c r="B122" s="125" t="str">
        <f>IFERROR(VLOOKUP(F122,'Table V'!A:K,11,FALSE),"TBD")</f>
        <v>AIRBUS</v>
      </c>
      <c r="C122" s="125">
        <v>27648994</v>
      </c>
      <c r="D122" s="126" t="s">
        <v>157</v>
      </c>
      <c r="E122" s="127" t="s">
        <v>95</v>
      </c>
      <c r="F122" s="125" t="s">
        <v>600</v>
      </c>
      <c r="G122" s="125">
        <v>1</v>
      </c>
      <c r="H122" s="125">
        <v>0</v>
      </c>
      <c r="I122" s="125" t="str">
        <f>IFERROR(VLOOKUP(F122,'Stock PHS'!A:F,6,FALSE),"")</f>
        <v/>
      </c>
      <c r="J122" s="128" t="str">
        <f>IFERROR(VLOOKUP(F122,'Table V'!A:I,9,FALSE),"P/N INCONNU")</f>
        <v>P/N CONNU</v>
      </c>
      <c r="K122" s="125" t="str">
        <f>IFERROR(VLOOKUP(F122,'Table V'!A:J,10,FALSE),"TBD")</f>
        <v>NB5457P</v>
      </c>
      <c r="L122" s="125" t="str">
        <f>IFERROR(VLOOKUP(F122,'Table V'!A:C,3,FALSE),"LdF non existante")</f>
        <v>LdF approuvée</v>
      </c>
      <c r="M122" s="129" t="s">
        <v>59</v>
      </c>
      <c r="N122" s="125" t="str">
        <f>IFERROR(VLOOKUP(F122,'Table V'!A:H,8,FALSE),"À définir")</f>
        <v>NON</v>
      </c>
      <c r="O122" s="125">
        <f>IFERROR(VLOOKUP(F122,'Table V'!A:E,2,FALSE),"TBD")</f>
        <v>117</v>
      </c>
      <c r="P122" s="125" t="str">
        <f>IFERROR(CONCATENATE(VLOOKUP(F122,'Table V'!$A$1:$Q$260192,17,FALSE),"-",(RIGHT(C122,4)),"0",D122),"")</f>
        <v>1251019-8994010</v>
      </c>
      <c r="Q122" s="130" t="str">
        <f>IFERROR(VLOOKUP(F122,'Table V'!A:L,12,FALSE),"")</f>
        <v>LAB</v>
      </c>
      <c r="R122" s="126" t="s">
        <v>1295</v>
      </c>
      <c r="S122" s="125" t="s">
        <v>965</v>
      </c>
      <c r="T122" s="131" t="s">
        <v>24</v>
      </c>
      <c r="U122" s="132" t="s">
        <v>15</v>
      </c>
      <c r="V122" s="130" t="str">
        <f>IFERROR(VLOOKUP(F122,'Table V'!A:F,6,FALSE),"TBD")</f>
        <v>N/A</v>
      </c>
      <c r="W122" s="125" t="str">
        <f>IFERROR(VLOOKUP(F122,'Table V'!A:G,7,FALSE),"TBD")</f>
        <v>N/A</v>
      </c>
      <c r="X122" s="125" t="str">
        <f>IFERROR(VLOOKUP(A122,[1]Feuil1!$A:$AG,32,FALSE),"N/A")</f>
        <v>Received</v>
      </c>
      <c r="Y122" s="130" t="str">
        <f>IF(ISNUMBER(Tableau1[[#This Row],[Date expédition réelle]]),"Expédiée","En cours")</f>
        <v>Expédiée</v>
      </c>
      <c r="Z122" s="133" t="s">
        <v>226</v>
      </c>
      <c r="AA122" s="125" t="s">
        <v>876</v>
      </c>
      <c r="AB122" s="129">
        <v>10623</v>
      </c>
      <c r="AC122" s="129"/>
      <c r="AD122" s="129">
        <v>2937</v>
      </c>
      <c r="AE122" s="134">
        <v>43160</v>
      </c>
      <c r="AF122" s="134">
        <v>43473</v>
      </c>
      <c r="AG122" s="134">
        <f t="shared" si="12"/>
        <v>43467</v>
      </c>
      <c r="AH122" s="125" t="s">
        <v>57</v>
      </c>
      <c r="AI122" s="219">
        <f>IFERROR(VLOOKUP('PLANNING-RECHANGES LATelec'!$AU122,[2]MAD!$B$4:$J$50000,2,FALSE),"MAD TBD")</f>
        <v>43430</v>
      </c>
      <c r="AJ122" s="134">
        <f>IFERROR(VLOOKUP('PLANNING-RECHANGES LATelec'!$AU122,[2]MAD!$B$4:$J$50000,9,FALSE),"NON EXPEDIÉE")</f>
        <v>43431</v>
      </c>
      <c r="AK122" s="224">
        <f t="shared" si="13"/>
        <v>-25</v>
      </c>
      <c r="AL122" s="227">
        <v>43455</v>
      </c>
      <c r="AM122" s="222" t="s">
        <v>15</v>
      </c>
      <c r="AN122" s="172">
        <f>IFERROR(VLOOKUP('PLANNING-RECHANGES LATelec'!$F122,'Table V'!A$1:O8029,13,FALSE),"TBD")</f>
        <v>1313.9</v>
      </c>
      <c r="AO122" s="170">
        <f>IFERROR(VLOOKUP('PLANNING-RECHANGES LATelec'!$F122,'Table V'!A$1:O7986,14,FALSE),"TBD")</f>
        <v>0</v>
      </c>
      <c r="AP122" s="171" t="str">
        <f>IFERROR(VLOOKUP('PLANNING-RECHANGES LATelec'!$F122,'Table V'!A$1:O$8013,15,FALSE),"TBD")</f>
        <v>USD</v>
      </c>
      <c r="AQ122" s="170" t="str">
        <f>IFERROR(VLOOKUP('PLANNING-RECHANGES LATelec'!$A122,[3]PO_AS!$A$2:$R$2520,16,FALSE),"TBD")</f>
        <v>TBD</v>
      </c>
      <c r="AR122" s="169" t="str">
        <f>IFERROR(VLOOKUP('PLANNING-RECHANGES LATelec'!$A122,[3]PO_AS!$A$2:$S$2520,18,FALSE),"TBD")</f>
        <v>TBD</v>
      </c>
      <c r="AS122" s="169" t="str">
        <f t="shared" si="14"/>
        <v>Non valide</v>
      </c>
      <c r="AT122" s="169" t="str">
        <f t="shared" si="15"/>
        <v>Non valide</v>
      </c>
      <c r="AU122" s="215" t="str">
        <f>LEFT('PLANNING-RECHANGES LATelec'!$R122,9)</f>
        <v>LCT021810</v>
      </c>
      <c r="AV122" s="156"/>
    </row>
    <row r="123" spans="1:48" ht="38.25" hidden="1" x14ac:dyDescent="0.2">
      <c r="A123" s="85" t="str">
        <f t="shared" si="16"/>
        <v>681137810</v>
      </c>
      <c r="B123" s="125" t="str">
        <f>IFERROR(VLOOKUP(F123,'Table V'!A:K,11,FALSE),"TBD")</f>
        <v>AIRBUS</v>
      </c>
      <c r="C123" s="125">
        <v>6811378</v>
      </c>
      <c r="D123" s="126" t="s">
        <v>157</v>
      </c>
      <c r="E123" s="127" t="s">
        <v>6</v>
      </c>
      <c r="F123" s="125" t="s">
        <v>936</v>
      </c>
      <c r="G123" s="125">
        <v>1</v>
      </c>
      <c r="H123" s="125">
        <v>0</v>
      </c>
      <c r="I123" s="125" t="str">
        <f>IFERROR(VLOOKUP(F123,'Stock PHS'!A:F,6,FALSE),"")</f>
        <v/>
      </c>
      <c r="J123" s="128" t="str">
        <f>IFERROR(VLOOKUP(F123,'Table V'!A:I,9,FALSE),"P/N INCONNU")</f>
        <v>P/N CONNU</v>
      </c>
      <c r="K123" s="125" t="str">
        <f>IFERROR(VLOOKUP(F123,'Table V'!A:J,10,FALSE),"TBD")</f>
        <v>MB2052D</v>
      </c>
      <c r="L123" s="125" t="str">
        <f>IFERROR(VLOOKUP(F123,'Table V'!A:C,3,FALSE),"LdF non existante")</f>
        <v>LdF Non approuvée</v>
      </c>
      <c r="M123" s="129" t="s">
        <v>59</v>
      </c>
      <c r="N123" s="125" t="str">
        <f>IFERROR(VLOOKUP(F123,'Table V'!A:H,8,FALSE),"À définir")</f>
        <v>OUI</v>
      </c>
      <c r="O123" s="125">
        <f>IFERROR(VLOOKUP(F123,'Table V'!A:E,2,FALSE),"TBD")</f>
        <v>48</v>
      </c>
      <c r="P123" s="125" t="str">
        <f>IFERROR(CONCATENATE(VLOOKUP(F123,'Table V'!$A$1:$Q$260192,17,FALSE),"-",(RIGHT(C123,4)),"0",D123),"")</f>
        <v>125019-1378010</v>
      </c>
      <c r="Q123" s="130" t="str">
        <f>IFERROR(VLOOKUP(F123,'Table V'!A:L,12,FALSE),"")</f>
        <v>LAB</v>
      </c>
      <c r="R123" s="126" t="s">
        <v>944</v>
      </c>
      <c r="S123" s="125" t="s">
        <v>172</v>
      </c>
      <c r="T123" s="131" t="s">
        <v>24</v>
      </c>
      <c r="U123" s="132" t="s">
        <v>15</v>
      </c>
      <c r="V123" s="130" t="str">
        <f>IFERROR(VLOOKUP(F123,'Table V'!A:F,6,FALSE),"TBD")</f>
        <v>6M90080000</v>
      </c>
      <c r="W123" s="125" t="str">
        <f>IFERROR(VLOOKUP(F123,'Table V'!A:G,7,FALSE),"TBD")</f>
        <v>Qté 1</v>
      </c>
      <c r="X123" s="125" t="str">
        <f>IFERROR(VLOOKUP(A123,[1]Feuil1!$A:$AG,32,FALSE),"N/A")</f>
        <v>Received</v>
      </c>
      <c r="Y123" s="130" t="str">
        <f>IF(ISNUMBER(Tableau1[[#This Row],[Date expédition réelle]]),"Expédiée","En cours")</f>
        <v>Expédiée</v>
      </c>
      <c r="Z123" s="133" t="s">
        <v>1228</v>
      </c>
      <c r="AA123" s="125" t="s">
        <v>876</v>
      </c>
      <c r="AB123" s="129">
        <v>17486</v>
      </c>
      <c r="AC123" s="129"/>
      <c r="AD123" s="129">
        <v>3025</v>
      </c>
      <c r="AE123" s="134">
        <v>43419</v>
      </c>
      <c r="AF123" s="134">
        <v>43419</v>
      </c>
      <c r="AG123" s="134">
        <f t="shared" si="12"/>
        <v>43417</v>
      </c>
      <c r="AH123" s="125"/>
      <c r="AI123" s="219">
        <f>IFERROR(VLOOKUP('PLANNING-RECHANGES LATelec'!$AU123,[2]MAD!$B$4:$J$50000,2,FALSE),"MAD TBD")</f>
        <v>43431</v>
      </c>
      <c r="AJ123" s="134">
        <f>IFERROR(VLOOKUP('PLANNING-RECHANGES LATelec'!$AU123,[2]MAD!$B$4:$J$50000,9,FALSE),"NON EXPEDIÉE")</f>
        <v>43432</v>
      </c>
      <c r="AK123" s="224">
        <f t="shared" si="13"/>
        <v>130</v>
      </c>
      <c r="AL123" s="227">
        <v>43301</v>
      </c>
      <c r="AM123" s="222" t="s">
        <v>15</v>
      </c>
      <c r="AN123" s="172">
        <f>IFERROR(VLOOKUP('PLANNING-RECHANGES LATelec'!$F123,'Table V'!A$1:O8030,13,FALSE),"TBD")</f>
        <v>1738</v>
      </c>
      <c r="AO123" s="170">
        <f>IFERROR(VLOOKUP('PLANNING-RECHANGES LATelec'!$F123,'Table V'!A$1:O7987,14,FALSE),"TBD")</f>
        <v>0</v>
      </c>
      <c r="AP123" s="171" t="str">
        <f>IFERROR(VLOOKUP('PLANNING-RECHANGES LATelec'!$F123,'Table V'!A$1:O$8013,15,FALSE),"TBD")</f>
        <v>EUR</v>
      </c>
      <c r="AQ123" s="168" t="str">
        <f>IFERROR(VLOOKUP('PLANNING-RECHANGES LATelec'!$A123,[3]PO_AS!$A$2:$R$2520,16,FALSE),"TBD")</f>
        <v>TBD</v>
      </c>
      <c r="AR123" s="169" t="str">
        <f>IFERROR(VLOOKUP('PLANNING-RECHANGES LATelec'!$A123,[3]PO_AS!$A$2:$S$2520,18,FALSE),"TBD")</f>
        <v>TBD</v>
      </c>
      <c r="AS123" s="169" t="str">
        <f t="shared" si="14"/>
        <v>Non valide</v>
      </c>
      <c r="AT123" s="169" t="str">
        <f t="shared" si="15"/>
        <v>Non valide</v>
      </c>
      <c r="AU123" s="215" t="str">
        <f>LEFT('PLANNING-RECHANGES LATelec'!$R123,9)</f>
        <v>LCT143866</v>
      </c>
      <c r="AV123" s="156"/>
    </row>
    <row r="124" spans="1:48" ht="63.75" hidden="1" x14ac:dyDescent="0.2">
      <c r="A124" s="85" t="str">
        <f t="shared" si="16"/>
        <v>2782278410</v>
      </c>
      <c r="B124" s="125" t="str">
        <f>IFERROR(VLOOKUP(F124,'Table V'!A:K,11,FALSE),"TBD")</f>
        <v>AIRBUS</v>
      </c>
      <c r="C124" s="125">
        <v>27822784</v>
      </c>
      <c r="D124" s="126">
        <v>10</v>
      </c>
      <c r="E124" s="127" t="s">
        <v>6</v>
      </c>
      <c r="F124" s="125" t="s">
        <v>481</v>
      </c>
      <c r="G124" s="125">
        <v>1</v>
      </c>
      <c r="H124" s="125">
        <v>0</v>
      </c>
      <c r="I124" s="125" t="str">
        <f>IFERROR(VLOOKUP(F124,'Stock PHS'!A:F,6,FALSE),"")</f>
        <v/>
      </c>
      <c r="J124" s="128" t="str">
        <f>IFERROR(VLOOKUP(F124,'Table V'!A:I,9,FALSE),"P/N INCONNU")</f>
        <v>P/N CONNU</v>
      </c>
      <c r="K124" s="125" t="str">
        <f>IFERROR(VLOOKUP(F124,'Table V'!A:J,10,FALSE),"TBD")</f>
        <v>NB3762P</v>
      </c>
      <c r="L124" s="125" t="str">
        <f>IFERROR(VLOOKUP(F124,'Table V'!A:C,3,FALSE),"LdF non existante")</f>
        <v>LdF Non approuvée</v>
      </c>
      <c r="M124" s="129" t="s">
        <v>59</v>
      </c>
      <c r="N124" s="125" t="str">
        <f>IFERROR(VLOOKUP(F124,'Table V'!A:H,8,FALSE),"À définir")</f>
        <v>NON</v>
      </c>
      <c r="O124" s="125">
        <f>IFERROR(VLOOKUP(F124,'Table V'!A:E,2,FALSE),"TBD")</f>
        <v>22</v>
      </c>
      <c r="P124" s="125" t="str">
        <f>IFERROR(CONCATENATE(VLOOKUP(F124,'Table V'!$A$1:$Q$260192,17,FALSE),"-",(RIGHT(C124,4)),"0",D124),"")</f>
        <v>1251019-2784010</v>
      </c>
      <c r="Q124" s="130" t="str">
        <f>IFERROR(VLOOKUP(F124,'Table V'!A:L,12,FALSE),"")</f>
        <v>LAB</v>
      </c>
      <c r="R124" s="126" t="s">
        <v>1898</v>
      </c>
      <c r="S124" s="125" t="s">
        <v>172</v>
      </c>
      <c r="T124" s="131" t="s">
        <v>24</v>
      </c>
      <c r="U124" s="132" t="s">
        <v>15</v>
      </c>
      <c r="V124" s="130" t="str">
        <f>IFERROR(VLOOKUP(F124,'Table V'!A:F,6,FALSE),"TBD")</f>
        <v>6939600100
6944100100</v>
      </c>
      <c r="W124" s="125" t="str">
        <f>IFERROR(VLOOKUP(F124,'Table V'!A:G,7,FALSE),"TBD")</f>
        <v>Qté 1
Qté 1</v>
      </c>
      <c r="X124" s="125" t="str">
        <f>IFERROR(VLOOKUP(A124,[1]Feuil1!$A:$AG,32,FALSE),"N/A")</f>
        <v>Received</v>
      </c>
      <c r="Y124" s="130" t="str">
        <f>IF(ISNUMBER(Tableau1[[#This Row],[Date expédition réelle]]),"Expédiée","En cours")</f>
        <v>Expédiée</v>
      </c>
      <c r="Z124" s="133" t="s">
        <v>1241</v>
      </c>
      <c r="AA124" s="125" t="s">
        <v>159</v>
      </c>
      <c r="AB124" s="129">
        <v>14516</v>
      </c>
      <c r="AC124" s="129"/>
      <c r="AD124" s="129">
        <v>3514</v>
      </c>
      <c r="AE124" s="134">
        <v>43396</v>
      </c>
      <c r="AF124" s="134">
        <v>43433</v>
      </c>
      <c r="AG124" s="134">
        <f t="shared" si="12"/>
        <v>43431</v>
      </c>
      <c r="AH124" s="125"/>
      <c r="AI124" s="219">
        <f>IFERROR(VLOOKUP('PLANNING-RECHANGES LATelec'!$AU124,[2]MAD!$B$4:$J$50000,2,FALSE),"MAD TBD")</f>
        <v>43438</v>
      </c>
      <c r="AJ124" s="134">
        <f>IFERROR(VLOOKUP('PLANNING-RECHANGES LATelec'!$AU124,[2]MAD!$B$4:$J$50000,9,FALSE),"NON EXPEDIÉE")</f>
        <v>43440</v>
      </c>
      <c r="AK124" s="224">
        <f t="shared" si="13"/>
        <v>25</v>
      </c>
      <c r="AL124" s="227">
        <v>43413</v>
      </c>
      <c r="AM124" s="222" t="s">
        <v>15</v>
      </c>
      <c r="AN124" s="172">
        <f>IFERROR(VLOOKUP('PLANNING-RECHANGES LATelec'!$F124,'Table V'!A$1:O8031,13,FALSE),"TBD")</f>
        <v>4252</v>
      </c>
      <c r="AO124" s="170">
        <f>IFERROR(VLOOKUP('PLANNING-RECHANGES LATelec'!$F124,'Table V'!A$1:O7988,14,FALSE),"TBD")</f>
        <v>0</v>
      </c>
      <c r="AP124" s="171" t="str">
        <f>IFERROR(VLOOKUP('PLANNING-RECHANGES LATelec'!$F124,'Table V'!A$1:O$8013,15,FALSE),"TBD")</f>
        <v>USD</v>
      </c>
      <c r="AQ124" s="168" t="str">
        <f>IFERROR(VLOOKUP('PLANNING-RECHANGES LATelec'!$A124,[3]PO_AS!$A$2:$R$2520,16,FALSE),"TBD")</f>
        <v>TBD</v>
      </c>
      <c r="AR124" s="169" t="str">
        <f>IFERROR(VLOOKUP('PLANNING-RECHANGES LATelec'!$A124,[3]PO_AS!$A$2:$S$2520,18,FALSE),"TBD")</f>
        <v>TBD</v>
      </c>
      <c r="AS124" s="169" t="str">
        <f t="shared" si="14"/>
        <v>Non valide</v>
      </c>
      <c r="AT124" s="169" t="str">
        <f t="shared" si="15"/>
        <v>Non valide</v>
      </c>
      <c r="AU124" s="215" t="str">
        <f>LEFT('PLANNING-RECHANGES LATelec'!$R124,9)</f>
        <v>LCT076823</v>
      </c>
      <c r="AV124" s="156"/>
    </row>
    <row r="125" spans="1:48" ht="38.25" hidden="1" x14ac:dyDescent="0.2">
      <c r="A125" s="86" t="str">
        <f t="shared" si="16"/>
        <v>27737148
2774173720</v>
      </c>
      <c r="B125" s="125" t="str">
        <f>IFERROR(VLOOKUP(F125,'Table V'!A:K,11,FALSE),"TBD")</f>
        <v>AIRBUS</v>
      </c>
      <c r="C125" s="125" t="s">
        <v>1905</v>
      </c>
      <c r="D125" s="126">
        <v>20</v>
      </c>
      <c r="E125" s="127" t="s">
        <v>6</v>
      </c>
      <c r="F125" s="125" t="s">
        <v>203</v>
      </c>
      <c r="G125" s="125">
        <v>1</v>
      </c>
      <c r="H125" s="125">
        <v>0</v>
      </c>
      <c r="I125" s="125" t="str">
        <f>IFERROR(VLOOKUP(F125,'Stock PHS'!A:F,6,FALSE),"")</f>
        <v/>
      </c>
      <c r="J125" s="128" t="str">
        <f>IFERROR(VLOOKUP(F125,'Table V'!A:I,9,FALSE),"P/N INCONNU")</f>
        <v>P/N CONNU</v>
      </c>
      <c r="K125" s="125" t="str">
        <f>IFERROR(VLOOKUP(F125,'Table V'!A:J,10,FALSE),"TBD")</f>
        <v>VB0268D</v>
      </c>
      <c r="L125" s="125" t="str">
        <f>IFERROR(VLOOKUP(F125,'Table V'!A:C,3,FALSE),"LdF non existante")</f>
        <v>LdF approuvée</v>
      </c>
      <c r="M125" s="129" t="s">
        <v>59</v>
      </c>
      <c r="N125" s="125" t="str">
        <f>IFERROR(VLOOKUP(F125,'Table V'!A:H,8,FALSE),"À définir")</f>
        <v>NON</v>
      </c>
      <c r="O125" s="125">
        <f>IFERROR(VLOOKUP(F125,'Table V'!A:E,2,FALSE),"TBD")</f>
        <v>313</v>
      </c>
      <c r="P125" s="125" t="str">
        <f>IFERROR(CONCATENATE(VLOOKUP(F125,'Table V'!$A$1:$Q$260192,17,FALSE),"-",(RIGHT(C125,4)),"0",D125),"")</f>
        <v>1251019-1737020</v>
      </c>
      <c r="Q125" s="130" t="str">
        <f>IFERROR(VLOOKUP(F125,'Table V'!A:L,12,FALSE),"")</f>
        <v>LAB</v>
      </c>
      <c r="R125" s="126" t="s">
        <v>1906</v>
      </c>
      <c r="S125" s="125" t="s">
        <v>186</v>
      </c>
      <c r="T125" s="131" t="s">
        <v>24</v>
      </c>
      <c r="U125" s="132" t="s">
        <v>15</v>
      </c>
      <c r="V125" s="130" t="str">
        <f>IFERROR(VLOOKUP(F125,'Table V'!A:F,6,FALSE),"TBD")</f>
        <v>6V90079000</v>
      </c>
      <c r="W125" s="125" t="str">
        <f>IFERROR(VLOOKUP(F125,'Table V'!A:G,7,FALSE),"TBD")</f>
        <v>Qté 1</v>
      </c>
      <c r="X125" s="125" t="str">
        <f>IFERROR(VLOOKUP(A125,[1]Feuil1!$A:$AG,32,FALSE),"N/A")</f>
        <v>N/A</v>
      </c>
      <c r="Y125" s="130" t="str">
        <f>IF(ISNUMBER(Tableau1[[#This Row],[Date expédition réelle]]),"Expédiée","En cours")</f>
        <v>Expédiée</v>
      </c>
      <c r="Z125" s="133" t="s">
        <v>1246</v>
      </c>
      <c r="AA125" s="125" t="s">
        <v>159</v>
      </c>
      <c r="AB125" s="129">
        <v>12473</v>
      </c>
      <c r="AC125" s="129"/>
      <c r="AD125" s="129">
        <v>2092</v>
      </c>
      <c r="AE125" s="134">
        <v>43480</v>
      </c>
      <c r="AF125" s="134">
        <v>43439</v>
      </c>
      <c r="AG125" s="134">
        <f t="shared" si="12"/>
        <v>43437</v>
      </c>
      <c r="AH125" s="125" t="s">
        <v>57</v>
      </c>
      <c r="AI125" s="219">
        <f>IFERROR(VLOOKUP('PLANNING-RECHANGES LATelec'!$AU125,[2]MAD!$B$4:$J$50000,2,FALSE),"MAD TBD")</f>
        <v>43438</v>
      </c>
      <c r="AJ125" s="134">
        <f>IFERROR(VLOOKUP('PLANNING-RECHANGES LATelec'!$AU125,[2]MAD!$B$4:$J$50000,9,FALSE),"NON EXPEDIÉE")</f>
        <v>43440</v>
      </c>
      <c r="AK125" s="224">
        <f t="shared" si="13"/>
        <v>11</v>
      </c>
      <c r="AL125" s="227">
        <v>43427</v>
      </c>
      <c r="AM125" s="222" t="s">
        <v>15</v>
      </c>
      <c r="AN125" s="172">
        <f>IFERROR(VLOOKUP('PLANNING-RECHANGES LATelec'!$F125,'Table V'!A$1:O8032,13,FALSE),"TBD")</f>
        <v>2339</v>
      </c>
      <c r="AO125" s="170">
        <f>IFERROR(VLOOKUP('PLANNING-RECHANGES LATelec'!$F125,'Table V'!A$1:O7989,14,FALSE),"TBD")</f>
        <v>0</v>
      </c>
      <c r="AP125" s="171" t="str">
        <f>IFERROR(VLOOKUP('PLANNING-RECHANGES LATelec'!$F125,'Table V'!A$1:O$8013,15,FALSE),"TBD")</f>
        <v>USD</v>
      </c>
      <c r="AQ125" s="168" t="str">
        <f>IFERROR(VLOOKUP('PLANNING-RECHANGES LATelec'!$A125,[3]PO_AS!$A$2:$R$2520,16,FALSE),"TBD")</f>
        <v>TBD</v>
      </c>
      <c r="AR125" s="169" t="str">
        <f>IFERROR(VLOOKUP('PLANNING-RECHANGES LATelec'!$A125,[3]PO_AS!$A$2:$S$2520,18,FALSE),"TBD")</f>
        <v>TBD</v>
      </c>
      <c r="AS125" s="169" t="str">
        <f t="shared" si="14"/>
        <v>Non valide</v>
      </c>
      <c r="AT125" s="169" t="str">
        <f t="shared" si="15"/>
        <v>Non valide</v>
      </c>
      <c r="AU125" s="215" t="str">
        <f>LEFT('PLANNING-RECHANGES LATelec'!$R125,9)</f>
        <v>LCT004709</v>
      </c>
      <c r="AV125" s="156"/>
    </row>
    <row r="126" spans="1:48" ht="51" hidden="1" x14ac:dyDescent="0.2">
      <c r="A126" s="85" t="str">
        <f t="shared" si="16"/>
        <v>2791299710</v>
      </c>
      <c r="B126" s="125" t="str">
        <f>IFERROR(VLOOKUP(F126,'Table V'!A:K,11,FALSE),"TBD")</f>
        <v>AIRBUS</v>
      </c>
      <c r="C126" s="125">
        <v>27912997</v>
      </c>
      <c r="D126" s="126">
        <v>10</v>
      </c>
      <c r="E126" s="127" t="s">
        <v>95</v>
      </c>
      <c r="F126" s="125" t="s">
        <v>634</v>
      </c>
      <c r="G126" s="125">
        <v>1</v>
      </c>
      <c r="H126" s="125">
        <v>0</v>
      </c>
      <c r="I126" s="125" t="str">
        <f>IFERROR(VLOOKUP(F126,'Stock PHS'!A:F,6,FALSE),"")</f>
        <v/>
      </c>
      <c r="J126" s="128" t="str">
        <f>IFERROR(VLOOKUP(F126,'Table V'!A:I,9,FALSE),"P/N INCONNU")</f>
        <v>P/N CONNU</v>
      </c>
      <c r="K126" s="125" t="str">
        <f>IFERROR(VLOOKUP(F126,'Table V'!A:J,10,FALSE),"TBD")</f>
        <v>N/A</v>
      </c>
      <c r="L126" s="125" t="str">
        <f>IFERROR(VLOOKUP(F126,'Table V'!A:C,3,FALSE),"LdF non existante")</f>
        <v>LdF approuvée</v>
      </c>
      <c r="M126" s="129" t="s">
        <v>59</v>
      </c>
      <c r="N126" s="125" t="str">
        <f>IFERROR(VLOOKUP(F126,'Table V'!A:H,8,FALSE),"À définir")</f>
        <v>NON</v>
      </c>
      <c r="O126" s="125">
        <f>IFERROR(VLOOKUP(F126,'Table V'!A:E,2,FALSE),"TBD")</f>
        <v>510</v>
      </c>
      <c r="P126" s="125" t="str">
        <f>IFERROR(CONCATENATE(VLOOKUP(F126,'Table V'!$A$1:$Q$260192,17,FALSE),"-",(RIGHT(C126,4)),"0",D126),"")</f>
        <v>1251319-2997010</v>
      </c>
      <c r="Q126" s="130" t="str">
        <f>IFERROR(VLOOKUP(F126,'Table V'!A:L,12,FALSE),"")</f>
        <v>LAB</v>
      </c>
      <c r="R126" s="126" t="s">
        <v>899</v>
      </c>
      <c r="S126" s="125" t="s">
        <v>183</v>
      </c>
      <c r="T126" s="131" t="s">
        <v>24</v>
      </c>
      <c r="U126" s="132" t="s">
        <v>15</v>
      </c>
      <c r="V126" s="130">
        <f>IFERROR(VLOOKUP(F126,'Table V'!A:F,6,FALSE),"TBD")</f>
        <v>6530207600</v>
      </c>
      <c r="W126" s="125" t="str">
        <f>IFERROR(VLOOKUP(F126,'Table V'!A:G,7,FALSE),"TBD")</f>
        <v>Qté 1</v>
      </c>
      <c r="X126" s="125" t="str">
        <f>IFERROR(VLOOKUP(A126,[1]Feuil1!$A:$AG,32,FALSE),"N/A")</f>
        <v>Received</v>
      </c>
      <c r="Y126" s="130" t="str">
        <f>IF(ISNUMBER(Tableau1[[#This Row],[Date expédition réelle]]),"Expédiée","En cours")</f>
        <v>Expédiée</v>
      </c>
      <c r="Z126" s="133" t="s">
        <v>1266</v>
      </c>
      <c r="AA126" s="125" t="s">
        <v>876</v>
      </c>
      <c r="AB126" s="129">
        <v>17016</v>
      </c>
      <c r="AC126" s="129"/>
      <c r="AD126" s="129">
        <v>3663</v>
      </c>
      <c r="AE126" s="134">
        <v>43387</v>
      </c>
      <c r="AF126" s="134">
        <v>43434</v>
      </c>
      <c r="AG126" s="134">
        <f t="shared" si="12"/>
        <v>43430</v>
      </c>
      <c r="AH126" s="125"/>
      <c r="AI126" s="219">
        <f>IFERROR(VLOOKUP('PLANNING-RECHANGES LATelec'!$AU126,[2]MAD!$B$4:$J$50000,2,FALSE),"MAD TBD")</f>
        <v>43441</v>
      </c>
      <c r="AJ126" s="134">
        <f>IFERROR(VLOOKUP('PLANNING-RECHANGES LATelec'!$AU126,[2]MAD!$B$4:$J$50000,9,FALSE),"NON EXPEDIÉE")</f>
        <v>43444</v>
      </c>
      <c r="AK126" s="224">
        <f t="shared" si="13"/>
        <v>28</v>
      </c>
      <c r="AL126" s="227">
        <v>43413</v>
      </c>
      <c r="AM126" s="222" t="s">
        <v>15</v>
      </c>
      <c r="AN126" s="172">
        <f>IFERROR(VLOOKUP('PLANNING-RECHANGES LATelec'!$F126,'Table V'!A$1:O8033,13,FALSE),"TBD")</f>
        <v>1224</v>
      </c>
      <c r="AO126" s="170">
        <f>IFERROR(VLOOKUP('PLANNING-RECHANGES LATelec'!$F126,'Table V'!A$1:O7990,14,FALSE),"TBD")</f>
        <v>0</v>
      </c>
      <c r="AP126" s="171" t="str">
        <f>IFERROR(VLOOKUP('PLANNING-RECHANGES LATelec'!$F126,'Table V'!A$1:O$8013,15,FALSE),"TBD")</f>
        <v>EUR</v>
      </c>
      <c r="AQ126" s="170" t="str">
        <f>IFERROR(VLOOKUP('PLANNING-RECHANGES LATelec'!$A126,[3]PO_AS!$A$2:$R$2520,16,FALSE),"TBD")</f>
        <v>TBD</v>
      </c>
      <c r="AR126" s="169" t="str">
        <f>IFERROR(VLOOKUP('PLANNING-RECHANGES LATelec'!$A126,[3]PO_AS!$A$2:$S$2520,18,FALSE),"TBD")</f>
        <v>TBD</v>
      </c>
      <c r="AS126" s="169" t="str">
        <f t="shared" si="14"/>
        <v>Non valide</v>
      </c>
      <c r="AT126" s="169" t="str">
        <f t="shared" si="15"/>
        <v>Non valide</v>
      </c>
      <c r="AU126" s="215" t="str">
        <f>LEFT('PLANNING-RECHANGES LATelec'!$R126,9)</f>
        <v>LCT133537</v>
      </c>
      <c r="AV126" s="156"/>
    </row>
    <row r="127" spans="1:48" ht="38.25" hidden="1" x14ac:dyDescent="0.2">
      <c r="A127" s="85" t="str">
        <f t="shared" si="16"/>
        <v>490003628110</v>
      </c>
      <c r="B127" s="125" t="str">
        <f>IFERROR(VLOOKUP(F127,'Table V'!A:K,11,FALSE),"TBD")</f>
        <v>STELIA</v>
      </c>
      <c r="C127" s="125">
        <v>4900036281</v>
      </c>
      <c r="D127" s="126">
        <v>10</v>
      </c>
      <c r="E127" s="127" t="s">
        <v>104</v>
      </c>
      <c r="F127" s="125" t="s">
        <v>646</v>
      </c>
      <c r="G127" s="125">
        <v>4</v>
      </c>
      <c r="H127" s="125">
        <v>0</v>
      </c>
      <c r="I127" s="125" t="str">
        <f>IFERROR(VLOOKUP(F127,'Stock PHS'!A:F,6,FALSE),"")</f>
        <v/>
      </c>
      <c r="J127" s="128" t="str">
        <f>IFERROR(VLOOKUP(F127,'Table V'!A:I,9,FALSE),"P/N INCONNU")</f>
        <v>P/N CONNU</v>
      </c>
      <c r="K127" s="125" t="str">
        <f>IFERROR(VLOOKUP(F127,'Table V'!A:J,10,FALSE),"TBD")</f>
        <v>N/A</v>
      </c>
      <c r="L127" s="125" t="str">
        <f>IFERROR(VLOOKUP(F127,'Table V'!A:C,3,FALSE),"LdF non existante")</f>
        <v>LdF approuvée</v>
      </c>
      <c r="M127" s="129" t="s">
        <v>59</v>
      </c>
      <c r="N127" s="125" t="str">
        <f>IFERROR(VLOOKUP(F127,'Table V'!A:H,8,FALSE),"À définir")</f>
        <v>OUI</v>
      </c>
      <c r="O127" s="125" t="str">
        <f>IFERROR(VLOOKUP(F127,'Table V'!A:E,2,FALSE),"TBD")</f>
        <v>CÂBLE</v>
      </c>
      <c r="P127" s="125" t="str">
        <f>IFERROR(CONCATENATE(VLOOKUP(F127,'Table V'!$A$1:$Q$260192,17,FALSE),"-",(RIGHT(C127,4)),"0",D127),"")</f>
        <v>1251019-6281010</v>
      </c>
      <c r="Q127" s="130" t="str">
        <f>IFERROR(VLOOKUP(F127,'Table V'!A:L,12,FALSE),"")</f>
        <v>LAB</v>
      </c>
      <c r="R127" s="126" t="s">
        <v>956</v>
      </c>
      <c r="S127" s="125" t="s">
        <v>1212</v>
      </c>
      <c r="T127" s="131" t="s">
        <v>24</v>
      </c>
      <c r="U127" s="132" t="s">
        <v>15</v>
      </c>
      <c r="V127" s="130" t="str">
        <f>IFERROR(VLOOKUP(F127,'Table V'!A:F,6,FALSE),"TBD")</f>
        <v>N/A</v>
      </c>
      <c r="W127" s="125" t="str">
        <f>IFERROR(VLOOKUP(F127,'Table V'!A:G,7,FALSE),"TBD")</f>
        <v>N/A</v>
      </c>
      <c r="X127" s="125" t="str">
        <f>IFERROR(VLOOKUP(A127,[1]Feuil1!$A:$AG,32,FALSE),"N/A")</f>
        <v>N/A</v>
      </c>
      <c r="Y127" s="130" t="str">
        <f>IF(ISNUMBER(Tableau1[[#This Row],[Date expédition réelle]]),"Expédiée","En cours")</f>
        <v>Expédiée</v>
      </c>
      <c r="Z127" s="133" t="s">
        <v>1245</v>
      </c>
      <c r="AA127" s="125" t="s">
        <v>876</v>
      </c>
      <c r="AB127" s="129" t="s">
        <v>57</v>
      </c>
      <c r="AC127" s="129" t="s">
        <v>57</v>
      </c>
      <c r="AD127" s="129" t="s">
        <v>957</v>
      </c>
      <c r="AE127" s="134">
        <v>43444</v>
      </c>
      <c r="AF127" s="134">
        <v>43444</v>
      </c>
      <c r="AG127" s="134">
        <f t="shared" si="12"/>
        <v>43438</v>
      </c>
      <c r="AH127" s="125"/>
      <c r="AI127" s="219">
        <f>IFERROR(VLOOKUP('PLANNING-RECHANGES LATelec'!$AU127,[2]MAD!$B$4:$J$50000,2,FALSE),"MAD TBD")</f>
        <v>43438</v>
      </c>
      <c r="AJ127" s="134">
        <f>IFERROR(VLOOKUP('PLANNING-RECHANGES LATelec'!$AU127,[2]MAD!$B$4:$J$50000,9,FALSE),"NON EXPEDIÉE")</f>
        <v>43444</v>
      </c>
      <c r="AK127" s="224">
        <f t="shared" si="13"/>
        <v>11</v>
      </c>
      <c r="AL127" s="227">
        <v>43427</v>
      </c>
      <c r="AM127" s="222" t="s">
        <v>15</v>
      </c>
      <c r="AN127" s="172">
        <f>IFERROR(VLOOKUP('PLANNING-RECHANGES LATelec'!$F127,'Table V'!A$1:O8034,13,FALSE),"TBD")</f>
        <v>245</v>
      </c>
      <c r="AO127" s="170">
        <f>IFERROR(VLOOKUP('PLANNING-RECHANGES LATelec'!$F127,'Table V'!A$1:O7991,14,FALSE),"TBD")</f>
        <v>0</v>
      </c>
      <c r="AP127" s="171" t="str">
        <f>IFERROR(VLOOKUP('PLANNING-RECHANGES LATelec'!$F127,'Table V'!A$1:O$8013,15,FALSE),"TBD")</f>
        <v>EUR</v>
      </c>
      <c r="AQ127" s="168" t="str">
        <f>IFERROR(VLOOKUP('PLANNING-RECHANGES LATelec'!$A127,[3]PO_AS!$A$2:$R$2520,16,FALSE),"TBD")</f>
        <v>TBD</v>
      </c>
      <c r="AR127" s="169" t="str">
        <f>IFERROR(VLOOKUP('PLANNING-RECHANGES LATelec'!$A127,[3]PO_AS!$A$2:$S$2520,18,FALSE),"TBD")</f>
        <v>TBD</v>
      </c>
      <c r="AS127" s="169" t="str">
        <f t="shared" si="14"/>
        <v>Non valide</v>
      </c>
      <c r="AT127" s="169" t="str">
        <f t="shared" si="15"/>
        <v>Non valide</v>
      </c>
      <c r="AU127" s="215" t="str">
        <f>LEFT('PLANNING-RECHANGES LATelec'!$R127,9)</f>
        <v>LCT144544</v>
      </c>
      <c r="AV127" s="156"/>
    </row>
    <row r="128" spans="1:48" ht="25.5" hidden="1" x14ac:dyDescent="0.2">
      <c r="A128" s="84" t="str">
        <f t="shared" si="16"/>
        <v>490003478330</v>
      </c>
      <c r="B128" s="125" t="str">
        <f>IFERROR(VLOOKUP(F128,'Table V'!A:K,11,FALSE),"TBD")</f>
        <v>STELIA</v>
      </c>
      <c r="C128" s="125">
        <v>4900034783</v>
      </c>
      <c r="D128" s="126" t="s">
        <v>752</v>
      </c>
      <c r="E128" s="127" t="s">
        <v>95</v>
      </c>
      <c r="F128" s="125" t="s">
        <v>520</v>
      </c>
      <c r="G128" s="125">
        <v>1</v>
      </c>
      <c r="H128" s="125">
        <v>0</v>
      </c>
      <c r="I128" s="125" t="str">
        <f>IFERROR(VLOOKUP(F128,'Stock PHS'!A:F,6,FALSE),"")</f>
        <v/>
      </c>
      <c r="J128" s="128" t="str">
        <f>IFERROR(VLOOKUP(F128,'Table V'!A:I,9,FALSE),"P/N INCONNU")</f>
        <v>P/N CONNU</v>
      </c>
      <c r="K128" s="125" t="str">
        <f>IFERROR(VLOOKUP(F128,'Table V'!A:J,10,FALSE),"TBD")</f>
        <v>N/A</v>
      </c>
      <c r="L128" s="125" t="str">
        <f>IFERROR(VLOOKUP(F128,'Table V'!A:C,3,FALSE),"LdF non existante")</f>
        <v>LdF Non approuvée</v>
      </c>
      <c r="M128" s="129" t="s">
        <v>59</v>
      </c>
      <c r="N128" s="125" t="str">
        <f>IFERROR(VLOOKUP(F128,'Table V'!A:H,8,FALSE),"À définir")</f>
        <v>NON</v>
      </c>
      <c r="O128" s="125">
        <f>IFERROR(VLOOKUP(F128,'Table V'!A:E,2,FALSE),"")</f>
        <v>27</v>
      </c>
      <c r="P128" s="125" t="str">
        <f>IFERROR(CONCATENATE(VLOOKUP(F128,'Table V'!$A$1:$Q$260192,17,FALSE),"-",(RIGHT(C128,4)),"0",D128),"")</f>
        <v>1251019-4783030</v>
      </c>
      <c r="Q128" s="130" t="str">
        <f>IFERROR(VLOOKUP(F128,'Table V'!A:L,12,FALSE),"")</f>
        <v>LAB</v>
      </c>
      <c r="R128" s="126" t="s">
        <v>1788</v>
      </c>
      <c r="S128" s="125" t="s">
        <v>172</v>
      </c>
      <c r="T128" s="131" t="s">
        <v>24</v>
      </c>
      <c r="U128" s="132" t="s">
        <v>15</v>
      </c>
      <c r="V128" s="130" t="str">
        <f>IFERROR(VLOOKUP(F128,'Table V'!A:F,6,FALSE),"TBD")</f>
        <v>6839605200</v>
      </c>
      <c r="W128" s="125" t="str">
        <f>IFERROR(VLOOKUP(F128,'Table V'!A:G,7,FALSE),"TBD")</f>
        <v>Qté 1</v>
      </c>
      <c r="X128" s="125" t="str">
        <f>IFERROR(VLOOKUP(A128,[1]Feuil1!$A:$AG,32,FALSE),"N/A")</f>
        <v>N/A</v>
      </c>
      <c r="Y128" s="245" t="s">
        <v>34</v>
      </c>
      <c r="Z128" s="133" t="s">
        <v>271</v>
      </c>
      <c r="AA128" s="125" t="s">
        <v>159</v>
      </c>
      <c r="AB128" s="129">
        <v>12224</v>
      </c>
      <c r="AC128" s="129"/>
      <c r="AD128" s="129"/>
      <c r="AE128" s="134">
        <v>43199</v>
      </c>
      <c r="AF128" s="134">
        <v>43217</v>
      </c>
      <c r="AG128" s="134">
        <f t="shared" si="12"/>
        <v>43213</v>
      </c>
      <c r="AH128" s="125" t="s">
        <v>57</v>
      </c>
      <c r="AI128" s="219" t="str">
        <f>IFERROR(VLOOKUP('PLANNING-RECHANGES LATelec'!$AU128,[2]MAD!$B$4:$J$50000,2,FALSE),"MAD TBD")</f>
        <v>MAD TBD</v>
      </c>
      <c r="AJ128" s="134" t="str">
        <f>IFERROR(VLOOKUP('PLANNING-RECHANGES LATelec'!$AU128,[2]MAD!$B$4:$J$50000,9,FALSE),"NON EXPEDIÉE")</f>
        <v>NON EXPEDIÉE</v>
      </c>
      <c r="AK128" s="224" t="str">
        <f t="shared" si="13"/>
        <v/>
      </c>
      <c r="AL128" s="227"/>
      <c r="AM128" s="222" t="s">
        <v>15</v>
      </c>
      <c r="AN128" s="172">
        <f>IFERROR(VLOOKUP('PLANNING-RECHANGES LATelec'!$F128,'Table V'!A$1:O8035,13,FALSE),"TBD")</f>
        <v>0</v>
      </c>
      <c r="AO128" s="170">
        <f>IFERROR(VLOOKUP('PLANNING-RECHANGES LATelec'!$F128,'Table V'!A$1:O7992,14,FALSE),"TBD")</f>
        <v>0</v>
      </c>
      <c r="AP128" s="171">
        <f>IFERROR(VLOOKUP('PLANNING-RECHANGES LATelec'!$F128,'Table V'!A$1:O$8013,15,FALSE),"TBD")</f>
        <v>0</v>
      </c>
      <c r="AQ128" s="168" t="str">
        <f>IFERROR(VLOOKUP('PLANNING-RECHANGES LATelec'!$A128,[3]PO_AS!$A$2:$R$2520,16,FALSE),"TBD")</f>
        <v>TBD</v>
      </c>
      <c r="AR128" s="169" t="str">
        <f>IFERROR(VLOOKUP('PLANNING-RECHANGES LATelec'!$A128,[3]PO_AS!$A$2:$S$2520,18,FALSE),"TBD")</f>
        <v>TBD</v>
      </c>
      <c r="AS128" s="169" t="str">
        <f t="shared" si="14"/>
        <v>Non valide</v>
      </c>
      <c r="AT128" s="169" t="str">
        <f t="shared" si="15"/>
        <v>Non valide</v>
      </c>
      <c r="AU128" s="215" t="str">
        <f>LEFT('PLANNING-RECHANGES LATelec'!$R128,9)</f>
        <v>Z84228
Z8</v>
      </c>
      <c r="AV128" s="156"/>
    </row>
    <row r="129" spans="1:48" ht="38.25" hidden="1" x14ac:dyDescent="0.2">
      <c r="A129" s="86" t="str">
        <f t="shared" si="16"/>
        <v>2761048610</v>
      </c>
      <c r="B129" s="125" t="str">
        <f>IFERROR(VLOOKUP(F129,'Table V'!A:K,11,FALSE),"TBD")</f>
        <v>AIRBUS</v>
      </c>
      <c r="C129" s="125">
        <v>27610486</v>
      </c>
      <c r="D129" s="126">
        <v>10</v>
      </c>
      <c r="E129" s="127" t="s">
        <v>104</v>
      </c>
      <c r="F129" s="125" t="s">
        <v>600</v>
      </c>
      <c r="G129" s="125">
        <v>1</v>
      </c>
      <c r="H129" s="125">
        <v>0</v>
      </c>
      <c r="I129" s="125" t="str">
        <f>IFERROR(VLOOKUP(F129,'Stock PHS'!A:F,6,FALSE),"")</f>
        <v/>
      </c>
      <c r="J129" s="128" t="str">
        <f>IFERROR(VLOOKUP(F129,'Table V'!A:I,9,FALSE),"P/N INCONNU")</f>
        <v>P/N CONNU</v>
      </c>
      <c r="K129" s="125" t="str">
        <f>IFERROR(VLOOKUP(F129,'Table V'!A:J,10,FALSE),"TBD")</f>
        <v>NB5457P</v>
      </c>
      <c r="L129" s="125" t="str">
        <f>IFERROR(VLOOKUP(F129,'Table V'!A:C,3,FALSE),"LdF non existante")</f>
        <v>LdF approuvée</v>
      </c>
      <c r="M129" s="129" t="s">
        <v>59</v>
      </c>
      <c r="N129" s="125" t="str">
        <f>IFERROR(VLOOKUP(F129,'Table V'!A:H,8,FALSE),"À définir")</f>
        <v>NON</v>
      </c>
      <c r="O129" s="125">
        <f>IFERROR(VLOOKUP(F129,'Table V'!A:E,2,FALSE),"TBD")</f>
        <v>117</v>
      </c>
      <c r="P129" s="125" t="str">
        <f>IFERROR(CONCATENATE(VLOOKUP(F129,'Table V'!$A$1:$Q$260192,17,FALSE),"-",(RIGHT(C129,4)),"0",D129),"")</f>
        <v>1251019-0486010</v>
      </c>
      <c r="Q129" s="130" t="str">
        <f>IFERROR(VLOOKUP(F129,'Table V'!A:L,12,FALSE),"")</f>
        <v>LAB</v>
      </c>
      <c r="R129" s="126" t="s">
        <v>1904</v>
      </c>
      <c r="S129" s="125" t="s">
        <v>354</v>
      </c>
      <c r="T129" s="131" t="s">
        <v>24</v>
      </c>
      <c r="U129" s="132" t="s">
        <v>15</v>
      </c>
      <c r="V129" s="130" t="str">
        <f>IFERROR(VLOOKUP(F129,'Table V'!A:F,6,FALSE),"TBD")</f>
        <v>N/A</v>
      </c>
      <c r="W129" s="125" t="str">
        <f>IFERROR(VLOOKUP(F129,'Table V'!A:G,7,FALSE),"TBD")</f>
        <v>N/A</v>
      </c>
      <c r="X129" s="125" t="str">
        <f>IFERROR(VLOOKUP(A129,[1]Feuil1!$A:$AG,32,FALSE),"N/A")</f>
        <v>Received</v>
      </c>
      <c r="Y129" s="130" t="str">
        <f>IF(ISNUMBER(Tableau1[[#This Row],[Date expédition réelle]]),"Expédiée","En cours")</f>
        <v>Expédiée</v>
      </c>
      <c r="Z129" s="133" t="s">
        <v>319</v>
      </c>
      <c r="AA129" s="125" t="s">
        <v>872</v>
      </c>
      <c r="AB129" s="129">
        <v>10623</v>
      </c>
      <c r="AC129" s="129" t="s">
        <v>957</v>
      </c>
      <c r="AD129" s="129" t="s">
        <v>957</v>
      </c>
      <c r="AE129" s="134">
        <v>43141</v>
      </c>
      <c r="AF129" s="134">
        <v>43438</v>
      </c>
      <c r="AG129" s="134">
        <f t="shared" si="12"/>
        <v>43432</v>
      </c>
      <c r="AH129" s="125" t="s">
        <v>15</v>
      </c>
      <c r="AI129" s="219">
        <f>IFERROR(VLOOKUP('PLANNING-RECHANGES LATelec'!$AU129,[2]MAD!$B$4:$J$50000,2,FALSE),"MAD TBD")</f>
        <v>43445</v>
      </c>
      <c r="AJ129" s="134">
        <f>IFERROR(VLOOKUP('PLANNING-RECHANGES LATelec'!$AU129,[2]MAD!$B$4:$J$50000,9,FALSE),"NON EXPEDIÉE")</f>
        <v>43446</v>
      </c>
      <c r="AK129" s="224">
        <f t="shared" si="13"/>
        <v>22</v>
      </c>
      <c r="AL129" s="227">
        <v>43423</v>
      </c>
      <c r="AM129" s="222" t="s">
        <v>15</v>
      </c>
      <c r="AN129" s="172">
        <f>IFERROR(VLOOKUP('PLANNING-RECHANGES LATelec'!$F129,'Table V'!A$1:O8036,13,FALSE),"TBD")</f>
        <v>1313.9</v>
      </c>
      <c r="AO129" s="170">
        <f>IFERROR(VLOOKUP('PLANNING-RECHANGES LATelec'!$F129,'Table V'!A$1:O7993,14,FALSE),"TBD")</f>
        <v>0</v>
      </c>
      <c r="AP129" s="171" t="str">
        <f>IFERROR(VLOOKUP('PLANNING-RECHANGES LATelec'!$F129,'Table V'!A$1:O$8013,15,FALSE),"TBD")</f>
        <v>USD</v>
      </c>
      <c r="AQ129" s="168" t="str">
        <f>IFERROR(VLOOKUP('PLANNING-RECHANGES LATelec'!$A129,[3]PO_AS!$A$2:$R$2520,16,FALSE),"TBD")</f>
        <v>TBD</v>
      </c>
      <c r="AR129" s="169" t="str">
        <f>IFERROR(VLOOKUP('PLANNING-RECHANGES LATelec'!$A129,[3]PO_AS!$A$2:$S$2520,18,FALSE),"TBD")</f>
        <v>TBD</v>
      </c>
      <c r="AS129" s="169" t="str">
        <f t="shared" si="14"/>
        <v>Non valide</v>
      </c>
      <c r="AT129" s="169" t="str">
        <f t="shared" si="15"/>
        <v>Non valide</v>
      </c>
      <c r="AU129" s="215" t="str">
        <f>LEFT('PLANNING-RECHANGES LATelec'!$R129,9)</f>
        <v>LCT021813</v>
      </c>
      <c r="AV129" s="156"/>
    </row>
    <row r="130" spans="1:48" ht="38.25" hidden="1" x14ac:dyDescent="0.2">
      <c r="A130" s="86" t="str">
        <f t="shared" si="16"/>
        <v>2709509550</v>
      </c>
      <c r="B130" s="125" t="str">
        <f>IFERROR(VLOOKUP(F130,'Table V'!A:K,11,FALSE),"TBD")</f>
        <v>AIRBUS</v>
      </c>
      <c r="C130" s="125">
        <v>27095095</v>
      </c>
      <c r="D130" s="126" t="s">
        <v>1278</v>
      </c>
      <c r="E130" s="127" t="s">
        <v>104</v>
      </c>
      <c r="F130" s="125" t="s">
        <v>600</v>
      </c>
      <c r="G130" s="125">
        <v>16</v>
      </c>
      <c r="H130" s="125">
        <v>0</v>
      </c>
      <c r="I130" s="125" t="str">
        <f>IFERROR(VLOOKUP(F130,'Stock PHS'!A:F,6,FALSE),"")</f>
        <v/>
      </c>
      <c r="J130" s="128" t="str">
        <f>IFERROR(VLOOKUP(F130,'Table V'!A:I,9,FALSE),"P/N INCONNU")</f>
        <v>P/N CONNU</v>
      </c>
      <c r="K130" s="125" t="str">
        <f>IFERROR(VLOOKUP(F130,'Table V'!A:J,10,FALSE),"TBD")</f>
        <v>NB5457P</v>
      </c>
      <c r="L130" s="125" t="str">
        <f>IFERROR(VLOOKUP(F130,'Table V'!A:C,3,FALSE),"LdF non existante")</f>
        <v>LdF approuvée</v>
      </c>
      <c r="M130" s="129" t="s">
        <v>59</v>
      </c>
      <c r="N130" s="125" t="str">
        <f>IFERROR(VLOOKUP(F130,'Table V'!A:H,8,FALSE),"À définir")</f>
        <v>NON</v>
      </c>
      <c r="O130" s="125">
        <f>IFERROR(VLOOKUP(F130,'Table V'!A:E,2,FALSE),"TBD")</f>
        <v>117</v>
      </c>
      <c r="P130" s="125" t="str">
        <f>IFERROR(CONCATENATE(VLOOKUP(F130,'Table V'!$A$1:$Q$260192,17,FALSE),"-",(RIGHT(C130,4)),"0",D130),"")</f>
        <v>1251019-50950150</v>
      </c>
      <c r="Q130" s="130" t="str">
        <f>IFERROR(VLOOKUP(F130,'Table V'!A:L,12,FALSE),"")</f>
        <v>LAB</v>
      </c>
      <c r="R130" s="126" t="s">
        <v>341</v>
      </c>
      <c r="S130" s="125" t="s">
        <v>1010</v>
      </c>
      <c r="T130" s="131" t="s">
        <v>24</v>
      </c>
      <c r="U130" s="132" t="s">
        <v>15</v>
      </c>
      <c r="V130" s="130" t="str">
        <f>IFERROR(VLOOKUP(F130,'Table V'!A:F,6,FALSE),"TBD")</f>
        <v>N/A</v>
      </c>
      <c r="W130" s="125" t="str">
        <f>IFERROR(VLOOKUP(F130,'Table V'!A:G,7,FALSE),"TBD")</f>
        <v>N/A</v>
      </c>
      <c r="X130" s="125" t="str">
        <f>IFERROR(VLOOKUP(A130,[1]Feuil1!$A:$AG,32,FALSE),"N/A")</f>
        <v>N/A</v>
      </c>
      <c r="Y130" s="130" t="str">
        <f>IF(ISNUMBER(Tableau1[[#This Row],[Date expédition réelle]]),"Expédiée","En cours")</f>
        <v>Expédiée</v>
      </c>
      <c r="Z130" s="133" t="s">
        <v>1907</v>
      </c>
      <c r="AA130" s="125" t="s">
        <v>159</v>
      </c>
      <c r="AB130" s="129">
        <v>437</v>
      </c>
      <c r="AC130" s="129" t="s">
        <v>957</v>
      </c>
      <c r="AD130" s="129" t="s">
        <v>957</v>
      </c>
      <c r="AE130" s="134">
        <v>42600</v>
      </c>
      <c r="AF130" s="134">
        <v>43445</v>
      </c>
      <c r="AG130" s="134">
        <f t="shared" si="12"/>
        <v>43439</v>
      </c>
      <c r="AH130" s="125" t="s">
        <v>276</v>
      </c>
      <c r="AI130" s="219">
        <f>IFERROR(VLOOKUP('PLANNING-RECHANGES LATelec'!$AU130,[2]MAD!$B$4:$J$50000,2,FALSE),"MAD TBD")</f>
        <v>43445</v>
      </c>
      <c r="AJ130" s="134">
        <f>IFERROR(VLOOKUP('PLANNING-RECHANGES LATelec'!$AU130,[2]MAD!$B$4:$J$50000,9,FALSE),"NON EXPEDIÉE")</f>
        <v>43446</v>
      </c>
      <c r="AK130" s="224">
        <f t="shared" si="13"/>
        <v>14</v>
      </c>
      <c r="AL130" s="227">
        <v>43431</v>
      </c>
      <c r="AM130" s="222" t="s">
        <v>15</v>
      </c>
      <c r="AN130" s="172">
        <f>IFERROR(VLOOKUP('PLANNING-RECHANGES LATelec'!$F130,'Table V'!A$1:O8037,13,FALSE),"TBD")</f>
        <v>1313.9</v>
      </c>
      <c r="AO130" s="170">
        <f>IFERROR(VLOOKUP('PLANNING-RECHANGES LATelec'!$F130,'Table V'!A$1:O7994,14,FALSE),"TBD")</f>
        <v>0</v>
      </c>
      <c r="AP130" s="171" t="str">
        <f>IFERROR(VLOOKUP('PLANNING-RECHANGES LATelec'!$F130,'Table V'!A$1:O$8013,15,FALSE),"TBD")</f>
        <v>USD</v>
      </c>
      <c r="AQ130" s="170" t="str">
        <f>IFERROR(VLOOKUP('PLANNING-RECHANGES LATelec'!$A130,[3]PO_AS!$A$2:$R$2520,16,FALSE),"TBD")</f>
        <v>TBD</v>
      </c>
      <c r="AR130" s="169" t="str">
        <f>IFERROR(VLOOKUP('PLANNING-RECHANGES LATelec'!$A130,[3]PO_AS!$A$2:$S$2520,18,FALSE),"TBD")</f>
        <v>TBD</v>
      </c>
      <c r="AS130" s="169" t="str">
        <f t="shared" si="14"/>
        <v>Non valide</v>
      </c>
      <c r="AT130" s="169" t="str">
        <f t="shared" si="15"/>
        <v>Non valide</v>
      </c>
      <c r="AU130" s="215" t="str">
        <f>LEFT('PLANNING-RECHANGES LATelec'!$R130,9)</f>
        <v>LCTR52643</v>
      </c>
      <c r="AV130" s="156"/>
    </row>
    <row r="131" spans="1:48" ht="25.5" hidden="1" x14ac:dyDescent="0.2">
      <c r="A131" s="85" t="str">
        <f t="shared" si="16"/>
        <v>2740519810</v>
      </c>
      <c r="B131" s="125" t="str">
        <f>IFERROR(VLOOKUP(F131,'Table V'!A:K,11,FALSE),"TBD")</f>
        <v>AIRBUS</v>
      </c>
      <c r="C131" s="125">
        <v>27405198</v>
      </c>
      <c r="D131" s="126" t="s">
        <v>157</v>
      </c>
      <c r="E131" s="127" t="s">
        <v>95</v>
      </c>
      <c r="F131" s="125" t="s">
        <v>600</v>
      </c>
      <c r="G131" s="125">
        <v>1</v>
      </c>
      <c r="H131" s="125">
        <v>0</v>
      </c>
      <c r="I131" s="125" t="str">
        <f>IFERROR(VLOOKUP(F131,'Stock PHS'!A:F,6,FALSE),"")</f>
        <v/>
      </c>
      <c r="J131" s="128" t="str">
        <f>IFERROR(VLOOKUP(F131,'Table V'!A:I,9,FALSE),"P/N INCONNU")</f>
        <v>P/N CONNU</v>
      </c>
      <c r="K131" s="125" t="str">
        <f>IFERROR(VLOOKUP(F131,'Table V'!A:J,10,FALSE),"TBD")</f>
        <v>NB5457P</v>
      </c>
      <c r="L131" s="125" t="str">
        <f>IFERROR(VLOOKUP(F131,'Table V'!A:C,3,FALSE),"LdF non existante")</f>
        <v>LdF approuvée</v>
      </c>
      <c r="M131" s="129" t="s">
        <v>59</v>
      </c>
      <c r="N131" s="125" t="str">
        <f>IFERROR(VLOOKUP(F131,'Table V'!A:H,8,FALSE),"À définir")</f>
        <v>NON</v>
      </c>
      <c r="O131" s="125">
        <f>IFERROR(VLOOKUP(F131,'Table V'!A:E,2,FALSE),"TBD")</f>
        <v>117</v>
      </c>
      <c r="P131" s="125" t="str">
        <f>IFERROR(CONCATENATE(VLOOKUP(F131,'Table V'!$A$1:$Q$260192,17,FALSE),"-",(RIGHT(C131,4)),"0",D131),"")</f>
        <v>1251019-5198010</v>
      </c>
      <c r="Q131" s="130" t="str">
        <f>IFERROR(VLOOKUP(F131,'Table V'!A:L,12,FALSE),"")</f>
        <v>LAB</v>
      </c>
      <c r="R131" s="126" t="s">
        <v>1899</v>
      </c>
      <c r="S131" s="125" t="s">
        <v>80</v>
      </c>
      <c r="T131" s="131" t="s">
        <v>24</v>
      </c>
      <c r="U131" s="132" t="s">
        <v>15</v>
      </c>
      <c r="V131" s="130" t="str">
        <f>IFERROR(VLOOKUP(F131,'Table V'!A:F,6,FALSE),"TBD")</f>
        <v>N/A</v>
      </c>
      <c r="W131" s="125" t="str">
        <f>IFERROR(VLOOKUP(F131,'Table V'!A:G,7,FALSE),"TBD")</f>
        <v>N/A</v>
      </c>
      <c r="X131" s="125" t="str">
        <f>IFERROR(VLOOKUP(A131,[1]Feuil1!$A:$AG,32,FALSE),"N/A")</f>
        <v>Received</v>
      </c>
      <c r="Y131" s="130" t="str">
        <f>IF(ISNUMBER(Tableau1[[#This Row],[Date expédition réelle]]),"Expédiée","En cours")</f>
        <v>Expédiée</v>
      </c>
      <c r="Z131" s="133" t="s">
        <v>177</v>
      </c>
      <c r="AA131" s="125" t="s">
        <v>159</v>
      </c>
      <c r="AB131" s="129">
        <v>5394</v>
      </c>
      <c r="AC131" s="129"/>
      <c r="AD131" s="129">
        <v>2922</v>
      </c>
      <c r="AE131" s="134">
        <v>42856</v>
      </c>
      <c r="AF131" s="134">
        <v>43438</v>
      </c>
      <c r="AG131" s="134">
        <f t="shared" si="12"/>
        <v>43432</v>
      </c>
      <c r="AH131" s="125" t="s">
        <v>276</v>
      </c>
      <c r="AI131" s="219">
        <f>IFERROR(VLOOKUP('PLANNING-RECHANGES LATelec'!$AU131,[2]MAD!$B$4:$J$50000,2,FALSE),"MAD TBD")</f>
        <v>43448</v>
      </c>
      <c r="AJ131" s="134">
        <f>IFERROR(VLOOKUP('PLANNING-RECHANGES LATelec'!$AU131,[2]MAD!$B$4:$J$50000,9,FALSE),"NON EXPEDIÉE")</f>
        <v>43451</v>
      </c>
      <c r="AK131" s="224">
        <f t="shared" si="13"/>
        <v>35</v>
      </c>
      <c r="AL131" s="227">
        <v>43413</v>
      </c>
      <c r="AM131" s="222" t="s">
        <v>15</v>
      </c>
      <c r="AN131" s="172">
        <f>IFERROR(VLOOKUP('PLANNING-RECHANGES LATelec'!$F131,'Table V'!A$1:O8038,13,FALSE),"TBD")</f>
        <v>1313.9</v>
      </c>
      <c r="AO131" s="170">
        <f>IFERROR(VLOOKUP('PLANNING-RECHANGES LATelec'!$F131,'Table V'!A$1:O7995,14,FALSE),"TBD")</f>
        <v>0</v>
      </c>
      <c r="AP131" s="171" t="str">
        <f>IFERROR(VLOOKUP('PLANNING-RECHANGES LATelec'!$F131,'Table V'!A$1:O$8013,15,FALSE),"TBD")</f>
        <v>USD</v>
      </c>
      <c r="AQ131" s="170" t="str">
        <f>IFERROR(VLOOKUP('PLANNING-RECHANGES LATelec'!$A131,[3]PO_AS!$A$2:$R$2520,16,FALSE),"TBD")</f>
        <v>TBD</v>
      </c>
      <c r="AR131" s="169" t="str">
        <f>IFERROR(VLOOKUP('PLANNING-RECHANGES LATelec'!$A131,[3]PO_AS!$A$2:$S$2520,18,FALSE),"TBD")</f>
        <v>TBD</v>
      </c>
      <c r="AS131" s="169" t="str">
        <f t="shared" si="14"/>
        <v>Non valide</v>
      </c>
      <c r="AT131" s="169" t="str">
        <f t="shared" si="15"/>
        <v>Non valide</v>
      </c>
      <c r="AU131" s="215" t="str">
        <f>LEFT('PLANNING-RECHANGES LATelec'!$R131,9)</f>
        <v>LCTV03443</v>
      </c>
      <c r="AV131" s="156"/>
    </row>
    <row r="132" spans="1:48" ht="25.5" hidden="1" x14ac:dyDescent="0.2">
      <c r="A132" s="86" t="str">
        <f t="shared" si="16"/>
        <v>2740530310</v>
      </c>
      <c r="B132" s="125" t="str">
        <f>IFERROR(VLOOKUP(F132,'Table V'!A:K,11,FALSE),"TBD")</f>
        <v>AIRBUS</v>
      </c>
      <c r="C132" s="125">
        <v>27405303</v>
      </c>
      <c r="D132" s="126" t="s">
        <v>157</v>
      </c>
      <c r="E132" s="127" t="s">
        <v>95</v>
      </c>
      <c r="F132" s="125" t="s">
        <v>600</v>
      </c>
      <c r="G132" s="125">
        <v>1</v>
      </c>
      <c r="H132" s="125">
        <v>0</v>
      </c>
      <c r="I132" s="125" t="str">
        <f>IFERROR(VLOOKUP(F132,'Stock PHS'!A:F,6,FALSE),"")</f>
        <v/>
      </c>
      <c r="J132" s="128" t="str">
        <f>IFERROR(VLOOKUP(F132,'Table V'!A:I,9,FALSE),"P/N INCONNU")</f>
        <v>P/N CONNU</v>
      </c>
      <c r="K132" s="125" t="str">
        <f>IFERROR(VLOOKUP(F132,'Table V'!A:J,10,FALSE),"TBD")</f>
        <v>NB5457P</v>
      </c>
      <c r="L132" s="125" t="str">
        <f>IFERROR(VLOOKUP(F132,'Table V'!A:C,3,FALSE),"LdF non existante")</f>
        <v>LdF approuvée</v>
      </c>
      <c r="M132" s="129" t="s">
        <v>59</v>
      </c>
      <c r="N132" s="125" t="str">
        <f>IFERROR(VLOOKUP(F132,'Table V'!A:H,8,FALSE),"À définir")</f>
        <v>NON</v>
      </c>
      <c r="O132" s="125">
        <f>IFERROR(VLOOKUP(F132,'Table V'!A:E,2,FALSE),"TBD")</f>
        <v>117</v>
      </c>
      <c r="P132" s="125" t="str">
        <f>IFERROR(CONCATENATE(VLOOKUP(F132,'Table V'!$A$1:$Q$260192,17,FALSE),"-",(RIGHT(C132,4)),"0",D132),"")</f>
        <v>1251019-5303010</v>
      </c>
      <c r="Q132" s="130" t="str">
        <f>IFERROR(VLOOKUP(F132,'Table V'!A:L,12,FALSE),"")</f>
        <v>LAB</v>
      </c>
      <c r="R132" s="126" t="s">
        <v>1900</v>
      </c>
      <c r="S132" s="125" t="s">
        <v>81</v>
      </c>
      <c r="T132" s="131" t="s">
        <v>24</v>
      </c>
      <c r="U132" s="132" t="s">
        <v>15</v>
      </c>
      <c r="V132" s="130" t="str">
        <f>IFERROR(VLOOKUP(F132,'Table V'!A:F,6,FALSE),"TBD")</f>
        <v>N/A</v>
      </c>
      <c r="W132" s="125" t="str">
        <f>IFERROR(VLOOKUP(F132,'Table V'!A:G,7,FALSE),"TBD")</f>
        <v>N/A</v>
      </c>
      <c r="X132" s="125" t="str">
        <f>IFERROR(VLOOKUP(A132,[1]Feuil1!$A:$AG,32,FALSE),"N/A")</f>
        <v>Received</v>
      </c>
      <c r="Y132" s="130" t="str">
        <f>IF(ISNUMBER(Tableau1[[#This Row],[Date expédition réelle]]),"Expédiée","En cours")</f>
        <v>Expédiée</v>
      </c>
      <c r="Z132" s="133" t="s">
        <v>176</v>
      </c>
      <c r="AA132" s="125" t="s">
        <v>159</v>
      </c>
      <c r="AB132" s="129">
        <v>5394</v>
      </c>
      <c r="AC132" s="129"/>
      <c r="AD132" s="129">
        <v>2923</v>
      </c>
      <c r="AE132" s="134">
        <v>42856</v>
      </c>
      <c r="AF132" s="134">
        <v>43438</v>
      </c>
      <c r="AG132" s="134">
        <f t="shared" si="12"/>
        <v>43432</v>
      </c>
      <c r="AH132" s="125" t="s">
        <v>276</v>
      </c>
      <c r="AI132" s="219">
        <f>IFERROR(VLOOKUP('PLANNING-RECHANGES LATelec'!$AU132,[2]MAD!$B$4:$J$50000,2,FALSE),"MAD TBD")</f>
        <v>43448</v>
      </c>
      <c r="AJ132" s="134">
        <f>IFERROR(VLOOKUP('PLANNING-RECHANGES LATelec'!$AU132,[2]MAD!$B$4:$J$50000,9,FALSE),"NON EXPEDIÉE")</f>
        <v>43451</v>
      </c>
      <c r="AK132" s="224">
        <f t="shared" si="13"/>
        <v>35</v>
      </c>
      <c r="AL132" s="227">
        <v>43413</v>
      </c>
      <c r="AM132" s="222" t="s">
        <v>15</v>
      </c>
      <c r="AN132" s="172">
        <f>IFERROR(VLOOKUP('PLANNING-RECHANGES LATelec'!$F132,'Table V'!A$1:O8039,13,FALSE),"TBD")</f>
        <v>1313.9</v>
      </c>
      <c r="AO132" s="170">
        <f>IFERROR(VLOOKUP('PLANNING-RECHANGES LATelec'!$F132,'Table V'!A$1:O7996,14,FALSE),"TBD")</f>
        <v>0</v>
      </c>
      <c r="AP132" s="171" t="str">
        <f>IFERROR(VLOOKUP('PLANNING-RECHANGES LATelec'!$F132,'Table V'!A$1:O$8013,15,FALSE),"TBD")</f>
        <v>USD</v>
      </c>
      <c r="AQ132" s="170" t="str">
        <f>IFERROR(VLOOKUP('PLANNING-RECHANGES LATelec'!$A132,[3]PO_AS!$A$2:$R$2520,16,FALSE),"TBD")</f>
        <v>TBD</v>
      </c>
      <c r="AR132" s="169" t="str">
        <f>IFERROR(VLOOKUP('PLANNING-RECHANGES LATelec'!$A132,[3]PO_AS!$A$2:$S$2520,18,FALSE),"TBD")</f>
        <v>TBD</v>
      </c>
      <c r="AS132" s="169" t="str">
        <f t="shared" si="14"/>
        <v>Non valide</v>
      </c>
      <c r="AT132" s="169" t="str">
        <f t="shared" si="15"/>
        <v>Non valide</v>
      </c>
      <c r="AU132" s="215" t="str">
        <f>LEFT('PLANNING-RECHANGES LATelec'!$R132,9)</f>
        <v>LCTV03449</v>
      </c>
      <c r="AV132" s="156"/>
    </row>
    <row r="133" spans="1:48" ht="25.5" hidden="1" x14ac:dyDescent="0.2">
      <c r="A133" s="85" t="str">
        <f t="shared" si="16"/>
        <v>2740532210</v>
      </c>
      <c r="B133" s="125" t="str">
        <f>IFERROR(VLOOKUP(F133,'Table V'!A:K,11,FALSE),"TBD")</f>
        <v>AIRBUS</v>
      </c>
      <c r="C133" s="125">
        <v>27405322</v>
      </c>
      <c r="D133" s="126" t="s">
        <v>157</v>
      </c>
      <c r="E133" s="127" t="s">
        <v>95</v>
      </c>
      <c r="F133" s="125" t="s">
        <v>600</v>
      </c>
      <c r="G133" s="125">
        <v>1</v>
      </c>
      <c r="H133" s="125">
        <v>0</v>
      </c>
      <c r="I133" s="125" t="str">
        <f>IFERROR(VLOOKUP(F133,'Stock PHS'!A:F,6,FALSE),"")</f>
        <v/>
      </c>
      <c r="J133" s="128" t="str">
        <f>IFERROR(VLOOKUP(F133,'Table V'!A:I,9,FALSE),"P/N INCONNU")</f>
        <v>P/N CONNU</v>
      </c>
      <c r="K133" s="125" t="str">
        <f>IFERROR(VLOOKUP(F133,'Table V'!A:J,10,FALSE),"TBD")</f>
        <v>NB5457P</v>
      </c>
      <c r="L133" s="125" t="str">
        <f>IFERROR(VLOOKUP(F133,'Table V'!A:C,3,FALSE),"LdF non existante")</f>
        <v>LdF approuvée</v>
      </c>
      <c r="M133" s="129" t="s">
        <v>59</v>
      </c>
      <c r="N133" s="125" t="str">
        <f>IFERROR(VLOOKUP(F133,'Table V'!A:H,8,FALSE),"À définir")</f>
        <v>NON</v>
      </c>
      <c r="O133" s="125">
        <f>IFERROR(VLOOKUP(F133,'Table V'!A:E,2,FALSE),"TBD")</f>
        <v>117</v>
      </c>
      <c r="P133" s="125" t="str">
        <f>IFERROR(CONCATENATE(VLOOKUP(F133,'Table V'!$A$1:$Q$260192,17,FALSE),"-",(RIGHT(C133,4)),"0",D133),"")</f>
        <v>1251019-5322010</v>
      </c>
      <c r="Q133" s="130" t="str">
        <f>IFERROR(VLOOKUP(F133,'Table V'!A:L,12,FALSE),"")</f>
        <v>LAB</v>
      </c>
      <c r="R133" s="126" t="s">
        <v>1901</v>
      </c>
      <c r="S133" s="125" t="s">
        <v>82</v>
      </c>
      <c r="T133" s="131" t="s">
        <v>24</v>
      </c>
      <c r="U133" s="132" t="s">
        <v>15</v>
      </c>
      <c r="V133" s="130" t="str">
        <f>IFERROR(VLOOKUP(F133,'Table V'!A:F,6,FALSE),"TBD")</f>
        <v>N/A</v>
      </c>
      <c r="W133" s="125" t="str">
        <f>IFERROR(VLOOKUP(F133,'Table V'!A:G,7,FALSE),"TBD")</f>
        <v>N/A</v>
      </c>
      <c r="X133" s="125" t="str">
        <f>IFERROR(VLOOKUP(A133,[1]Feuil1!$A:$AG,32,FALSE),"N/A")</f>
        <v>Received</v>
      </c>
      <c r="Y133" s="130" t="str">
        <f>IF(ISNUMBER(Tableau1[[#This Row],[Date expédition réelle]]),"Expédiée","En cours")</f>
        <v>Expédiée</v>
      </c>
      <c r="Z133" s="133" t="s">
        <v>176</v>
      </c>
      <c r="AA133" s="125" t="s">
        <v>159</v>
      </c>
      <c r="AB133" s="129">
        <v>5394</v>
      </c>
      <c r="AC133" s="129"/>
      <c r="AD133" s="129">
        <v>2925</v>
      </c>
      <c r="AE133" s="134">
        <v>42856</v>
      </c>
      <c r="AF133" s="134">
        <v>43438</v>
      </c>
      <c r="AG133" s="134">
        <f t="shared" si="12"/>
        <v>43432</v>
      </c>
      <c r="AH133" s="125" t="s">
        <v>276</v>
      </c>
      <c r="AI133" s="219">
        <f>IFERROR(VLOOKUP('PLANNING-RECHANGES LATelec'!$AU133,[2]MAD!$B$4:$J$50000,2,FALSE),"MAD TBD")</f>
        <v>43448</v>
      </c>
      <c r="AJ133" s="134">
        <f>IFERROR(VLOOKUP('PLANNING-RECHANGES LATelec'!$AU133,[2]MAD!$B$4:$J$50000,9,FALSE),"NON EXPEDIÉE")</f>
        <v>43451</v>
      </c>
      <c r="AK133" s="224">
        <f t="shared" si="13"/>
        <v>29</v>
      </c>
      <c r="AL133" s="227">
        <v>43419</v>
      </c>
      <c r="AM133" s="222" t="s">
        <v>15</v>
      </c>
      <c r="AN133" s="172">
        <f>IFERROR(VLOOKUP('PLANNING-RECHANGES LATelec'!$F133,'Table V'!A$1:O8040,13,FALSE),"TBD")</f>
        <v>1313.9</v>
      </c>
      <c r="AO133" s="170">
        <f>IFERROR(VLOOKUP('PLANNING-RECHANGES LATelec'!$F133,'Table V'!A$1:O7997,14,FALSE),"TBD")</f>
        <v>0</v>
      </c>
      <c r="AP133" s="171" t="str">
        <f>IFERROR(VLOOKUP('PLANNING-RECHANGES LATelec'!$F133,'Table V'!A$1:O$8013,15,FALSE),"TBD")</f>
        <v>USD</v>
      </c>
      <c r="AQ133" s="170" t="str">
        <f>IFERROR(VLOOKUP('PLANNING-RECHANGES LATelec'!$A133,[3]PO_AS!$A$2:$R$2520,16,FALSE),"TBD")</f>
        <v>TBD</v>
      </c>
      <c r="AR133" s="169" t="str">
        <f>IFERROR(VLOOKUP('PLANNING-RECHANGES LATelec'!$A133,[3]PO_AS!$A$2:$S$2520,18,FALSE),"TBD")</f>
        <v>TBD</v>
      </c>
      <c r="AS133" s="169" t="str">
        <f t="shared" si="14"/>
        <v>Non valide</v>
      </c>
      <c r="AT133" s="169" t="str">
        <f t="shared" si="15"/>
        <v>Non valide</v>
      </c>
      <c r="AU133" s="215" t="str">
        <f>LEFT('PLANNING-RECHANGES LATelec'!$R133,9)</f>
        <v>LCTV03451</v>
      </c>
      <c r="AV133" s="156"/>
    </row>
    <row r="134" spans="1:48" ht="25.5" hidden="1" x14ac:dyDescent="0.2">
      <c r="A134" s="85" t="str">
        <f t="shared" si="16"/>
        <v>2740537610</v>
      </c>
      <c r="B134" s="125" t="str">
        <f>IFERROR(VLOOKUP(F134,'Table V'!A:K,11,FALSE),"TBD")</f>
        <v>AIRBUS</v>
      </c>
      <c r="C134" s="125">
        <v>27405376</v>
      </c>
      <c r="D134" s="126" t="s">
        <v>157</v>
      </c>
      <c r="E134" s="127" t="s">
        <v>95</v>
      </c>
      <c r="F134" s="125" t="s">
        <v>600</v>
      </c>
      <c r="G134" s="125">
        <v>1</v>
      </c>
      <c r="H134" s="125">
        <v>0</v>
      </c>
      <c r="I134" s="125" t="str">
        <f>IFERROR(VLOOKUP(F134,'Stock PHS'!A:F,6,FALSE),"")</f>
        <v/>
      </c>
      <c r="J134" s="128" t="str">
        <f>IFERROR(VLOOKUP(F134,'Table V'!A:I,9,FALSE),"P/N INCONNU")</f>
        <v>P/N CONNU</v>
      </c>
      <c r="K134" s="125" t="str">
        <f>IFERROR(VLOOKUP(F134,'Table V'!A:J,10,FALSE),"TBD")</f>
        <v>NB5457P</v>
      </c>
      <c r="L134" s="125" t="str">
        <f>IFERROR(VLOOKUP(F134,'Table V'!A:C,3,FALSE),"LdF non existante")</f>
        <v>LdF approuvée</v>
      </c>
      <c r="M134" s="129" t="s">
        <v>59</v>
      </c>
      <c r="N134" s="125" t="str">
        <f>IFERROR(VLOOKUP(F134,'Table V'!A:H,8,FALSE),"À définir")</f>
        <v>NON</v>
      </c>
      <c r="O134" s="125">
        <f>IFERROR(VLOOKUP(F134,'Table V'!A:E,2,FALSE),"TBD")</f>
        <v>117</v>
      </c>
      <c r="P134" s="125" t="str">
        <f>IFERROR(CONCATENATE(VLOOKUP(F134,'Table V'!$A$1:$Q$260192,17,FALSE),"-",(RIGHT(C134,4)),"0",D134),"")</f>
        <v>1251019-5376010</v>
      </c>
      <c r="Q134" s="130" t="str">
        <f>IFERROR(VLOOKUP(F134,'Table V'!A:L,12,FALSE),"")</f>
        <v>LAB</v>
      </c>
      <c r="R134" s="126" t="s">
        <v>1902</v>
      </c>
      <c r="S134" s="125" t="s">
        <v>83</v>
      </c>
      <c r="T134" s="131" t="s">
        <v>24</v>
      </c>
      <c r="U134" s="132" t="s">
        <v>15</v>
      </c>
      <c r="V134" s="130" t="str">
        <f>IFERROR(VLOOKUP(F134,'Table V'!A:F,6,FALSE),"TBD")</f>
        <v>N/A</v>
      </c>
      <c r="W134" s="125" t="str">
        <f>IFERROR(VLOOKUP(F134,'Table V'!A:G,7,FALSE),"TBD")</f>
        <v>N/A</v>
      </c>
      <c r="X134" s="125" t="str">
        <f>IFERROR(VLOOKUP(A134,[1]Feuil1!$A:$AG,32,FALSE),"N/A")</f>
        <v>Received</v>
      </c>
      <c r="Y134" s="130" t="str">
        <f>IF(ISNUMBER(Tableau1[[#This Row],[Date expédition réelle]]),"Expédiée","En cours")</f>
        <v>Expédiée</v>
      </c>
      <c r="Z134" s="133" t="s">
        <v>176</v>
      </c>
      <c r="AA134" s="125" t="s">
        <v>159</v>
      </c>
      <c r="AB134" s="129">
        <v>5394</v>
      </c>
      <c r="AC134" s="129"/>
      <c r="AD134" s="129">
        <v>2926</v>
      </c>
      <c r="AE134" s="134">
        <v>42856</v>
      </c>
      <c r="AF134" s="134">
        <v>43438</v>
      </c>
      <c r="AG134" s="134">
        <f t="shared" si="12"/>
        <v>43432</v>
      </c>
      <c r="AH134" s="125" t="s">
        <v>276</v>
      </c>
      <c r="AI134" s="219">
        <f>IFERROR(VLOOKUP('PLANNING-RECHANGES LATelec'!$AU134,[2]MAD!$B$4:$J$50000,2,FALSE),"MAD TBD")</f>
        <v>43448</v>
      </c>
      <c r="AJ134" s="134">
        <f>IFERROR(VLOOKUP('PLANNING-RECHANGES LATelec'!$AU134,[2]MAD!$B$4:$J$50000,9,FALSE),"NON EXPEDIÉE")</f>
        <v>43451</v>
      </c>
      <c r="AK134" s="224">
        <f t="shared" si="13"/>
        <v>29</v>
      </c>
      <c r="AL134" s="227">
        <v>43419</v>
      </c>
      <c r="AM134" s="222" t="s">
        <v>15</v>
      </c>
      <c r="AN134" s="172">
        <f>IFERROR(VLOOKUP('PLANNING-RECHANGES LATelec'!$F134,'Table V'!A$1:O8041,13,FALSE),"TBD")</f>
        <v>1313.9</v>
      </c>
      <c r="AO134" s="170">
        <f>IFERROR(VLOOKUP('PLANNING-RECHANGES LATelec'!$F134,'Table V'!A$1:O7998,14,FALSE),"TBD")</f>
        <v>0</v>
      </c>
      <c r="AP134" s="171" t="str">
        <f>IFERROR(VLOOKUP('PLANNING-RECHANGES LATelec'!$F134,'Table V'!A$1:O$8013,15,FALSE),"TBD")</f>
        <v>USD</v>
      </c>
      <c r="AQ134" s="170" t="str">
        <f>IFERROR(VLOOKUP('PLANNING-RECHANGES LATelec'!$A134,[3]PO_AS!$A$2:$R$2520,16,FALSE),"TBD")</f>
        <v>TBD</v>
      </c>
      <c r="AR134" s="169" t="str">
        <f>IFERROR(VLOOKUP('PLANNING-RECHANGES LATelec'!$A134,[3]PO_AS!$A$2:$S$2520,18,FALSE),"TBD")</f>
        <v>TBD</v>
      </c>
      <c r="AS134" s="169" t="str">
        <f t="shared" si="14"/>
        <v>Non valide</v>
      </c>
      <c r="AT134" s="169" t="str">
        <f t="shared" si="15"/>
        <v>Non valide</v>
      </c>
      <c r="AU134" s="215" t="str">
        <f>LEFT('PLANNING-RECHANGES LATelec'!$R134,9)</f>
        <v>LCTV03453</v>
      </c>
      <c r="AV134" s="156"/>
    </row>
    <row r="135" spans="1:48" ht="25.5" hidden="1" x14ac:dyDescent="0.2">
      <c r="A135" s="86" t="str">
        <f t="shared" si="16"/>
        <v>2742366810</v>
      </c>
      <c r="B135" s="125" t="str">
        <f>IFERROR(VLOOKUP(F135,'Table V'!A:K,11,FALSE),"TBD")</f>
        <v>AIRBUS</v>
      </c>
      <c r="C135" s="125">
        <v>27423668</v>
      </c>
      <c r="D135" s="126" t="s">
        <v>157</v>
      </c>
      <c r="E135" s="127" t="s">
        <v>95</v>
      </c>
      <c r="F135" s="125" t="s">
        <v>600</v>
      </c>
      <c r="G135" s="125">
        <v>1</v>
      </c>
      <c r="H135" s="125">
        <v>0</v>
      </c>
      <c r="I135" s="125" t="str">
        <f>IFERROR(VLOOKUP(F135,'Stock PHS'!A:F,6,FALSE),"")</f>
        <v/>
      </c>
      <c r="J135" s="128" t="str">
        <f>IFERROR(VLOOKUP(F135,'Table V'!A:I,9,FALSE),"P/N INCONNU")</f>
        <v>P/N CONNU</v>
      </c>
      <c r="K135" s="125" t="str">
        <f>IFERROR(VLOOKUP(F135,'Table V'!A:J,10,FALSE),"TBD")</f>
        <v>NB5457P</v>
      </c>
      <c r="L135" s="125" t="str">
        <f>IFERROR(VLOOKUP(F135,'Table V'!A:C,3,FALSE),"LdF non existante")</f>
        <v>LdF approuvée</v>
      </c>
      <c r="M135" s="129" t="s">
        <v>59</v>
      </c>
      <c r="N135" s="125" t="str">
        <f>IFERROR(VLOOKUP(F135,'Table V'!A:H,8,FALSE),"À définir")</f>
        <v>NON</v>
      </c>
      <c r="O135" s="125">
        <f>IFERROR(VLOOKUP(F135,'Table V'!A:E,2,FALSE),"TBD")</f>
        <v>117</v>
      </c>
      <c r="P135" s="125" t="str">
        <f>IFERROR(CONCATENATE(VLOOKUP(F135,'Table V'!$A$1:$Q$260192,17,FALSE),"-",(RIGHT(C135,4)),"0",D135),"")</f>
        <v>1251019-3668010</v>
      </c>
      <c r="Q135" s="130" t="str">
        <f>IFERROR(VLOOKUP(F135,'Table V'!A:L,12,FALSE),"")</f>
        <v>LAB</v>
      </c>
      <c r="R135" s="126" t="s">
        <v>1903</v>
      </c>
      <c r="S135" s="125" t="s">
        <v>90</v>
      </c>
      <c r="T135" s="131" t="s">
        <v>24</v>
      </c>
      <c r="U135" s="132" t="s">
        <v>15</v>
      </c>
      <c r="V135" s="130" t="str">
        <f>IFERROR(VLOOKUP(F135,'Table V'!A:F,6,FALSE),"TBD")</f>
        <v>N/A</v>
      </c>
      <c r="W135" s="125" t="str">
        <f>IFERROR(VLOOKUP(F135,'Table V'!A:G,7,FALSE),"TBD")</f>
        <v>N/A</v>
      </c>
      <c r="X135" s="125" t="str">
        <f>IFERROR(VLOOKUP(A135,[1]Feuil1!$A:$AG,32,FALSE),"N/A")</f>
        <v>Received</v>
      </c>
      <c r="Y135" s="130" t="str">
        <f>IF(ISNUMBER(Tableau1[[#This Row],[Date expédition réelle]]),"Expédiée","En cours")</f>
        <v>Expédiée</v>
      </c>
      <c r="Z135" s="133" t="s">
        <v>176</v>
      </c>
      <c r="AA135" s="125" t="s">
        <v>159</v>
      </c>
      <c r="AB135" s="129">
        <v>6169</v>
      </c>
      <c r="AC135" s="129"/>
      <c r="AD135" s="129">
        <v>2920</v>
      </c>
      <c r="AE135" s="134">
        <v>42931</v>
      </c>
      <c r="AF135" s="134">
        <v>43438</v>
      </c>
      <c r="AG135" s="134">
        <f t="shared" si="12"/>
        <v>43432</v>
      </c>
      <c r="AH135" s="125" t="s">
        <v>276</v>
      </c>
      <c r="AI135" s="219">
        <f>IFERROR(VLOOKUP('PLANNING-RECHANGES LATelec'!$AU135,[2]MAD!$B$4:$J$50000,2,FALSE),"MAD TBD")</f>
        <v>43448</v>
      </c>
      <c r="AJ135" s="134">
        <f>IFERROR(VLOOKUP('PLANNING-RECHANGES LATelec'!$AU135,[2]MAD!$B$4:$J$50000,9,FALSE),"NON EXPEDIÉE")</f>
        <v>43451</v>
      </c>
      <c r="AK135" s="224">
        <f t="shared" si="13"/>
        <v>25</v>
      </c>
      <c r="AL135" s="227">
        <v>43423</v>
      </c>
      <c r="AM135" s="222" t="s">
        <v>15</v>
      </c>
      <c r="AN135" s="172">
        <f>IFERROR(VLOOKUP('PLANNING-RECHANGES LATelec'!$F135,'Table V'!A$1:O8042,13,FALSE),"TBD")</f>
        <v>1313.9</v>
      </c>
      <c r="AO135" s="170">
        <f>IFERROR(VLOOKUP('PLANNING-RECHANGES LATelec'!$F135,'Table V'!A$1:O7999,14,FALSE),"TBD")</f>
        <v>0</v>
      </c>
      <c r="AP135" s="171" t="str">
        <f>IFERROR(VLOOKUP('PLANNING-RECHANGES LATelec'!$F135,'Table V'!A$1:O$8013,15,FALSE),"TBD")</f>
        <v>USD</v>
      </c>
      <c r="AQ135" s="170" t="str">
        <f>IFERROR(VLOOKUP('PLANNING-RECHANGES LATelec'!$A135,[3]PO_AS!$A$2:$R$2520,16,FALSE),"TBD")</f>
        <v>TBD</v>
      </c>
      <c r="AR135" s="169" t="str">
        <f>IFERROR(VLOOKUP('PLANNING-RECHANGES LATelec'!$A135,[3]PO_AS!$A$2:$S$2520,18,FALSE),"TBD")</f>
        <v>TBD</v>
      </c>
      <c r="AS135" s="169" t="str">
        <f t="shared" si="14"/>
        <v>Non valide</v>
      </c>
      <c r="AT135" s="169" t="str">
        <f t="shared" si="15"/>
        <v>Non valide</v>
      </c>
      <c r="AU135" s="215" t="str">
        <f>LEFT('PLANNING-RECHANGES LATelec'!$R135,9)</f>
        <v>LCTV31149</v>
      </c>
      <c r="AV135" s="156"/>
    </row>
    <row r="136" spans="1:48" ht="25.5" hidden="1" x14ac:dyDescent="0.2">
      <c r="A136" s="86" t="str">
        <f t="shared" si="16"/>
        <v>2740539710</v>
      </c>
      <c r="B136" s="125" t="str">
        <f>IFERROR(VLOOKUP(F136,'Table V'!A:K,11,FALSE),"TBD")</f>
        <v>AIRBUS</v>
      </c>
      <c r="C136" s="125">
        <v>27405397</v>
      </c>
      <c r="D136" s="126" t="s">
        <v>157</v>
      </c>
      <c r="E136" s="127" t="s">
        <v>95</v>
      </c>
      <c r="F136" s="125" t="s">
        <v>600</v>
      </c>
      <c r="G136" s="125">
        <v>1</v>
      </c>
      <c r="H136" s="125">
        <v>0</v>
      </c>
      <c r="I136" s="125" t="str">
        <f>IFERROR(VLOOKUP(F136,'Stock PHS'!A:F,6,FALSE),"")</f>
        <v/>
      </c>
      <c r="J136" s="128" t="str">
        <f>IFERROR(VLOOKUP(F136,'Table V'!A:I,9,FALSE),"P/N INCONNU")</f>
        <v>P/N CONNU</v>
      </c>
      <c r="K136" s="125" t="str">
        <f>IFERROR(VLOOKUP(F136,'Table V'!A:J,10,FALSE),"TBD")</f>
        <v>NB5457P</v>
      </c>
      <c r="L136" s="125" t="str">
        <f>IFERROR(VLOOKUP(F136,'Table V'!A:C,3,FALSE),"LdF non existante")</f>
        <v>LdF approuvée</v>
      </c>
      <c r="M136" s="129" t="s">
        <v>59</v>
      </c>
      <c r="N136" s="125" t="str">
        <f>IFERROR(VLOOKUP(F136,'Table V'!A:H,8,FALSE),"À définir")</f>
        <v>NON</v>
      </c>
      <c r="O136" s="125">
        <f>IFERROR(VLOOKUP(F136,'Table V'!A:E,2,FALSE),"TBD")</f>
        <v>117</v>
      </c>
      <c r="P136" s="125" t="str">
        <f>IFERROR(CONCATENATE(VLOOKUP(F136,'Table V'!$A$1:$Q$260192,17,FALSE),"-",(RIGHT(C136,4)),"0",D136),"")</f>
        <v>1251019-5397010</v>
      </c>
      <c r="Q136" s="130" t="str">
        <f>IFERROR(VLOOKUP(F136,'Table V'!A:L,12,FALSE),"")</f>
        <v>LAB</v>
      </c>
      <c r="R136" s="126" t="s">
        <v>1908</v>
      </c>
      <c r="S136" s="125" t="s">
        <v>84</v>
      </c>
      <c r="T136" s="131" t="s">
        <v>24</v>
      </c>
      <c r="U136" s="132" t="s">
        <v>15</v>
      </c>
      <c r="V136" s="130" t="str">
        <f>IFERROR(VLOOKUP(F136,'Table V'!A:F,6,FALSE),"TBD")</f>
        <v>N/A</v>
      </c>
      <c r="W136" s="125" t="str">
        <f>IFERROR(VLOOKUP(F136,'Table V'!A:G,7,FALSE),"TBD")</f>
        <v>N/A</v>
      </c>
      <c r="X136" s="125" t="str">
        <f>IFERROR(VLOOKUP(A136,[1]Feuil1!$A:$AG,32,FALSE),"N/A")</f>
        <v>Received</v>
      </c>
      <c r="Y136" s="130" t="str">
        <f>IF(ISNUMBER(Tableau1[[#This Row],[Date expédition réelle]]),"Expédiée","En cours")</f>
        <v>Expédiée</v>
      </c>
      <c r="Z136" s="133" t="s">
        <v>176</v>
      </c>
      <c r="AA136" s="125" t="s">
        <v>159</v>
      </c>
      <c r="AB136" s="129">
        <v>5394</v>
      </c>
      <c r="AC136" s="129"/>
      <c r="AD136" s="129">
        <v>2928</v>
      </c>
      <c r="AE136" s="134">
        <v>42856</v>
      </c>
      <c r="AF136" s="134">
        <v>43445</v>
      </c>
      <c r="AG136" s="134">
        <f t="shared" si="12"/>
        <v>43439</v>
      </c>
      <c r="AH136" s="125" t="s">
        <v>276</v>
      </c>
      <c r="AI136" s="219">
        <f>IFERROR(VLOOKUP('PLANNING-RECHANGES LATelec'!$AU136,[2]MAD!$B$4:$J$50000,2,FALSE),"MAD TBD")</f>
        <v>43448</v>
      </c>
      <c r="AJ136" s="134">
        <f>IFERROR(VLOOKUP('PLANNING-RECHANGES LATelec'!$AU136,[2]MAD!$B$4:$J$50000,9,FALSE),"NON EXPEDIÉE")</f>
        <v>43451</v>
      </c>
      <c r="AK136" s="224">
        <f t="shared" si="13"/>
        <v>17</v>
      </c>
      <c r="AL136" s="227">
        <v>43431</v>
      </c>
      <c r="AM136" s="222" t="s">
        <v>15</v>
      </c>
      <c r="AN136" s="172">
        <f>IFERROR(VLOOKUP('PLANNING-RECHANGES LATelec'!$F136,'Table V'!A$1:O8043,13,FALSE),"TBD")</f>
        <v>1313.9</v>
      </c>
      <c r="AO136" s="170">
        <f>IFERROR(VLOOKUP('PLANNING-RECHANGES LATelec'!$F136,'Table V'!A$1:O8000,14,FALSE),"TBD")</f>
        <v>0</v>
      </c>
      <c r="AP136" s="171" t="str">
        <f>IFERROR(VLOOKUP('PLANNING-RECHANGES LATelec'!$F136,'Table V'!A$1:O$8013,15,FALSE),"TBD")</f>
        <v>USD</v>
      </c>
      <c r="AQ136" s="170" t="str">
        <f>IFERROR(VLOOKUP('PLANNING-RECHANGES LATelec'!$A136,[3]PO_AS!$A$2:$R$2520,16,FALSE),"TBD")</f>
        <v>TBD</v>
      </c>
      <c r="AR136" s="169" t="str">
        <f>IFERROR(VLOOKUP('PLANNING-RECHANGES LATelec'!$A136,[3]PO_AS!$A$2:$S$2520,18,FALSE),"TBD")</f>
        <v>TBD</v>
      </c>
      <c r="AS136" s="169" t="str">
        <f t="shared" si="14"/>
        <v>Non valide</v>
      </c>
      <c r="AT136" s="169" t="str">
        <f t="shared" si="15"/>
        <v>Non valide</v>
      </c>
      <c r="AU136" s="215" t="str">
        <f>LEFT('PLANNING-RECHANGES LATelec'!$R136,9)</f>
        <v>LCTV03455</v>
      </c>
      <c r="AV136" s="156"/>
    </row>
    <row r="137" spans="1:48" ht="25.5" hidden="1" x14ac:dyDescent="0.2">
      <c r="A137" s="84" t="str">
        <f t="shared" si="16"/>
        <v>490003509510</v>
      </c>
      <c r="B137" s="125" t="str">
        <f>IFERROR(VLOOKUP(F137,'Table V'!A:K,11,FALSE),"TBD")</f>
        <v>STELIA</v>
      </c>
      <c r="C137" s="125">
        <v>4900035095</v>
      </c>
      <c r="D137" s="126" t="s">
        <v>157</v>
      </c>
      <c r="E137" s="127" t="s">
        <v>95</v>
      </c>
      <c r="F137" s="125" t="s">
        <v>520</v>
      </c>
      <c r="G137" s="125">
        <v>1</v>
      </c>
      <c r="H137" s="125">
        <v>0</v>
      </c>
      <c r="I137" s="125" t="str">
        <f>IFERROR(VLOOKUP(F137,'Stock PHS'!A:F,6,FALSE),"")</f>
        <v/>
      </c>
      <c r="J137" s="128" t="str">
        <f>IFERROR(VLOOKUP(F137,'Table V'!A:I,9,FALSE),"P/N INCONNU")</f>
        <v>P/N CONNU</v>
      </c>
      <c r="K137" s="125" t="str">
        <f>IFERROR(VLOOKUP(F137,'Table V'!A:J,10,FALSE),"TBD")</f>
        <v>N/A</v>
      </c>
      <c r="L137" s="125" t="str">
        <f>IFERROR(VLOOKUP(F137,'Table V'!A:C,3,FALSE),"LdF non existante")</f>
        <v>LdF Non approuvée</v>
      </c>
      <c r="M137" s="129" t="s">
        <v>59</v>
      </c>
      <c r="N137" s="125" t="str">
        <f>IFERROR(VLOOKUP(F137,'Table V'!A:H,8,FALSE),"À définir")</f>
        <v>NON</v>
      </c>
      <c r="O137" s="125">
        <f>IFERROR(VLOOKUP(F137,'Table V'!A:E,2,FALSE),"")</f>
        <v>27</v>
      </c>
      <c r="P137" s="125" t="str">
        <f>IFERROR(CONCATENATE(VLOOKUP(F137,'Table V'!$A$1:$Q$260192,17,FALSE),"-",(RIGHT(C137,4)),"0",D137),"")</f>
        <v>1251019-5095010</v>
      </c>
      <c r="Q137" s="130" t="str">
        <f>IFERROR(VLOOKUP(F137,'Table V'!A:L,12,FALSE),"")</f>
        <v>LAB</v>
      </c>
      <c r="R137" s="126" t="s">
        <v>1791</v>
      </c>
      <c r="S137" s="125" t="s">
        <v>183</v>
      </c>
      <c r="T137" s="131" t="s">
        <v>24</v>
      </c>
      <c r="U137" s="132"/>
      <c r="V137" s="130" t="str">
        <f>IFERROR(VLOOKUP(F137,'Table V'!A:F,6,FALSE),"TBD")</f>
        <v>6839605200</v>
      </c>
      <c r="W137" s="125" t="str">
        <f>IFERROR(VLOOKUP(F137,'Table V'!A:G,7,FALSE),"TBD")</f>
        <v>Qté 1</v>
      </c>
      <c r="X137" s="125" t="str">
        <f>IFERROR(VLOOKUP(A137,[1]Feuil1!$A:$AG,32,FALSE),"N/A")</f>
        <v>Received</v>
      </c>
      <c r="Y137" s="130" t="s">
        <v>1987</v>
      </c>
      <c r="Z137" s="133" t="s">
        <v>274</v>
      </c>
      <c r="AA137" s="125" t="s">
        <v>159</v>
      </c>
      <c r="AB137" s="129">
        <v>13195</v>
      </c>
      <c r="AC137" s="129"/>
      <c r="AD137" s="129"/>
      <c r="AE137" s="134">
        <v>43234</v>
      </c>
      <c r="AF137" s="134"/>
      <c r="AG137" s="134">
        <f t="shared" si="12"/>
        <v>43228</v>
      </c>
      <c r="AH137" s="125" t="s">
        <v>57</v>
      </c>
      <c r="AI137" s="219" t="str">
        <f>IFERROR(VLOOKUP('PLANNING-RECHANGES LATelec'!$AU137,[2]MAD!$B$4:$J$50000,2,FALSE),"MAD TBD")</f>
        <v>MAD TBD</v>
      </c>
      <c r="AJ137" s="134" t="str">
        <f>IFERROR(VLOOKUP('PLANNING-RECHANGES LATelec'!$AU137,[2]MAD!$B$4:$J$50000,9,FALSE),"NON EXPEDIÉE")</f>
        <v>NON EXPEDIÉE</v>
      </c>
      <c r="AK137" s="224" t="str">
        <f t="shared" si="13"/>
        <v/>
      </c>
      <c r="AL137" s="227"/>
      <c r="AM137" s="222" t="s">
        <v>15</v>
      </c>
      <c r="AN137" s="172">
        <f>IFERROR(VLOOKUP('PLANNING-RECHANGES LATelec'!$F137,'Table V'!A$1:O8044,13,FALSE),"TBD")</f>
        <v>0</v>
      </c>
      <c r="AO137" s="170">
        <f>IFERROR(VLOOKUP('PLANNING-RECHANGES LATelec'!$F137,'Table V'!A$1:O8001,14,FALSE),"TBD")</f>
        <v>0</v>
      </c>
      <c r="AP137" s="171">
        <f>IFERROR(VLOOKUP('PLANNING-RECHANGES LATelec'!$F137,'Table V'!A$1:O$8013,15,FALSE),"TBD")</f>
        <v>0</v>
      </c>
      <c r="AQ137" s="168" t="str">
        <f>IFERROR(VLOOKUP('PLANNING-RECHANGES LATelec'!$A137,[3]PO_AS!$A$2:$R$2520,16,FALSE),"TBD")</f>
        <v>TBD</v>
      </c>
      <c r="AR137" s="169" t="str">
        <f>IFERROR(VLOOKUP('PLANNING-RECHANGES LATelec'!$A137,[3]PO_AS!$A$2:$S$2520,18,FALSE),"TBD")</f>
        <v>TBD</v>
      </c>
      <c r="AS137" s="169" t="str">
        <f t="shared" si="14"/>
        <v>Non valide</v>
      </c>
      <c r="AT137" s="169" t="str">
        <f t="shared" si="15"/>
        <v>Non valide</v>
      </c>
      <c r="AU137" s="215" t="str">
        <f>LEFT('PLANNING-RECHANGES LATelec'!$R137,9)</f>
        <v>013039
01</v>
      </c>
      <c r="AV137" s="156"/>
    </row>
    <row r="138" spans="1:48" ht="25.5" hidden="1" x14ac:dyDescent="0.2">
      <c r="A138" s="85" t="str">
        <f t="shared" si="16"/>
        <v>2742364610</v>
      </c>
      <c r="B138" s="125" t="str">
        <f>IFERROR(VLOOKUP(F138,'Table V'!A:K,11,FALSE),"TBD")</f>
        <v>AIRBUS</v>
      </c>
      <c r="C138" s="125">
        <v>27423646</v>
      </c>
      <c r="D138" s="126" t="s">
        <v>157</v>
      </c>
      <c r="E138" s="127" t="s">
        <v>95</v>
      </c>
      <c r="F138" s="125" t="s">
        <v>600</v>
      </c>
      <c r="G138" s="125">
        <v>1</v>
      </c>
      <c r="H138" s="125">
        <v>0</v>
      </c>
      <c r="I138" s="125" t="str">
        <f>IFERROR(VLOOKUP(F138,'Stock PHS'!A:F,6,FALSE),"")</f>
        <v/>
      </c>
      <c r="J138" s="128" t="str">
        <f>IFERROR(VLOOKUP(F138,'Table V'!A:I,9,FALSE),"P/N INCONNU")</f>
        <v>P/N CONNU</v>
      </c>
      <c r="K138" s="125" t="str">
        <f>IFERROR(VLOOKUP(F138,'Table V'!A:J,10,FALSE),"TBD")</f>
        <v>NB5457P</v>
      </c>
      <c r="L138" s="125" t="str">
        <f>IFERROR(VLOOKUP(F138,'Table V'!A:C,3,FALSE),"LdF non existante")</f>
        <v>LdF approuvée</v>
      </c>
      <c r="M138" s="129" t="s">
        <v>59</v>
      </c>
      <c r="N138" s="125" t="str">
        <f>IFERROR(VLOOKUP(F138,'Table V'!A:H,8,FALSE),"À définir")</f>
        <v>NON</v>
      </c>
      <c r="O138" s="125">
        <f>IFERROR(VLOOKUP(F138,'Table V'!A:E,2,FALSE),"TBD")</f>
        <v>117</v>
      </c>
      <c r="P138" s="125" t="str">
        <f>IFERROR(CONCATENATE(VLOOKUP(F138,'Table V'!$A$1:$Q$260192,17,FALSE),"-",(RIGHT(C138,4)),"0",D138),"")</f>
        <v>1251019-3646010</v>
      </c>
      <c r="Q138" s="130" t="str">
        <f>IFERROR(VLOOKUP(F138,'Table V'!A:L,12,FALSE),"")</f>
        <v>LAB</v>
      </c>
      <c r="R138" s="126" t="s">
        <v>1909</v>
      </c>
      <c r="S138" s="125" t="s">
        <v>288</v>
      </c>
      <c r="T138" s="131" t="s">
        <v>24</v>
      </c>
      <c r="U138" s="132" t="s">
        <v>15</v>
      </c>
      <c r="V138" s="130" t="str">
        <f>IFERROR(VLOOKUP(F138,'Table V'!A:F,6,FALSE),"TBD")</f>
        <v>N/A</v>
      </c>
      <c r="W138" s="125" t="str">
        <f>IFERROR(VLOOKUP(F138,'Table V'!A:G,7,FALSE),"TBD")</f>
        <v>N/A</v>
      </c>
      <c r="X138" s="125" t="str">
        <f>IFERROR(VLOOKUP(A138,[1]Feuil1!$A:$AG,32,FALSE),"N/A")</f>
        <v>Received</v>
      </c>
      <c r="Y138" s="130" t="str">
        <f>IF(ISNUMBER(Tableau1[[#This Row],[Date expédition réelle]]),"Expédiée","En cours")</f>
        <v>Expédiée</v>
      </c>
      <c r="Z138" s="133" t="s">
        <v>109</v>
      </c>
      <c r="AA138" s="125" t="s">
        <v>159</v>
      </c>
      <c r="AB138" s="129">
        <v>6169</v>
      </c>
      <c r="AC138" s="129"/>
      <c r="AD138" s="129">
        <v>2919</v>
      </c>
      <c r="AE138" s="134">
        <v>42931</v>
      </c>
      <c r="AF138" s="134">
        <v>43445</v>
      </c>
      <c r="AG138" s="134">
        <f t="shared" si="12"/>
        <v>43439</v>
      </c>
      <c r="AH138" s="125" t="s">
        <v>276</v>
      </c>
      <c r="AI138" s="219">
        <f>IFERROR(VLOOKUP('PLANNING-RECHANGES LATelec'!$AU138,[2]MAD!$B$4:$J$50000,2,FALSE),"MAD TBD")</f>
        <v>43448</v>
      </c>
      <c r="AJ138" s="134">
        <f>IFERROR(VLOOKUP('PLANNING-RECHANGES LATelec'!$AU138,[2]MAD!$B$4:$J$50000,9,FALSE),"NON EXPEDIÉE")</f>
        <v>43451</v>
      </c>
      <c r="AK138" s="224">
        <f t="shared" si="13"/>
        <v>17</v>
      </c>
      <c r="AL138" s="227">
        <v>43431</v>
      </c>
      <c r="AM138" s="222" t="s">
        <v>15</v>
      </c>
      <c r="AN138" s="172">
        <f>IFERROR(VLOOKUP('PLANNING-RECHANGES LATelec'!$F138,'Table V'!A$1:O8045,13,FALSE),"TBD")</f>
        <v>1313.9</v>
      </c>
      <c r="AO138" s="170">
        <f>IFERROR(VLOOKUP('PLANNING-RECHANGES LATelec'!$F138,'Table V'!A$1:O8002,14,FALSE),"TBD")</f>
        <v>0</v>
      </c>
      <c r="AP138" s="171" t="str">
        <f>IFERROR(VLOOKUP('PLANNING-RECHANGES LATelec'!$F138,'Table V'!A$1:O$8013,15,FALSE),"TBD")</f>
        <v>USD</v>
      </c>
      <c r="AQ138" s="168" t="str">
        <f>IFERROR(VLOOKUP('PLANNING-RECHANGES LATelec'!$A138,[3]PO_AS!$A$2:$R$2520,16,FALSE),"TBD")</f>
        <v>TBD</v>
      </c>
      <c r="AR138" s="169" t="str">
        <f>IFERROR(VLOOKUP('PLANNING-RECHANGES LATelec'!$A138,[3]PO_AS!$A$2:$S$2520,18,FALSE),"TBD")</f>
        <v>TBD</v>
      </c>
      <c r="AS138" s="169" t="str">
        <f t="shared" si="14"/>
        <v>Non valide</v>
      </c>
      <c r="AT138" s="169" t="str">
        <f t="shared" si="15"/>
        <v>Non valide</v>
      </c>
      <c r="AU138" s="215" t="str">
        <f>LEFT('PLANNING-RECHANGES LATelec'!$R138,9)</f>
        <v>LCTV31147</v>
      </c>
      <c r="AV138" s="156"/>
    </row>
    <row r="139" spans="1:48" ht="25.5" hidden="1" x14ac:dyDescent="0.2">
      <c r="A139" s="86" t="str">
        <f t="shared" si="16"/>
        <v>27988635
2799903910</v>
      </c>
      <c r="B139" s="125" t="str">
        <f>IFERROR(VLOOKUP(F139,'Table V'!A:K,11,FALSE),"TBD")</f>
        <v>AIRBUS</v>
      </c>
      <c r="C139" s="125" t="s">
        <v>1912</v>
      </c>
      <c r="D139" s="126" t="s">
        <v>157</v>
      </c>
      <c r="E139" s="127" t="s">
        <v>6</v>
      </c>
      <c r="F139" s="125" t="s">
        <v>1253</v>
      </c>
      <c r="G139" s="125">
        <v>1</v>
      </c>
      <c r="H139" s="125">
        <v>0</v>
      </c>
      <c r="I139" s="125" t="str">
        <f>IFERROR(VLOOKUP(F139,'Stock PHS'!A:F,6,FALSE),"")</f>
        <v/>
      </c>
      <c r="J139" s="128" t="str">
        <f>IFERROR(VLOOKUP(F139,'Table V'!A:I,9,FALSE),"P/N INCONNU")</f>
        <v>P/N CONNU</v>
      </c>
      <c r="K139" s="125" t="str">
        <f>IFERROR(VLOOKUP(F139,'Table V'!A:J,10,FALSE),"TBD")</f>
        <v>VB0204D</v>
      </c>
      <c r="L139" s="125" t="str">
        <f>IFERROR(VLOOKUP(F139,'Table V'!A:C,3,FALSE),"LdF non existante")</f>
        <v>LdF Non approuvée</v>
      </c>
      <c r="M139" s="129"/>
      <c r="N139" s="125" t="str">
        <f>IFERROR(VLOOKUP(F139,'Table V'!A:H,8,FALSE),"À définir")</f>
        <v>NON</v>
      </c>
      <c r="O139" s="125">
        <f>IFERROR(VLOOKUP(F139,'Table V'!A:E,2,FALSE),"TBD")</f>
        <v>518</v>
      </c>
      <c r="P139" s="125" t="str">
        <f>IFERROR(CONCATENATE(VLOOKUP(F139,'Table V'!$A$1:$Q$260192,17,FALSE),"-",(RIGHT(C139,4)),"0",D139),"")</f>
        <v>1251019-9039010</v>
      </c>
      <c r="Q139" s="130" t="str">
        <f>IFERROR(VLOOKUP(F139,'Table V'!A:L,12,FALSE),"")</f>
        <v>LAB</v>
      </c>
      <c r="R139" s="126" t="s">
        <v>1276</v>
      </c>
      <c r="S139" s="125" t="s">
        <v>172</v>
      </c>
      <c r="T139" s="131" t="s">
        <v>24</v>
      </c>
      <c r="U139" s="132" t="s">
        <v>946</v>
      </c>
      <c r="V139" s="130" t="str">
        <f>IFERROR(VLOOKUP(F139,'Table V'!A:F,6,FALSE),"TBD")</f>
        <v>6V01448300</v>
      </c>
      <c r="W139" s="125" t="str">
        <f>IFERROR(VLOOKUP(F139,'Table V'!A:G,7,FALSE),"TBD")</f>
        <v>Qté 1</v>
      </c>
      <c r="X139" s="125" t="str">
        <f>IFERROR(VLOOKUP(A139,[1]Feuil1!$A:$AG,32,FALSE),"N/A")</f>
        <v>Received</v>
      </c>
      <c r="Y139" s="130" t="str">
        <f>IF(ISNUMBER(Tableau1[[#This Row],[Date expédition réelle]]),"Expédiée","En cours")</f>
        <v>Expédiée</v>
      </c>
      <c r="Z139" s="133" t="s">
        <v>1279</v>
      </c>
      <c r="AA139" s="125" t="s">
        <v>876</v>
      </c>
      <c r="AB139" s="129">
        <v>19807</v>
      </c>
      <c r="AC139" s="129"/>
      <c r="AD139" s="129" t="s">
        <v>1277</v>
      </c>
      <c r="AE139" s="134">
        <v>43452</v>
      </c>
      <c r="AF139" s="134">
        <v>43452</v>
      </c>
      <c r="AG139" s="134">
        <f t="shared" si="12"/>
        <v>43448</v>
      </c>
      <c r="AH139" s="125"/>
      <c r="AI139" s="219">
        <f>IFERROR(VLOOKUP('PLANNING-RECHANGES LATelec'!$AU139,[2]MAD!$B$4:$J$50000,2,FALSE),"MAD TBD")</f>
        <v>43448</v>
      </c>
      <c r="AJ139" s="134">
        <f>IFERROR(VLOOKUP('PLANNING-RECHANGES LATelec'!$AU139,[2]MAD!$B$4:$J$50000,9,FALSE),"NON EXPEDIÉE")</f>
        <v>43451</v>
      </c>
      <c r="AK139" s="224">
        <f t="shared" si="13"/>
        <v>8</v>
      </c>
      <c r="AL139" s="227">
        <v>43440</v>
      </c>
      <c r="AM139" s="222" t="s">
        <v>15</v>
      </c>
      <c r="AN139" s="172">
        <f>IFERROR(VLOOKUP('PLANNING-RECHANGES LATelec'!$F139,'Table V'!A$1:O8046,13,FALSE),"TBD")</f>
        <v>2429</v>
      </c>
      <c r="AO139" s="170">
        <f>IFERROR(VLOOKUP('PLANNING-RECHANGES LATelec'!$F139,'Table V'!A$1:O8003,14,FALSE),"TBD")</f>
        <v>4294</v>
      </c>
      <c r="AP139" s="171" t="str">
        <f>IFERROR(VLOOKUP('PLANNING-RECHANGES LATelec'!$F139,'Table V'!A$1:O$8013,15,FALSE),"TBD")</f>
        <v>USD</v>
      </c>
      <c r="AQ139" s="170" t="str">
        <f>IFERROR(VLOOKUP('PLANNING-RECHANGES LATelec'!$A139,[3]PO_AS!$A$2:$R$2520,16,FALSE),"TBD")</f>
        <v>TBD</v>
      </c>
      <c r="AR139" s="169" t="str">
        <f>IFERROR(VLOOKUP('PLANNING-RECHANGES LATelec'!$A139,[3]PO_AS!$A$2:$S$2520,18,FALSE),"TBD")</f>
        <v>TBD</v>
      </c>
      <c r="AS139" s="169" t="str">
        <f t="shared" si="14"/>
        <v>Non valide</v>
      </c>
      <c r="AT139" s="169" t="str">
        <f t="shared" si="15"/>
        <v>Non valide</v>
      </c>
      <c r="AU139" s="215" t="str">
        <f>LEFT('PLANNING-RECHANGES LATelec'!$R139,9)</f>
        <v>LCT217286</v>
      </c>
      <c r="AV139" s="156"/>
    </row>
    <row r="140" spans="1:48" hidden="1" x14ac:dyDescent="0.2">
      <c r="A140" s="86" t="str">
        <f t="shared" si="16"/>
        <v>2753012310</v>
      </c>
      <c r="B140" s="125" t="str">
        <f>IFERROR(VLOOKUP(F140,'Table V'!A:K,11,FALSE),"TBD")</f>
        <v>AIRBUS</v>
      </c>
      <c r="C140" s="125">
        <v>27530123</v>
      </c>
      <c r="D140" s="126" t="s">
        <v>157</v>
      </c>
      <c r="E140" s="127" t="s">
        <v>95</v>
      </c>
      <c r="F140" s="125" t="s">
        <v>600</v>
      </c>
      <c r="G140" s="125">
        <v>1</v>
      </c>
      <c r="H140" s="125">
        <v>0</v>
      </c>
      <c r="I140" s="125" t="str">
        <f>IFERROR(VLOOKUP(F140,'Stock PHS'!A:F,6,FALSE),"")</f>
        <v/>
      </c>
      <c r="J140" s="128" t="str">
        <f>IFERROR(VLOOKUP(F140,'Table V'!A:I,9,FALSE),"P/N INCONNU")</f>
        <v>P/N CONNU</v>
      </c>
      <c r="K140" s="125" t="str">
        <f>IFERROR(VLOOKUP(F140,'Table V'!A:J,10,FALSE),"TBD")</f>
        <v>NB5457P</v>
      </c>
      <c r="L140" s="125" t="str">
        <f>IFERROR(VLOOKUP(F140,'Table V'!A:C,3,FALSE),"LdF non existante")</f>
        <v>LdF approuvée</v>
      </c>
      <c r="M140" s="129" t="s">
        <v>59</v>
      </c>
      <c r="N140" s="125" t="str">
        <f>IFERROR(VLOOKUP(F140,'Table V'!A:H,8,FALSE),"À définir")</f>
        <v>NON</v>
      </c>
      <c r="O140" s="125">
        <f>IFERROR(VLOOKUP(F140,'Table V'!A:E,2,FALSE),"TBD")</f>
        <v>117</v>
      </c>
      <c r="P140" s="125" t="str">
        <f>IFERROR(CONCATENATE(VLOOKUP(F140,'Table V'!$A$1:$Q$260192,17,FALSE),"-",(RIGHT(C140,4)),"0",D140),"")</f>
        <v>1251019-0123010</v>
      </c>
      <c r="Q140" s="130" t="str">
        <f>IFERROR(VLOOKUP(F140,'Table V'!A:L,12,FALSE),"")</f>
        <v>LAB</v>
      </c>
      <c r="R140" s="126" t="s">
        <v>1355</v>
      </c>
      <c r="S140" s="125" t="s">
        <v>964</v>
      </c>
      <c r="T140" s="131" t="s">
        <v>24</v>
      </c>
      <c r="U140" s="132" t="s">
        <v>15</v>
      </c>
      <c r="V140" s="130" t="str">
        <f>IFERROR(VLOOKUP(F140,'Table V'!A:F,6,FALSE),"TBD")</f>
        <v>N/A</v>
      </c>
      <c r="W140" s="125" t="str">
        <f>IFERROR(VLOOKUP(F140,'Table V'!A:G,7,FALSE),"TBD")</f>
        <v>N/A</v>
      </c>
      <c r="X140" s="125" t="str">
        <f>IFERROR(VLOOKUP(A140,[1]Feuil1!$A:$AG,32,FALSE),"N/A")</f>
        <v>Received</v>
      </c>
      <c r="Y140" s="130" t="str">
        <f>IF(ISNUMBER(Tableau1[[#This Row],[Date expédition réelle]]),"Expédiée","En cours")</f>
        <v>Expédiée</v>
      </c>
      <c r="Z140" s="133" t="s">
        <v>319</v>
      </c>
      <c r="AA140" s="125" t="s">
        <v>872</v>
      </c>
      <c r="AB140" s="129">
        <v>10623</v>
      </c>
      <c r="AC140" s="129" t="s">
        <v>957</v>
      </c>
      <c r="AD140" s="129" t="s">
        <v>957</v>
      </c>
      <c r="AE140" s="134">
        <v>43060</v>
      </c>
      <c r="AF140" s="134">
        <v>43460</v>
      </c>
      <c r="AG140" s="134">
        <f t="shared" si="12"/>
        <v>43454</v>
      </c>
      <c r="AH140" s="125" t="s">
        <v>15</v>
      </c>
      <c r="AI140" s="219">
        <f>IFERROR(VLOOKUP('PLANNING-RECHANGES LATelec'!$AU140,[2]MAD!$B$4:$J$50000,2,FALSE),"MAD TBD")</f>
        <v>43448</v>
      </c>
      <c r="AJ140" s="134">
        <f>IFERROR(VLOOKUP('PLANNING-RECHANGES LATelec'!$AU140,[2]MAD!$B$4:$J$50000,9,FALSE),"NON EXPEDIÉE")</f>
        <v>43451</v>
      </c>
      <c r="AK140" s="224">
        <f t="shared" si="13"/>
        <v>2</v>
      </c>
      <c r="AL140" s="227">
        <v>43446</v>
      </c>
      <c r="AM140" s="222" t="s">
        <v>15</v>
      </c>
      <c r="AN140" s="172">
        <f>IFERROR(VLOOKUP('PLANNING-RECHANGES LATelec'!$F140,'Table V'!A$1:O8047,13,FALSE),"TBD")</f>
        <v>1313.9</v>
      </c>
      <c r="AO140" s="170">
        <f>IFERROR(VLOOKUP('PLANNING-RECHANGES LATelec'!$F140,'Table V'!A$1:O8004,14,FALSE),"TBD")</f>
        <v>0</v>
      </c>
      <c r="AP140" s="171" t="str">
        <f>IFERROR(VLOOKUP('PLANNING-RECHANGES LATelec'!$F140,'Table V'!A$1:O$8013,15,FALSE),"TBD")</f>
        <v>USD</v>
      </c>
      <c r="AQ140" s="170" t="str">
        <f>IFERROR(VLOOKUP('PLANNING-RECHANGES LATelec'!$A140,[3]PO_AS!$A$2:$R$2520,16,FALSE),"TBD")</f>
        <v>TBD</v>
      </c>
      <c r="AR140" s="169" t="str">
        <f>IFERROR(VLOOKUP('PLANNING-RECHANGES LATelec'!$A140,[3]PO_AS!$A$2:$S$2520,18,FALSE),"TBD")</f>
        <v>TBD</v>
      </c>
      <c r="AS140" s="169" t="str">
        <f t="shared" si="14"/>
        <v>Non valide</v>
      </c>
      <c r="AT140" s="169" t="str">
        <f t="shared" si="15"/>
        <v>Non valide</v>
      </c>
      <c r="AU140" s="215" t="str">
        <f>LEFT('PLANNING-RECHANGES LATelec'!$R140,9)</f>
        <v>LCTV31147</v>
      </c>
      <c r="AV140" s="156"/>
    </row>
    <row r="141" spans="1:48" ht="51" hidden="1" x14ac:dyDescent="0.2">
      <c r="A141" s="86" t="str">
        <f t="shared" si="16"/>
        <v>2794780310</v>
      </c>
      <c r="B141" s="125" t="str">
        <f>IFERROR(VLOOKUP(F141,'Table V'!A:K,11,FALSE),"TBD")</f>
        <v>AIRBUS</v>
      </c>
      <c r="C141" s="125">
        <v>27947803</v>
      </c>
      <c r="D141" s="126" t="s">
        <v>157</v>
      </c>
      <c r="E141" s="127" t="s">
        <v>104</v>
      </c>
      <c r="F141" s="125" t="s">
        <v>1101</v>
      </c>
      <c r="G141" s="125" t="s">
        <v>1103</v>
      </c>
      <c r="H141" s="125">
        <v>0</v>
      </c>
      <c r="I141" s="125" t="str">
        <f>IFERROR(VLOOKUP(F141,'Stock PHS'!A:F,6,FALSE),"")</f>
        <v/>
      </c>
      <c r="J141" s="128" t="str">
        <f>IFERROR(VLOOKUP(F141,'Table V'!A:I,9,FALSE),"P/N INCONNU")</f>
        <v>P/N CONNU</v>
      </c>
      <c r="K141" s="125" t="str">
        <f>IFERROR(VLOOKUP(F141,'Table V'!A:J,10,FALSE),"TBD")</f>
        <v>NB02155</v>
      </c>
      <c r="L141" s="125" t="str">
        <f>IFERROR(VLOOKUP(F141,'Table V'!A:C,3,FALSE),"LdF non existante")</f>
        <v>LdF Non approuvée</v>
      </c>
      <c r="M141" s="129" t="s">
        <v>59</v>
      </c>
      <c r="N141" s="125" t="str">
        <f>IFERROR(VLOOKUP(F141,'Table V'!A:H,8,FALSE),"À définir")</f>
        <v>NON</v>
      </c>
      <c r="O141" s="125">
        <f>IFERROR(VLOOKUP(F141,'Table V'!A:E,2,FALSE),"TBD")</f>
        <v>56</v>
      </c>
      <c r="P141" s="125" t="str">
        <f>IFERROR(CONCATENATE(VLOOKUP(F141,'Table V'!$A$1:$Q$260192,17,FALSE),"-",(RIGHT(C141,4)),"0",D141),"")</f>
        <v>1251019-7803010</v>
      </c>
      <c r="Q141" s="130" t="str">
        <f>IFERROR(VLOOKUP(F141,'Table V'!A:L,12,FALSE),"")</f>
        <v>LAB</v>
      </c>
      <c r="R141" s="126" t="s">
        <v>1138</v>
      </c>
      <c r="S141" s="125" t="s">
        <v>885</v>
      </c>
      <c r="T141" s="131" t="s">
        <v>24</v>
      </c>
      <c r="U141" s="132" t="s">
        <v>15</v>
      </c>
      <c r="V141" s="130" t="str">
        <f>IFERROR(VLOOKUP(F141,'Table V'!A:F,6,FALSE),"TBD")</f>
        <v>N/A</v>
      </c>
      <c r="W141" s="125" t="str">
        <f>IFERROR(VLOOKUP(F141,'Table V'!A:G,7,FALSE),"TBD")</f>
        <v>N/A</v>
      </c>
      <c r="X141" s="125" t="str">
        <f>IFERROR(VLOOKUP(A141,[1]Feuil1!$A:$AG,32,FALSE),"N/A")</f>
        <v>N/A</v>
      </c>
      <c r="Y141" s="130" t="str">
        <f>IF(ISNUMBER(Tableau1[[#This Row],[Date expédition réelle]]),"Expédiée","En cours")</f>
        <v>Expédiée</v>
      </c>
      <c r="Z141" s="133" t="s">
        <v>1270</v>
      </c>
      <c r="AA141" s="125" t="s">
        <v>876</v>
      </c>
      <c r="AB141" s="129">
        <v>18566</v>
      </c>
      <c r="AC141" s="129" t="s">
        <v>1149</v>
      </c>
      <c r="AD141" s="129">
        <v>3601</v>
      </c>
      <c r="AE141" s="134">
        <v>43455.999988425923</v>
      </c>
      <c r="AF141" s="134">
        <v>43455</v>
      </c>
      <c r="AG141" s="134">
        <f t="shared" si="12"/>
        <v>43451</v>
      </c>
      <c r="AH141" s="125"/>
      <c r="AI141" s="219">
        <f>IFERROR(VLOOKUP('PLANNING-RECHANGES LATelec'!$AU141,[2]MAD!$B$4:$J$50000,2,FALSE),"MAD TBD")</f>
        <v>43451</v>
      </c>
      <c r="AJ141" s="134">
        <f>IFERROR(VLOOKUP('PLANNING-RECHANGES LATelec'!$AU141,[2]MAD!$B$4:$J$50000,9,FALSE),"NON EXPEDIÉE")</f>
        <v>43452</v>
      </c>
      <c r="AK141" s="224">
        <f t="shared" si="13"/>
        <v>11</v>
      </c>
      <c r="AL141" s="227">
        <v>43440</v>
      </c>
      <c r="AM141" s="222" t="s">
        <v>15</v>
      </c>
      <c r="AN141" s="172">
        <f>IFERROR(VLOOKUP('PLANNING-RECHANGES LATelec'!$F141,'Table V'!A$1:O8048,13,FALSE),"TBD")</f>
        <v>1045</v>
      </c>
      <c r="AO141" s="170">
        <f>IFERROR(VLOOKUP('PLANNING-RECHANGES LATelec'!$F141,'Table V'!A$1:O8005,14,FALSE),"TBD")</f>
        <v>0</v>
      </c>
      <c r="AP141" s="171" t="str">
        <f>IFERROR(VLOOKUP('PLANNING-RECHANGES LATelec'!$F141,'Table V'!A$1:O$8013,15,FALSE),"TBD")</f>
        <v>USD</v>
      </c>
      <c r="AQ141" s="170" t="str">
        <f>IFERROR(VLOOKUP('PLANNING-RECHANGES LATelec'!$A141,[3]PO_AS!$A$2:$R$2520,16,FALSE),"TBD")</f>
        <v>TBD</v>
      </c>
      <c r="AR141" s="169" t="str">
        <f>IFERROR(VLOOKUP('PLANNING-RECHANGES LATelec'!$A141,[3]PO_AS!$A$2:$S$2520,18,FALSE),"TBD")</f>
        <v>TBD</v>
      </c>
      <c r="AS141" s="169" t="str">
        <f t="shared" si="14"/>
        <v>Non valide</v>
      </c>
      <c r="AT141" s="169" t="str">
        <f t="shared" si="15"/>
        <v>Non valide</v>
      </c>
      <c r="AU141" s="215" t="str">
        <f>LEFT('PLANNING-RECHANGES LATelec'!$R141,9)</f>
        <v>LCT182759</v>
      </c>
      <c r="AV141" s="156"/>
    </row>
    <row r="142" spans="1:48" ht="63.75" hidden="1" x14ac:dyDescent="0.2">
      <c r="A142" s="84" t="str">
        <f t="shared" si="16"/>
        <v>2788228810</v>
      </c>
      <c r="B142" s="125" t="str">
        <f>IFERROR(VLOOKUP(F142,'Table V'!A:K,11,FALSE),"TBD")</f>
        <v>AIRBUS</v>
      </c>
      <c r="C142" s="125">
        <v>27882288</v>
      </c>
      <c r="D142" s="126">
        <v>10</v>
      </c>
      <c r="E142" s="127" t="s">
        <v>6</v>
      </c>
      <c r="F142" s="125" t="s">
        <v>530</v>
      </c>
      <c r="G142" s="125">
        <v>2</v>
      </c>
      <c r="H142" s="125">
        <v>0</v>
      </c>
      <c r="I142" s="125" t="str">
        <f>IFERROR(VLOOKUP(F142,'Stock PHS'!A:F,6,FALSE),"")</f>
        <v/>
      </c>
      <c r="J142" s="128" t="str">
        <f>IFERROR(VLOOKUP(F142,'Table V'!A:I,9,FALSE),"P/N INCONNU")</f>
        <v>P/N CONNU</v>
      </c>
      <c r="K142" s="125" t="str">
        <f>IFERROR(VLOOKUP(F142,'Table V'!A:J,10,FALSE),"TBD")</f>
        <v>N/A</v>
      </c>
      <c r="L142" s="125" t="str">
        <f>IFERROR(VLOOKUP(F142,'Table V'!A:C,3,FALSE),"LdF non existante")</f>
        <v>LdF approuvée</v>
      </c>
      <c r="M142" s="129" t="s">
        <v>59</v>
      </c>
      <c r="N142" s="125" t="str">
        <f>IFERROR(VLOOKUP(F142,'Table V'!A:H,8,FALSE),"À définir")</f>
        <v>NON</v>
      </c>
      <c r="O142" s="125">
        <f>IFERROR(VLOOKUP(F142,'Table V'!A:E,2,FALSE),"TBD")</f>
        <v>27</v>
      </c>
      <c r="P142" s="125" t="str">
        <f>IFERROR(CONCATENATE(VLOOKUP(F142,'Table V'!$A$1:$Q$260192,17,FALSE),"-",(RIGHT(C142,4)),"0",D142),"")</f>
        <v>1251019-2288010</v>
      </c>
      <c r="Q142" s="130" t="str">
        <f>IFERROR(VLOOKUP(F142,'Table V'!A:L,12,FALSE),"")</f>
        <v>LAB</v>
      </c>
      <c r="R142" s="126" t="s">
        <v>1913</v>
      </c>
      <c r="S142" s="125" t="s">
        <v>867</v>
      </c>
      <c r="T142" s="131" t="s">
        <v>24</v>
      </c>
      <c r="U142" s="132" t="s">
        <v>15</v>
      </c>
      <c r="V142" s="130" t="str">
        <f>IFERROR(VLOOKUP(F142,'Table V'!A:F,6,FALSE),"TBD")</f>
        <v>N/A</v>
      </c>
      <c r="W142" s="125" t="str">
        <f>IFERROR(VLOOKUP(F142,'Table V'!A:G,7,FALSE),"TBD")</f>
        <v>N/A</v>
      </c>
      <c r="X142" s="125" t="str">
        <f>IFERROR(VLOOKUP(A142,[1]Feuil1!$A:$AG,32,FALSE),"N/A")</f>
        <v>N/A</v>
      </c>
      <c r="Y142" s="130" t="str">
        <f>IF(ISNUMBER(Tableau1[[#This Row],[Date expédition réelle]]),"Expédiée","En cours")</f>
        <v>Expédiée</v>
      </c>
      <c r="Z142" s="136" t="s">
        <v>1281</v>
      </c>
      <c r="AA142" s="125" t="s">
        <v>159</v>
      </c>
      <c r="AB142" s="129">
        <v>16875</v>
      </c>
      <c r="AC142" s="129" t="s">
        <v>57</v>
      </c>
      <c r="AD142" s="129">
        <v>2648</v>
      </c>
      <c r="AE142" s="134">
        <v>43374</v>
      </c>
      <c r="AF142" s="134">
        <v>43455</v>
      </c>
      <c r="AG142" s="134">
        <f t="shared" si="12"/>
        <v>43453</v>
      </c>
      <c r="AH142" s="125"/>
      <c r="AI142" s="219">
        <f>IFERROR(VLOOKUP('PLANNING-RECHANGES LATelec'!$AU142,[2]MAD!$B$4:$J$50000,2,FALSE),"MAD TBD")</f>
        <v>43448</v>
      </c>
      <c r="AJ142" s="134">
        <f>IFERROR(VLOOKUP('PLANNING-RECHANGES LATelec'!$AU142,[2]MAD!$B$4:$J$50000,9,FALSE),"NON EXPEDIÉE")</f>
        <v>43452</v>
      </c>
      <c r="AK142" s="224">
        <f t="shared" si="13"/>
        <v>4</v>
      </c>
      <c r="AL142" s="227">
        <v>43444</v>
      </c>
      <c r="AM142" s="222" t="s">
        <v>15</v>
      </c>
      <c r="AN142" s="172">
        <f>IFERROR(VLOOKUP('PLANNING-RECHANGES LATelec'!$F142,'Table V'!A$1:O8049,13,FALSE),"TBD")</f>
        <v>1074</v>
      </c>
      <c r="AO142" s="170">
        <f>IFERROR(VLOOKUP('PLANNING-RECHANGES LATelec'!$F142,'Table V'!A$1:O8006,14,FALSE),"TBD")</f>
        <v>0</v>
      </c>
      <c r="AP142" s="171" t="str">
        <f>IFERROR(VLOOKUP('PLANNING-RECHANGES LATelec'!$F142,'Table V'!A$1:O$8013,15,FALSE),"TBD")</f>
        <v>USD</v>
      </c>
      <c r="AQ142" s="170" t="str">
        <f>IFERROR(VLOOKUP('PLANNING-RECHANGES LATelec'!$A142,[3]PO_AS!$A$2:$R$2520,16,FALSE),"TBD")</f>
        <v>TBD</v>
      </c>
      <c r="AR142" s="169" t="str">
        <f>IFERROR(VLOOKUP('PLANNING-RECHANGES LATelec'!$A142,[3]PO_AS!$A$2:$S$2520,18,FALSE),"TBD")</f>
        <v>TBD</v>
      </c>
      <c r="AS142" s="169" t="str">
        <f t="shared" si="14"/>
        <v>Non valide</v>
      </c>
      <c r="AT142" s="169" t="str">
        <f t="shared" si="15"/>
        <v>Non valide</v>
      </c>
      <c r="AU142" s="215" t="str">
        <f>LEFT('PLANNING-RECHANGES LATelec'!$R142,9)</f>
        <v>LCT125920</v>
      </c>
      <c r="AV142" s="156"/>
    </row>
    <row r="143" spans="1:48" ht="38.25" hidden="1" x14ac:dyDescent="0.2">
      <c r="A143" s="85" t="str">
        <f t="shared" si="16"/>
        <v>2740543110</v>
      </c>
      <c r="B143" s="125" t="str">
        <f>IFERROR(VLOOKUP(F143,'Table V'!A:K,11,FALSE),"TBD")</f>
        <v>AIRBUS</v>
      </c>
      <c r="C143" s="125">
        <v>27405431</v>
      </c>
      <c r="D143" s="126" t="s">
        <v>157</v>
      </c>
      <c r="E143" s="127" t="s">
        <v>95</v>
      </c>
      <c r="F143" s="125" t="s">
        <v>600</v>
      </c>
      <c r="G143" s="125">
        <v>1</v>
      </c>
      <c r="H143" s="125">
        <v>0</v>
      </c>
      <c r="I143" s="125" t="str">
        <f>IFERROR(VLOOKUP(F143,'Stock PHS'!A:F,6,FALSE),"")</f>
        <v/>
      </c>
      <c r="J143" s="128" t="str">
        <f>IFERROR(VLOOKUP(F143,'Table V'!A:I,9,FALSE),"P/N INCONNU")</f>
        <v>P/N CONNU</v>
      </c>
      <c r="K143" s="125" t="str">
        <f>IFERROR(VLOOKUP(F143,'Table V'!A:J,10,FALSE),"TBD")</f>
        <v>NB5457P</v>
      </c>
      <c r="L143" s="125" t="str">
        <f>IFERROR(VLOOKUP(F143,'Table V'!A:C,3,FALSE),"LdF non existante")</f>
        <v>LdF approuvée</v>
      </c>
      <c r="M143" s="129" t="s">
        <v>59</v>
      </c>
      <c r="N143" s="125" t="str">
        <f>IFERROR(VLOOKUP(F143,'Table V'!A:H,8,FALSE),"À définir")</f>
        <v>NON</v>
      </c>
      <c r="O143" s="125">
        <f>IFERROR(VLOOKUP(F143,'Table V'!A:E,2,FALSE),"TBD")</f>
        <v>117</v>
      </c>
      <c r="P143" s="125" t="str">
        <f>IFERROR(CONCATENATE(VLOOKUP(F143,'Table V'!$A$1:$Q$260192,17,FALSE),"-",(RIGHT(C143,4)),"0",D143),"")</f>
        <v>1251019-5431010</v>
      </c>
      <c r="Q143" s="130" t="str">
        <f>IFERROR(VLOOKUP(F143,'Table V'!A:L,12,FALSE),"")</f>
        <v>LAB</v>
      </c>
      <c r="R143" s="126" t="s">
        <v>1911</v>
      </c>
      <c r="S143" s="125" t="s">
        <v>1286</v>
      </c>
      <c r="T143" s="131" t="s">
        <v>24</v>
      </c>
      <c r="U143" s="132" t="s">
        <v>15</v>
      </c>
      <c r="V143" s="130" t="str">
        <f>IFERROR(VLOOKUP(F143,'Table V'!A:F,6,FALSE),"TBD")</f>
        <v>N/A</v>
      </c>
      <c r="W143" s="125" t="str">
        <f>IFERROR(VLOOKUP(F143,'Table V'!A:G,7,FALSE),"TBD")</f>
        <v>N/A</v>
      </c>
      <c r="X143" s="125" t="str">
        <f>IFERROR(VLOOKUP(A143,[1]Feuil1!$A:$AG,32,FALSE),"N/A")</f>
        <v>Received</v>
      </c>
      <c r="Y143" s="130" t="str">
        <f>IF(ISNUMBER(Tableau1[[#This Row],[Date expédition réelle]]),"Expédiée","En cours")</f>
        <v>Expédiée</v>
      </c>
      <c r="Z143" s="133" t="s">
        <v>319</v>
      </c>
      <c r="AA143" s="125" t="s">
        <v>872</v>
      </c>
      <c r="AB143" s="129">
        <v>10623</v>
      </c>
      <c r="AC143" s="129" t="s">
        <v>957</v>
      </c>
      <c r="AD143" s="129" t="s">
        <v>957</v>
      </c>
      <c r="AE143" s="134">
        <v>43060</v>
      </c>
      <c r="AF143" s="134">
        <v>43445</v>
      </c>
      <c r="AG143" s="134">
        <f t="shared" si="12"/>
        <v>43439</v>
      </c>
      <c r="AH143" s="125" t="s">
        <v>15</v>
      </c>
      <c r="AI143" s="219">
        <f>IFERROR(VLOOKUP('PLANNING-RECHANGES LATelec'!$AU143,[2]MAD!$B$4:$J$50000,2,FALSE),"MAD TBD")</f>
        <v>43451</v>
      </c>
      <c r="AJ143" s="134">
        <f>IFERROR(VLOOKUP('PLANNING-RECHANGES LATelec'!$AU143,[2]MAD!$B$4:$J$50000,9,FALSE),"NON EXPEDIÉE")</f>
        <v>43453</v>
      </c>
      <c r="AK143" s="224">
        <f t="shared" si="13"/>
        <v>20</v>
      </c>
      <c r="AL143" s="227">
        <v>43431</v>
      </c>
      <c r="AM143" s="222" t="s">
        <v>15</v>
      </c>
      <c r="AN143" s="172">
        <f>IFERROR(VLOOKUP('PLANNING-RECHANGES LATelec'!$F143,'Table V'!A$1:O8050,13,FALSE),"TBD")</f>
        <v>1313.9</v>
      </c>
      <c r="AO143" s="170">
        <f>IFERROR(VLOOKUP('PLANNING-RECHANGES LATelec'!$F143,'Table V'!A$1:O8007,14,FALSE),"TBD")</f>
        <v>0</v>
      </c>
      <c r="AP143" s="171" t="str">
        <f>IFERROR(VLOOKUP('PLANNING-RECHANGES LATelec'!$F143,'Table V'!A$1:O$8013,15,FALSE),"TBD")</f>
        <v>USD</v>
      </c>
      <c r="AQ143" s="168" t="str">
        <f>IFERROR(VLOOKUP('PLANNING-RECHANGES LATelec'!$A143,[3]PO_AS!$A$2:$R$2520,16,FALSE),"TBD")</f>
        <v>TBD</v>
      </c>
      <c r="AR143" s="169" t="str">
        <f>IFERROR(VLOOKUP('PLANNING-RECHANGES LATelec'!$A143,[3]PO_AS!$A$2:$S$2520,18,FALSE),"TBD")</f>
        <v>TBD</v>
      </c>
      <c r="AS143" s="169" t="str">
        <f t="shared" si="14"/>
        <v>Non valide</v>
      </c>
      <c r="AT143" s="169" t="str">
        <f t="shared" si="15"/>
        <v>Non valide</v>
      </c>
      <c r="AU143" s="215" t="str">
        <f>LEFT('PLANNING-RECHANGES LATelec'!$R143,9)</f>
        <v>LCT021746</v>
      </c>
      <c r="AV143" s="156"/>
    </row>
    <row r="144" spans="1:48" hidden="1" x14ac:dyDescent="0.2">
      <c r="A144" s="85" t="str">
        <f t="shared" si="16"/>
        <v>2742364310</v>
      </c>
      <c r="B144" s="125" t="str">
        <f>IFERROR(VLOOKUP(F144,'Table V'!A:K,11,FALSE),"TBD")</f>
        <v>AIRBUS</v>
      </c>
      <c r="C144" s="125">
        <v>27423643</v>
      </c>
      <c r="D144" s="126">
        <v>10</v>
      </c>
      <c r="E144" s="127" t="s">
        <v>95</v>
      </c>
      <c r="F144" s="125" t="s">
        <v>600</v>
      </c>
      <c r="G144" s="125">
        <v>1</v>
      </c>
      <c r="H144" s="125">
        <v>0</v>
      </c>
      <c r="I144" s="125" t="str">
        <f>IFERROR(VLOOKUP(F144,'Stock PHS'!A:F,6,FALSE),"")</f>
        <v/>
      </c>
      <c r="J144" s="128" t="str">
        <f>IFERROR(VLOOKUP(F144,'Table V'!A:I,9,FALSE),"P/N INCONNU")</f>
        <v>P/N CONNU</v>
      </c>
      <c r="K144" s="125" t="str">
        <f>IFERROR(VLOOKUP(F144,'Table V'!A:J,10,FALSE),"TBD")</f>
        <v>NB5457P</v>
      </c>
      <c r="L144" s="125" t="str">
        <f>IFERROR(VLOOKUP(F144,'Table V'!A:C,3,FALSE),"LdF non existante")</f>
        <v>LdF approuvée</v>
      </c>
      <c r="M144" s="129" t="s">
        <v>59</v>
      </c>
      <c r="N144" s="125" t="str">
        <f>IFERROR(VLOOKUP(F144,'Table V'!A:H,8,FALSE),"À définir")</f>
        <v>NON</v>
      </c>
      <c r="O144" s="125">
        <f>IFERROR(VLOOKUP(F144,'Table V'!A:E,2,FALSE),"TBD")</f>
        <v>117</v>
      </c>
      <c r="P144" s="125" t="str">
        <f>IFERROR(CONCATENATE(VLOOKUP(F144,'Table V'!$A$1:$Q$260192,17,FALSE),"-",(RIGHT(C144,4)),"0",D144),"")</f>
        <v>1251019-3643010</v>
      </c>
      <c r="Q144" s="130" t="str">
        <f>IFERROR(VLOOKUP(F144,'Table V'!A:L,12,FALSE),"")</f>
        <v>LAB</v>
      </c>
      <c r="R144" s="126" t="s">
        <v>1352</v>
      </c>
      <c r="S144" s="125" t="s">
        <v>1286</v>
      </c>
      <c r="T144" s="131" t="s">
        <v>24</v>
      </c>
      <c r="U144" s="132" t="s">
        <v>15</v>
      </c>
      <c r="V144" s="130" t="str">
        <f>IFERROR(VLOOKUP(F144,'Table V'!A:F,6,FALSE),"TBD")</f>
        <v>N/A</v>
      </c>
      <c r="W144" s="125" t="str">
        <f>IFERROR(VLOOKUP(F144,'Table V'!A:G,7,FALSE),"TBD")</f>
        <v>N/A</v>
      </c>
      <c r="X144" s="125" t="str">
        <f>IFERROR(VLOOKUP(A144,[1]Feuil1!$A:$AG,32,FALSE),"N/A")</f>
        <v>Received</v>
      </c>
      <c r="Y144" s="130" t="str">
        <f>IF(ISNUMBER(Tableau1[[#This Row],[Date expédition réelle]]),"Expédiée","En cours")</f>
        <v>Expédiée</v>
      </c>
      <c r="Z144" s="133" t="s">
        <v>319</v>
      </c>
      <c r="AA144" s="125" t="s">
        <v>872</v>
      </c>
      <c r="AB144" s="129">
        <v>10623</v>
      </c>
      <c r="AC144" s="129" t="s">
        <v>957</v>
      </c>
      <c r="AD144" s="129" t="s">
        <v>957</v>
      </c>
      <c r="AE144" s="134">
        <v>43060</v>
      </c>
      <c r="AF144" s="134">
        <v>43460</v>
      </c>
      <c r="AG144" s="134">
        <f t="shared" si="12"/>
        <v>43454</v>
      </c>
      <c r="AH144" s="125" t="s">
        <v>15</v>
      </c>
      <c r="AI144" s="219">
        <f>IFERROR(VLOOKUP('PLANNING-RECHANGES LATelec'!$AU144,[2]MAD!$B$4:$J$50000,2,FALSE),"MAD TBD")</f>
        <v>43451</v>
      </c>
      <c r="AJ144" s="134">
        <f>IFERROR(VLOOKUP('PLANNING-RECHANGES LATelec'!$AU144,[2]MAD!$B$4:$J$50000,9,FALSE),"NON EXPEDIÉE")</f>
        <v>43453</v>
      </c>
      <c r="AK144" s="224">
        <f t="shared" si="13"/>
        <v>7</v>
      </c>
      <c r="AL144" s="227">
        <v>43444</v>
      </c>
      <c r="AM144" s="222" t="s">
        <v>15</v>
      </c>
      <c r="AN144" s="172">
        <f>IFERROR(VLOOKUP('PLANNING-RECHANGES LATelec'!$F144,'Table V'!A$1:O8051,13,FALSE),"TBD")</f>
        <v>1313.9</v>
      </c>
      <c r="AO144" s="170">
        <f>IFERROR(VLOOKUP('PLANNING-RECHANGES LATelec'!$F144,'Table V'!A$1:O8008,14,FALSE),"TBD")</f>
        <v>0</v>
      </c>
      <c r="AP144" s="171" t="str">
        <f>IFERROR(VLOOKUP('PLANNING-RECHANGES LATelec'!$F144,'Table V'!A$1:O$8013,15,FALSE),"TBD")</f>
        <v>USD</v>
      </c>
      <c r="AQ144" s="170" t="str">
        <f>IFERROR(VLOOKUP('PLANNING-RECHANGES LATelec'!$A144,[3]PO_AS!$A$2:$R$2520,16,FALSE),"TBD")</f>
        <v>TBD</v>
      </c>
      <c r="AR144" s="169" t="str">
        <f>IFERROR(VLOOKUP('PLANNING-RECHANGES LATelec'!$A144,[3]PO_AS!$A$2:$S$2520,18,FALSE),"TBD")</f>
        <v>TBD</v>
      </c>
      <c r="AS144" s="169" t="str">
        <f t="shared" si="14"/>
        <v>Non valide</v>
      </c>
      <c r="AT144" s="169" t="str">
        <f t="shared" si="15"/>
        <v>Non valide</v>
      </c>
      <c r="AU144" s="215" t="str">
        <f>LEFT('PLANNING-RECHANGES LATelec'!$R144,9)</f>
        <v>LCT021746</v>
      </c>
      <c r="AV144" s="156"/>
    </row>
    <row r="145" spans="1:48" hidden="1" x14ac:dyDescent="0.2">
      <c r="A145" s="85" t="str">
        <f t="shared" si="16"/>
        <v>2764899510</v>
      </c>
      <c r="B145" s="125" t="str">
        <f>IFERROR(VLOOKUP(F145,'Table V'!A:K,11,FALSE),"TBD")</f>
        <v>AIRBUS</v>
      </c>
      <c r="C145" s="125">
        <v>27648995</v>
      </c>
      <c r="D145" s="126" t="s">
        <v>157</v>
      </c>
      <c r="E145" s="127" t="s">
        <v>95</v>
      </c>
      <c r="F145" s="125" t="s">
        <v>600</v>
      </c>
      <c r="G145" s="125">
        <v>1</v>
      </c>
      <c r="H145" s="125">
        <v>0</v>
      </c>
      <c r="I145" s="125" t="str">
        <f>IFERROR(VLOOKUP(F145,'Stock PHS'!A:F,6,FALSE),"")</f>
        <v/>
      </c>
      <c r="J145" s="128" t="str">
        <f>IFERROR(VLOOKUP(F145,'Table V'!A:I,9,FALSE),"P/N INCONNU")</f>
        <v>P/N CONNU</v>
      </c>
      <c r="K145" s="125" t="str">
        <f>IFERROR(VLOOKUP(F145,'Table V'!A:J,10,FALSE),"TBD")</f>
        <v>NB5457P</v>
      </c>
      <c r="L145" s="125" t="str">
        <f>IFERROR(VLOOKUP(F145,'Table V'!A:C,3,FALSE),"LdF non existante")</f>
        <v>LdF approuvée</v>
      </c>
      <c r="M145" s="129" t="s">
        <v>59</v>
      </c>
      <c r="N145" s="125" t="str">
        <f>IFERROR(VLOOKUP(F145,'Table V'!A:H,8,FALSE),"À définir")</f>
        <v>NON</v>
      </c>
      <c r="O145" s="125">
        <f>IFERROR(VLOOKUP(F145,'Table V'!A:E,2,FALSE),"TBD")</f>
        <v>117</v>
      </c>
      <c r="P145" s="125" t="str">
        <f>IFERROR(CONCATENATE(VLOOKUP(F145,'Table V'!$A$1:$Q$260192,17,FALSE),"-",(RIGHT(C145,4)),"0",D145),"")</f>
        <v>1251019-8995010</v>
      </c>
      <c r="Q145" s="130" t="str">
        <f>IFERROR(VLOOKUP(F145,'Table V'!A:L,12,FALSE),"")</f>
        <v>LAB</v>
      </c>
      <c r="R145" s="126" t="s">
        <v>1359</v>
      </c>
      <c r="S145" s="125" t="s">
        <v>1360</v>
      </c>
      <c r="T145" s="131" t="s">
        <v>24</v>
      </c>
      <c r="U145" s="132" t="s">
        <v>15</v>
      </c>
      <c r="V145" s="130" t="str">
        <f>IFERROR(VLOOKUP(F145,'Table V'!A:F,6,FALSE),"TBD")</f>
        <v>N/A</v>
      </c>
      <c r="W145" s="125" t="str">
        <f>IFERROR(VLOOKUP(F145,'Table V'!A:G,7,FALSE),"TBD")</f>
        <v>N/A</v>
      </c>
      <c r="X145" s="125" t="str">
        <f>IFERROR(VLOOKUP(A145,[1]Feuil1!$A:$AG,32,FALSE),"N/A")</f>
        <v>Received</v>
      </c>
      <c r="Y145" s="130" t="str">
        <f>IF(ISNUMBER(Tableau1[[#This Row],[Date expédition réelle]]),"Expédiée","En cours")</f>
        <v>Expédiée</v>
      </c>
      <c r="Z145" s="133" t="s">
        <v>226</v>
      </c>
      <c r="AA145" s="125" t="s">
        <v>876</v>
      </c>
      <c r="AB145" s="129">
        <v>10623</v>
      </c>
      <c r="AC145" s="129"/>
      <c r="AD145" s="129">
        <v>2937</v>
      </c>
      <c r="AE145" s="134">
        <v>43160</v>
      </c>
      <c r="AF145" s="134">
        <v>43473</v>
      </c>
      <c r="AG145" s="134">
        <f t="shared" si="12"/>
        <v>43467</v>
      </c>
      <c r="AH145" s="125" t="s">
        <v>57</v>
      </c>
      <c r="AI145" s="219">
        <f>IFERROR(VLOOKUP('PLANNING-RECHANGES LATelec'!$AU145,[2]MAD!$B$4:$J$50000,2,FALSE),"MAD TBD")</f>
        <v>43473</v>
      </c>
      <c r="AJ145" s="134">
        <f>IFERROR(VLOOKUP('PLANNING-RECHANGES LATelec'!$AU145,[2]MAD!$B$4:$J$50000,9,FALSE),"NON EXPEDIÉE")</f>
        <v>43475</v>
      </c>
      <c r="AK145" s="224">
        <f t="shared" si="13"/>
        <v>18</v>
      </c>
      <c r="AL145" s="227">
        <v>43455</v>
      </c>
      <c r="AM145" s="222" t="s">
        <v>15</v>
      </c>
      <c r="AN145" s="172">
        <f>IFERROR(VLOOKUP('PLANNING-RECHANGES LATelec'!$F145,'Table V'!A$1:O8052,13,FALSE),"TBD")</f>
        <v>1313.9</v>
      </c>
      <c r="AO145" s="170">
        <f>IFERROR(VLOOKUP('PLANNING-RECHANGES LATelec'!$F145,'Table V'!A$1:O8009,14,FALSE),"TBD")</f>
        <v>0</v>
      </c>
      <c r="AP145" s="171" t="str">
        <f>IFERROR(VLOOKUP('PLANNING-RECHANGES LATelec'!$F145,'Table V'!A$1:O$8013,15,FALSE),"TBD")</f>
        <v>USD</v>
      </c>
      <c r="AQ145" s="170" t="str">
        <f>IFERROR(VLOOKUP('PLANNING-RECHANGES LATelec'!$A145,[3]PO_AS!$A$2:$R$2520,16,FALSE),"TBD")</f>
        <v>TBD</v>
      </c>
      <c r="AR145" s="169" t="str">
        <f>IFERROR(VLOOKUP('PLANNING-RECHANGES LATelec'!$A145,[3]PO_AS!$A$2:$S$2520,18,FALSE),"TBD")</f>
        <v>TBD</v>
      </c>
      <c r="AS145" s="169" t="str">
        <f t="shared" si="14"/>
        <v>Non valide</v>
      </c>
      <c r="AT145" s="169" t="str">
        <f t="shared" si="15"/>
        <v>Non valide</v>
      </c>
      <c r="AU145" s="215" t="str">
        <f>LEFT('PLANNING-RECHANGES LATelec'!$R145,9)</f>
        <v>LCT144969</v>
      </c>
      <c r="AV145" s="156"/>
    </row>
    <row r="146" spans="1:48" hidden="1" x14ac:dyDescent="0.2">
      <c r="A146" s="86" t="str">
        <f t="shared" si="16"/>
        <v>2764897110</v>
      </c>
      <c r="B146" s="125" t="str">
        <f>IFERROR(VLOOKUP(F146,'Table V'!A:K,11,FALSE),"TBD")</f>
        <v>AIRBUS</v>
      </c>
      <c r="C146" s="125">
        <v>27648971</v>
      </c>
      <c r="D146" s="126" t="s">
        <v>157</v>
      </c>
      <c r="E146" s="127" t="s">
        <v>95</v>
      </c>
      <c r="F146" s="125" t="s">
        <v>600</v>
      </c>
      <c r="G146" s="125">
        <v>1</v>
      </c>
      <c r="H146" s="125">
        <v>0</v>
      </c>
      <c r="I146" s="125" t="str">
        <f>IFERROR(VLOOKUP(F146,'Stock PHS'!A:F,6,FALSE),"")</f>
        <v/>
      </c>
      <c r="J146" s="128" t="str">
        <f>IFERROR(VLOOKUP(F146,'Table V'!A:I,9,FALSE),"P/N INCONNU")</f>
        <v>P/N CONNU</v>
      </c>
      <c r="K146" s="125" t="str">
        <f>IFERROR(VLOOKUP(F146,'Table V'!A:J,10,FALSE),"TBD")</f>
        <v>NB5457P</v>
      </c>
      <c r="L146" s="125" t="str">
        <f>IFERROR(VLOOKUP(F146,'Table V'!A:C,3,FALSE),"LdF non existante")</f>
        <v>LdF approuvée</v>
      </c>
      <c r="M146" s="129" t="s">
        <v>59</v>
      </c>
      <c r="N146" s="125" t="str">
        <f>IFERROR(VLOOKUP(F146,'Table V'!A:H,8,FALSE),"À définir")</f>
        <v>NON</v>
      </c>
      <c r="O146" s="125">
        <f>IFERROR(VLOOKUP(F146,'Table V'!A:E,2,FALSE),"TBD")</f>
        <v>117</v>
      </c>
      <c r="P146" s="125" t="str">
        <f>IFERROR(CONCATENATE(VLOOKUP(F146,'Table V'!$A$1:$Q$260192,17,FALSE),"-",(RIGHT(C146,4)),"0",D146),"")</f>
        <v>1251019-8971010</v>
      </c>
      <c r="Q146" s="130" t="str">
        <f>IFERROR(VLOOKUP(F146,'Table V'!A:L,12,FALSE),"")</f>
        <v>LAB</v>
      </c>
      <c r="R146" s="126" t="s">
        <v>1356</v>
      </c>
      <c r="S146" s="125" t="s">
        <v>311</v>
      </c>
      <c r="T146" s="131" t="s">
        <v>24</v>
      </c>
      <c r="U146" s="132" t="s">
        <v>15</v>
      </c>
      <c r="V146" s="130" t="str">
        <f>IFERROR(VLOOKUP(F146,'Table V'!A:F,6,FALSE),"TBD")</f>
        <v>N/A</v>
      </c>
      <c r="W146" s="125" t="str">
        <f>IFERROR(VLOOKUP(F146,'Table V'!A:G,7,FALSE),"TBD")</f>
        <v>N/A</v>
      </c>
      <c r="X146" s="125" t="str">
        <f>IFERROR(VLOOKUP(A146,[1]Feuil1!$A:$AG,32,FALSE),"N/A")</f>
        <v>Received</v>
      </c>
      <c r="Y146" s="130" t="str">
        <f>IF(ISNUMBER(Tableau1[[#This Row],[Date expédition réelle]]),"Expédiée","En cours")</f>
        <v>Expédiée</v>
      </c>
      <c r="Z146" s="133" t="s">
        <v>226</v>
      </c>
      <c r="AA146" s="125" t="s">
        <v>876</v>
      </c>
      <c r="AB146" s="129">
        <v>10623</v>
      </c>
      <c r="AC146" s="129"/>
      <c r="AD146" s="129">
        <v>2930</v>
      </c>
      <c r="AE146" s="134">
        <v>43160</v>
      </c>
      <c r="AF146" s="134">
        <v>43460</v>
      </c>
      <c r="AG146" s="134">
        <f t="shared" si="12"/>
        <v>43454</v>
      </c>
      <c r="AH146" s="125" t="s">
        <v>57</v>
      </c>
      <c r="AI146" s="219">
        <f>IFERROR(VLOOKUP('PLANNING-RECHANGES LATelec'!$AU146,[2]MAD!$B$4:$J$50000,2,FALSE),"MAD TBD")</f>
        <v>43454</v>
      </c>
      <c r="AJ146" s="134">
        <f>IFERROR(VLOOKUP('PLANNING-RECHANGES LATelec'!$AU146,[2]MAD!$B$4:$J$50000,9,FALSE),"NON EXPEDIÉE")</f>
        <v>43455</v>
      </c>
      <c r="AK146" s="224">
        <f t="shared" si="13"/>
        <v>3</v>
      </c>
      <c r="AL146" s="227">
        <v>43451</v>
      </c>
      <c r="AM146" s="222" t="s">
        <v>15</v>
      </c>
      <c r="AN146" s="172">
        <f>IFERROR(VLOOKUP('PLANNING-RECHANGES LATelec'!$F146,'Table V'!A$1:O8053,13,FALSE),"TBD")</f>
        <v>1313.9</v>
      </c>
      <c r="AO146" s="170">
        <f>IFERROR(VLOOKUP('PLANNING-RECHANGES LATelec'!$F146,'Table V'!A$1:O8010,14,FALSE),"TBD")</f>
        <v>0</v>
      </c>
      <c r="AP146" s="171" t="str">
        <f>IFERROR(VLOOKUP('PLANNING-RECHANGES LATelec'!$F146,'Table V'!A$1:O$8013,15,FALSE),"TBD")</f>
        <v>USD</v>
      </c>
      <c r="AQ146" s="170" t="str">
        <f>IFERROR(VLOOKUP('PLANNING-RECHANGES LATelec'!$A146,[3]PO_AS!$A$2:$R$2520,16,FALSE),"TBD")</f>
        <v>TBD</v>
      </c>
      <c r="AR146" s="169" t="str">
        <f>IFERROR(VLOOKUP('PLANNING-RECHANGES LATelec'!$A146,[3]PO_AS!$A$2:$S$2520,18,FALSE),"TBD")</f>
        <v>TBD</v>
      </c>
      <c r="AS146" s="169" t="str">
        <f t="shared" si="14"/>
        <v>Non valide</v>
      </c>
      <c r="AT146" s="169" t="str">
        <f t="shared" si="15"/>
        <v>Non valide</v>
      </c>
      <c r="AU146" s="215" t="str">
        <f>LEFT('PLANNING-RECHANGES LATelec'!$R146,9)</f>
        <v>LCT021761</v>
      </c>
      <c r="AV146" s="156"/>
    </row>
    <row r="147" spans="1:48" hidden="1" x14ac:dyDescent="0.2">
      <c r="A147" s="85" t="str">
        <f t="shared" si="16"/>
        <v>2764899210</v>
      </c>
      <c r="B147" s="125" t="str">
        <f>IFERROR(VLOOKUP(F147,'Table V'!A:K,11,FALSE),"TBD")</f>
        <v>AIRBUS</v>
      </c>
      <c r="C147" s="125">
        <v>27648992</v>
      </c>
      <c r="D147" s="126" t="s">
        <v>157</v>
      </c>
      <c r="E147" s="127" t="s">
        <v>95</v>
      </c>
      <c r="F147" s="125" t="s">
        <v>600</v>
      </c>
      <c r="G147" s="125">
        <v>1</v>
      </c>
      <c r="H147" s="125">
        <v>0</v>
      </c>
      <c r="I147" s="125" t="str">
        <f>IFERROR(VLOOKUP(F147,'Stock PHS'!A:F,6,FALSE),"")</f>
        <v/>
      </c>
      <c r="J147" s="128" t="str">
        <f>IFERROR(VLOOKUP(F147,'Table V'!A:I,9,FALSE),"P/N INCONNU")</f>
        <v>P/N CONNU</v>
      </c>
      <c r="K147" s="125" t="str">
        <f>IFERROR(VLOOKUP(F147,'Table V'!A:J,10,FALSE),"TBD")</f>
        <v>NB5457P</v>
      </c>
      <c r="L147" s="125" t="str">
        <f>IFERROR(VLOOKUP(F147,'Table V'!A:C,3,FALSE),"LdF non existante")</f>
        <v>LdF approuvée</v>
      </c>
      <c r="M147" s="129" t="s">
        <v>59</v>
      </c>
      <c r="N147" s="125" t="str">
        <f>IFERROR(VLOOKUP(F147,'Table V'!A:H,8,FALSE),"À définir")</f>
        <v>NON</v>
      </c>
      <c r="O147" s="125">
        <f>IFERROR(VLOOKUP(F147,'Table V'!A:E,2,FALSE),"TBD")</f>
        <v>117</v>
      </c>
      <c r="P147" s="125" t="str">
        <f>IFERROR(CONCATENATE(VLOOKUP(F147,'Table V'!$A$1:$Q$260192,17,FALSE),"-",(RIGHT(C147,4)),"0",D147),"")</f>
        <v>1251019-8992010</v>
      </c>
      <c r="Q147" s="130" t="str">
        <f>IFERROR(VLOOKUP(F147,'Table V'!A:L,12,FALSE),"")</f>
        <v>LAB</v>
      </c>
      <c r="R147" s="126" t="s">
        <v>1357</v>
      </c>
      <c r="S147" s="125" t="s">
        <v>312</v>
      </c>
      <c r="T147" s="131" t="s">
        <v>24</v>
      </c>
      <c r="U147" s="132" t="s">
        <v>15</v>
      </c>
      <c r="V147" s="130" t="str">
        <f>IFERROR(VLOOKUP(F147,'Table V'!A:F,6,FALSE),"TBD")</f>
        <v>N/A</v>
      </c>
      <c r="W147" s="125" t="str">
        <f>IFERROR(VLOOKUP(F147,'Table V'!A:G,7,FALSE),"TBD")</f>
        <v>N/A</v>
      </c>
      <c r="X147" s="125" t="str">
        <f>IFERROR(VLOOKUP(A147,[1]Feuil1!$A:$AG,32,FALSE),"N/A")</f>
        <v>Received</v>
      </c>
      <c r="Y147" s="130" t="str">
        <f>IF(ISNUMBER(Tableau1[[#This Row],[Date expédition réelle]]),"Expédiée","En cours")</f>
        <v>Expédiée</v>
      </c>
      <c r="Z147" s="133" t="s">
        <v>226</v>
      </c>
      <c r="AA147" s="125" t="s">
        <v>876</v>
      </c>
      <c r="AB147" s="129">
        <v>10623</v>
      </c>
      <c r="AC147" s="129"/>
      <c r="AD147" s="129">
        <v>2932</v>
      </c>
      <c r="AE147" s="134">
        <v>43160</v>
      </c>
      <c r="AF147" s="134">
        <v>43460</v>
      </c>
      <c r="AG147" s="134">
        <f t="shared" si="12"/>
        <v>43454</v>
      </c>
      <c r="AH147" s="125" t="s">
        <v>57</v>
      </c>
      <c r="AI147" s="219">
        <f>IFERROR(VLOOKUP('PLANNING-RECHANGES LATelec'!$AU147,[2]MAD!$B$4:$J$50000,2,FALSE),"MAD TBD")</f>
        <v>43454</v>
      </c>
      <c r="AJ147" s="134">
        <f>IFERROR(VLOOKUP('PLANNING-RECHANGES LATelec'!$AU147,[2]MAD!$B$4:$J$50000,9,FALSE),"NON EXPEDIÉE")</f>
        <v>43455</v>
      </c>
      <c r="AK147" s="224">
        <f t="shared" si="13"/>
        <v>3</v>
      </c>
      <c r="AL147" s="227">
        <v>43451</v>
      </c>
      <c r="AM147" s="222" t="s">
        <v>15</v>
      </c>
      <c r="AN147" s="172">
        <f>IFERROR(VLOOKUP('PLANNING-RECHANGES LATelec'!$F147,'Table V'!A$1:O8054,13,FALSE),"TBD")</f>
        <v>1313.9</v>
      </c>
      <c r="AO147" s="170">
        <f>IFERROR(VLOOKUP('PLANNING-RECHANGES LATelec'!$F147,'Table V'!A$1:O8011,14,FALSE),"TBD")</f>
        <v>0</v>
      </c>
      <c r="AP147" s="171" t="str">
        <f>IFERROR(VLOOKUP('PLANNING-RECHANGES LATelec'!$F147,'Table V'!A$1:O$8013,15,FALSE),"TBD")</f>
        <v>USD</v>
      </c>
      <c r="AQ147" s="170" t="str">
        <f>IFERROR(VLOOKUP('PLANNING-RECHANGES LATelec'!$A147,[3]PO_AS!$A$2:$R$2520,16,FALSE),"TBD")</f>
        <v>TBD</v>
      </c>
      <c r="AR147" s="169" t="str">
        <f>IFERROR(VLOOKUP('PLANNING-RECHANGES LATelec'!$A147,[3]PO_AS!$A$2:$S$2520,18,FALSE),"TBD")</f>
        <v>TBD</v>
      </c>
      <c r="AS147" s="169" t="str">
        <f t="shared" si="14"/>
        <v>Non valide</v>
      </c>
      <c r="AT147" s="169" t="str">
        <f t="shared" si="15"/>
        <v>Non valide</v>
      </c>
      <c r="AU147" s="215" t="str">
        <f>LEFT('PLANNING-RECHANGES LATelec'!$R147,9)</f>
        <v>LCT021764</v>
      </c>
      <c r="AV147" s="156"/>
    </row>
    <row r="148" spans="1:48" hidden="1" x14ac:dyDescent="0.2">
      <c r="A148" s="86" t="str">
        <f t="shared" si="16"/>
        <v>2764899310</v>
      </c>
      <c r="B148" s="125" t="str">
        <f>IFERROR(VLOOKUP(F148,'Table V'!A:K,11,FALSE),"TBD")</f>
        <v>AIRBUS</v>
      </c>
      <c r="C148" s="125">
        <v>27648993</v>
      </c>
      <c r="D148" s="126" t="s">
        <v>157</v>
      </c>
      <c r="E148" s="127" t="s">
        <v>95</v>
      </c>
      <c r="F148" s="125" t="s">
        <v>600</v>
      </c>
      <c r="G148" s="125">
        <v>1</v>
      </c>
      <c r="H148" s="125">
        <v>0</v>
      </c>
      <c r="I148" s="125" t="str">
        <f>IFERROR(VLOOKUP(F148,'Stock PHS'!A:F,6,FALSE),"")</f>
        <v/>
      </c>
      <c r="J148" s="128" t="str">
        <f>IFERROR(VLOOKUP(F148,'Table V'!A:I,9,FALSE),"P/N INCONNU")</f>
        <v>P/N CONNU</v>
      </c>
      <c r="K148" s="125" t="str">
        <f>IFERROR(VLOOKUP(F148,'Table V'!A:J,10,FALSE),"TBD")</f>
        <v>NB5457P</v>
      </c>
      <c r="L148" s="125" t="str">
        <f>IFERROR(VLOOKUP(F148,'Table V'!A:C,3,FALSE),"LdF non existante")</f>
        <v>LdF approuvée</v>
      </c>
      <c r="M148" s="129" t="s">
        <v>59</v>
      </c>
      <c r="N148" s="125" t="str">
        <f>IFERROR(VLOOKUP(F148,'Table V'!A:H,8,FALSE),"À définir")</f>
        <v>NON</v>
      </c>
      <c r="O148" s="125">
        <f>IFERROR(VLOOKUP(F148,'Table V'!A:E,2,FALSE),"TBD")</f>
        <v>117</v>
      </c>
      <c r="P148" s="125" t="str">
        <f>IFERROR(CONCATENATE(VLOOKUP(F148,'Table V'!$A$1:$Q$260192,17,FALSE),"-",(RIGHT(C148,4)),"0",D148),"")</f>
        <v>1251019-8993010</v>
      </c>
      <c r="Q148" s="130" t="str">
        <f>IFERROR(VLOOKUP(F148,'Table V'!A:L,12,FALSE),"")</f>
        <v>LAB</v>
      </c>
      <c r="R148" s="126" t="s">
        <v>1358</v>
      </c>
      <c r="S148" s="125" t="s">
        <v>315</v>
      </c>
      <c r="T148" s="131" t="s">
        <v>24</v>
      </c>
      <c r="U148" s="132" t="s">
        <v>15</v>
      </c>
      <c r="V148" s="130" t="str">
        <f>IFERROR(VLOOKUP(F148,'Table V'!A:F,6,FALSE),"TBD")</f>
        <v>N/A</v>
      </c>
      <c r="W148" s="125" t="str">
        <f>IFERROR(VLOOKUP(F148,'Table V'!A:G,7,FALSE),"TBD")</f>
        <v>N/A</v>
      </c>
      <c r="X148" s="125" t="str">
        <f>IFERROR(VLOOKUP(A148,[1]Feuil1!$A:$AG,32,FALSE),"N/A")</f>
        <v>Received</v>
      </c>
      <c r="Y148" s="130" t="str">
        <f>IF(ISNUMBER(Tableau1[[#This Row],[Date expédition réelle]]),"Expédiée","En cours")</f>
        <v>Expédiée</v>
      </c>
      <c r="Z148" s="133" t="s">
        <v>226</v>
      </c>
      <c r="AA148" s="125" t="s">
        <v>876</v>
      </c>
      <c r="AB148" s="129">
        <v>10623</v>
      </c>
      <c r="AC148" s="129"/>
      <c r="AD148" s="129">
        <v>2935</v>
      </c>
      <c r="AE148" s="134">
        <v>43160</v>
      </c>
      <c r="AF148" s="134">
        <v>43460</v>
      </c>
      <c r="AG148" s="134">
        <f t="shared" si="12"/>
        <v>43454</v>
      </c>
      <c r="AH148" s="125" t="s">
        <v>57</v>
      </c>
      <c r="AI148" s="219">
        <f>IFERROR(VLOOKUP('PLANNING-RECHANGES LATelec'!$AU148,[2]MAD!$B$4:$J$50000,2,FALSE),"MAD TBD")</f>
        <v>43454</v>
      </c>
      <c r="AJ148" s="134">
        <f>IFERROR(VLOOKUP('PLANNING-RECHANGES LATelec'!$AU148,[2]MAD!$B$4:$J$50000,9,FALSE),"NON EXPEDIÉE")</f>
        <v>43455</v>
      </c>
      <c r="AK148" s="224">
        <f t="shared" si="13"/>
        <v>3</v>
      </c>
      <c r="AL148" s="227">
        <v>43451</v>
      </c>
      <c r="AM148" s="222" t="s">
        <v>15</v>
      </c>
      <c r="AN148" s="172">
        <f>IFERROR(VLOOKUP('PLANNING-RECHANGES LATelec'!$F148,'Table V'!A$1:O8055,13,FALSE),"TBD")</f>
        <v>1313.9</v>
      </c>
      <c r="AO148" s="170">
        <f>IFERROR(VLOOKUP('PLANNING-RECHANGES LATelec'!$F148,'Table V'!A$1:O8012,14,FALSE),"TBD")</f>
        <v>0</v>
      </c>
      <c r="AP148" s="171" t="str">
        <f>IFERROR(VLOOKUP('PLANNING-RECHANGES LATelec'!$F148,'Table V'!A$1:O$8013,15,FALSE),"TBD")</f>
        <v>USD</v>
      </c>
      <c r="AQ148" s="170" t="str">
        <f>IFERROR(VLOOKUP('PLANNING-RECHANGES LATelec'!$A148,[3]PO_AS!$A$2:$R$2520,16,FALSE),"TBD")</f>
        <v>TBD</v>
      </c>
      <c r="AR148" s="169" t="str">
        <f>IFERROR(VLOOKUP('PLANNING-RECHANGES LATelec'!$A148,[3]PO_AS!$A$2:$S$2520,18,FALSE),"TBD")</f>
        <v>TBD</v>
      </c>
      <c r="AS148" s="169" t="str">
        <f t="shared" si="14"/>
        <v>Non valide</v>
      </c>
      <c r="AT148" s="169" t="str">
        <f t="shared" si="15"/>
        <v>Non valide</v>
      </c>
      <c r="AU148" s="215" t="str">
        <f>LEFT('PLANNING-RECHANGES LATelec'!$R148,9)</f>
        <v>LCT021773</v>
      </c>
      <c r="AV148" s="156"/>
    </row>
    <row r="149" spans="1:48" ht="38.25" hidden="1" x14ac:dyDescent="0.2">
      <c r="A149" s="85" t="str">
        <f t="shared" si="16"/>
        <v>2791555810</v>
      </c>
      <c r="B149" s="125" t="str">
        <f>IFERROR(VLOOKUP(F149,'Table V'!A:K,11,FALSE),"TBD")</f>
        <v>AIRBUS</v>
      </c>
      <c r="C149" s="125">
        <v>27915558</v>
      </c>
      <c r="D149" s="126">
        <v>10</v>
      </c>
      <c r="E149" s="127" t="s">
        <v>104</v>
      </c>
      <c r="F149" s="125" t="s">
        <v>703</v>
      </c>
      <c r="G149" s="125">
        <v>1</v>
      </c>
      <c r="H149" s="125">
        <v>0</v>
      </c>
      <c r="I149" s="125" t="str">
        <f>IFERROR(VLOOKUP(F149,'Stock PHS'!A:F,6,FALSE),"")</f>
        <v/>
      </c>
      <c r="J149" s="128" t="str">
        <f>IFERROR(VLOOKUP(F149,'Table V'!A:I,9,FALSE),"P/N INCONNU")</f>
        <v>P/N CONNU</v>
      </c>
      <c r="K149" s="125" t="str">
        <f>IFERROR(VLOOKUP(F149,'Table V'!A:J,10,FALSE),"TBD")</f>
        <v>NB6251P</v>
      </c>
      <c r="L149" s="125" t="str">
        <f>IFERROR(VLOOKUP(F149,'Table V'!A:C,3,FALSE),"LdF non existante")</f>
        <v>LdF Non approuvée</v>
      </c>
      <c r="M149" s="129" t="s">
        <v>59</v>
      </c>
      <c r="N149" s="125" t="str">
        <f>IFERROR(VLOOKUP(F149,'Table V'!A:H,8,FALSE),"À définir")</f>
        <v>NON</v>
      </c>
      <c r="O149" s="125">
        <f>IFERROR(VLOOKUP(F149,'Table V'!A:E,2,FALSE),"TBD")</f>
        <v>60</v>
      </c>
      <c r="P149" s="125" t="str">
        <f>IFERROR(CONCATENATE(VLOOKUP(F149,'Table V'!$A$1:$Q$260192,17,FALSE),"-",(RIGHT(C149,4)),"0",D149),"")</f>
        <v>1251019-5558010</v>
      </c>
      <c r="Q149" s="130" t="str">
        <f>IFERROR(VLOOKUP(F149,'Table V'!A:L,12,FALSE),"")</f>
        <v>LAB</v>
      </c>
      <c r="R149" s="126" t="s">
        <v>923</v>
      </c>
      <c r="S149" s="125" t="s">
        <v>186</v>
      </c>
      <c r="T149" s="131" t="s">
        <v>24</v>
      </c>
      <c r="U149" s="132" t="s">
        <v>15</v>
      </c>
      <c r="V149" s="130" t="str">
        <f>IFERROR(VLOOKUP(F149,'Table V'!A:F,6,FALSE),"TBD")</f>
        <v>6963455500
6963455400</v>
      </c>
      <c r="W149" s="125" t="str">
        <f>IFERROR(VLOOKUP(F149,'Table V'!A:G,7,FALSE),"TBD")</f>
        <v>Qté 1
Qté 1</v>
      </c>
      <c r="X149" s="125" t="str">
        <f>IFERROR(VLOOKUP(A149,[1]Feuil1!$A:$AG,32,FALSE),"N/A")</f>
        <v>Received</v>
      </c>
      <c r="Y149" s="130" t="str">
        <f>IF(ISNUMBER(Tableau1[[#This Row],[Date expédition réelle]]),"Expédiée","En cours")</f>
        <v>Expédiée</v>
      </c>
      <c r="Z149" s="133" t="s">
        <v>1309</v>
      </c>
      <c r="AA149" s="125" t="s">
        <v>876</v>
      </c>
      <c r="AB149" s="129">
        <v>16961</v>
      </c>
      <c r="AC149" s="129" t="s">
        <v>942</v>
      </c>
      <c r="AD149" s="129">
        <v>3964</v>
      </c>
      <c r="AE149" s="134">
        <v>43388</v>
      </c>
      <c r="AF149" s="134">
        <v>43460</v>
      </c>
      <c r="AG149" s="134">
        <f t="shared" si="12"/>
        <v>43454</v>
      </c>
      <c r="AH149" s="125"/>
      <c r="AI149" s="219">
        <f>IFERROR(VLOOKUP('PLANNING-RECHANGES LATelec'!$AU149,[2]MAD!$B$4:$J$50000,2,FALSE),"MAD TBD")</f>
        <v>43454</v>
      </c>
      <c r="AJ149" s="134">
        <f>IFERROR(VLOOKUP('PLANNING-RECHANGES LATelec'!$AU149,[2]MAD!$B$4:$J$50000,9,FALSE),"NON EXPEDIÉE")</f>
        <v>43455</v>
      </c>
      <c r="AK149" s="224">
        <f t="shared" si="13"/>
        <v>3</v>
      </c>
      <c r="AL149" s="227">
        <v>43451</v>
      </c>
      <c r="AM149" s="222" t="s">
        <v>15</v>
      </c>
      <c r="AN149" s="172">
        <f>IFERROR(VLOOKUP('PLANNING-RECHANGES LATelec'!$F149,'Table V'!A$1:O8056,13,FALSE),"TBD")</f>
        <v>1036</v>
      </c>
      <c r="AO149" s="170">
        <f>IFERROR(VLOOKUP('PLANNING-RECHANGES LATelec'!$F149,'Table V'!A$1:O8013,14,FALSE),"TBD")</f>
        <v>1937</v>
      </c>
      <c r="AP149" s="171" t="str">
        <f>IFERROR(VLOOKUP('PLANNING-RECHANGES LATelec'!$F149,'Table V'!A$1:O$8013,15,FALSE),"TBD")</f>
        <v>USD</v>
      </c>
      <c r="AQ149" s="170" t="str">
        <f>IFERROR(VLOOKUP('PLANNING-RECHANGES LATelec'!$A149,[3]PO_AS!$A$2:$R$2520,16,FALSE),"TBD")</f>
        <v>TBD</v>
      </c>
      <c r="AR149" s="169" t="str">
        <f>IFERROR(VLOOKUP('PLANNING-RECHANGES LATelec'!$A149,[3]PO_AS!$A$2:$S$2520,18,FALSE),"TBD")</f>
        <v>TBD</v>
      </c>
      <c r="AS149" s="169" t="str">
        <f t="shared" si="14"/>
        <v>Non valide</v>
      </c>
      <c r="AT149" s="169" t="str">
        <f t="shared" si="15"/>
        <v>Non valide</v>
      </c>
      <c r="AU149" s="215" t="str">
        <f>LEFT('PLANNING-RECHANGES LATelec'!$R149,9)</f>
        <v>LCT138997</v>
      </c>
      <c r="AV149" s="156"/>
    </row>
    <row r="150" spans="1:48" ht="38.25" hidden="1" x14ac:dyDescent="0.2">
      <c r="A150" s="86" t="str">
        <f t="shared" si="16"/>
        <v>2791558110</v>
      </c>
      <c r="B150" s="125" t="str">
        <f>IFERROR(VLOOKUP(F150,'Table V'!A:K,11,FALSE),"TBD")</f>
        <v>AIRBUS</v>
      </c>
      <c r="C150" s="125">
        <v>27915581</v>
      </c>
      <c r="D150" s="126">
        <v>10</v>
      </c>
      <c r="E150" s="127" t="s">
        <v>104</v>
      </c>
      <c r="F150" s="125" t="s">
        <v>705</v>
      </c>
      <c r="G150" s="125">
        <v>1</v>
      </c>
      <c r="H150" s="125">
        <v>0</v>
      </c>
      <c r="I150" s="125"/>
      <c r="J150" s="128" t="str">
        <f>IFERROR(VLOOKUP(F150,'Table V'!A:I,9,FALSE),"P/N INCONNU")</f>
        <v>P/N CONNU</v>
      </c>
      <c r="K150" s="125" t="str">
        <f>IFERROR(VLOOKUP(F150,'Table V'!A:J,10,FALSE),"TBD")</f>
        <v>TBD</v>
      </c>
      <c r="L150" s="125" t="str">
        <f>IFERROR(VLOOKUP(F150,'Table V'!A:C,3,FALSE),"LdF non existante")</f>
        <v>LdF Non approuvée</v>
      </c>
      <c r="M150" s="129" t="s">
        <v>59</v>
      </c>
      <c r="N150" s="125" t="str">
        <f>IFERROR(VLOOKUP(F150,'Table V'!A:H,8,FALSE),"À définir")</f>
        <v>NON</v>
      </c>
      <c r="O150" s="125">
        <f>IFERROR(VLOOKUP(F150,'Table V'!A:E,2,FALSE),"TBD")</f>
        <v>62</v>
      </c>
      <c r="P150" s="125" t="str">
        <f>IFERROR(CONCATENATE(VLOOKUP(F150,'Table V'!$A$1:$Q$260192,17,FALSE),"-",(RIGHT(C150,4)),"0",D150),"")</f>
        <v>1251019-5581010</v>
      </c>
      <c r="Q150" s="130" t="str">
        <f>IFERROR(VLOOKUP(F150,'Table V'!A:L,12,FALSE),"")</f>
        <v>LAB</v>
      </c>
      <c r="R150" s="126" t="s">
        <v>916</v>
      </c>
      <c r="S150" s="125" t="s">
        <v>186</v>
      </c>
      <c r="T150" s="131" t="s">
        <v>24</v>
      </c>
      <c r="U150" s="132" t="s">
        <v>15</v>
      </c>
      <c r="V150" s="130" t="str">
        <f>IFERROR(VLOOKUP(F150,'Table V'!A:F,6,FALSE),"TBD")</f>
        <v>6963455500
6963455400
6963403400</v>
      </c>
      <c r="W150" s="125" t="str">
        <f>IFERROR(VLOOKUP(F150,'Table V'!A:G,7,FALSE),"TBD")</f>
        <v>Qté 1
Qté 1
Qté 1</v>
      </c>
      <c r="X150" s="125" t="str">
        <f>IFERROR(VLOOKUP(A150,[1]Feuil1!$A:$AG,32,FALSE),"N/A")</f>
        <v>Received</v>
      </c>
      <c r="Y150" s="130" t="str">
        <f>IF(ISNUMBER(Tableau1[[#This Row],[Date expédition réelle]]),"Expédiée","En cours")</f>
        <v>Expédiée</v>
      </c>
      <c r="Z150" s="133" t="s">
        <v>1309</v>
      </c>
      <c r="AA150" s="125" t="s">
        <v>876</v>
      </c>
      <c r="AB150" s="129">
        <v>16961</v>
      </c>
      <c r="AC150" s="129" t="s">
        <v>942</v>
      </c>
      <c r="AD150" s="129">
        <v>3964</v>
      </c>
      <c r="AE150" s="134">
        <v>43388</v>
      </c>
      <c r="AF150" s="134">
        <v>43460</v>
      </c>
      <c r="AG150" s="134">
        <f t="shared" si="12"/>
        <v>43454</v>
      </c>
      <c r="AH150" s="125"/>
      <c r="AI150" s="219">
        <f>IFERROR(VLOOKUP('PLANNING-RECHANGES LATelec'!$AU150,[2]MAD!$B$4:$J$50000,2,FALSE),"MAD TBD")</f>
        <v>43454</v>
      </c>
      <c r="AJ150" s="134">
        <f>IFERROR(VLOOKUP('PLANNING-RECHANGES LATelec'!$AU150,[2]MAD!$B$4:$J$50000,9,FALSE),"NON EXPEDIÉE")</f>
        <v>43455</v>
      </c>
      <c r="AK150" s="224">
        <f t="shared" si="13"/>
        <v>3</v>
      </c>
      <c r="AL150" s="227">
        <v>43451</v>
      </c>
      <c r="AM150" s="222" t="s">
        <v>15</v>
      </c>
      <c r="AN150" s="172">
        <f>IFERROR(VLOOKUP('PLANNING-RECHANGES LATelec'!$F150,'Table V'!A$1:O8057,13,FALSE),"TBD")</f>
        <v>1155</v>
      </c>
      <c r="AO150" s="170">
        <f>IFERROR(VLOOKUP('PLANNING-RECHANGES LATelec'!$F150,'Table V'!A$1:O8014,14,FALSE),"TBD")</f>
        <v>2033</v>
      </c>
      <c r="AP150" s="171" t="str">
        <f>IFERROR(VLOOKUP('PLANNING-RECHANGES LATelec'!$F150,'Table V'!A$1:O$8013,15,FALSE),"TBD")</f>
        <v>USD</v>
      </c>
      <c r="AQ150" s="170" t="str">
        <f>IFERROR(VLOOKUP('PLANNING-RECHANGES LATelec'!$A150,[3]PO_AS!$A$2:$R$2520,16,FALSE),"TBD")</f>
        <v>TBD</v>
      </c>
      <c r="AR150" s="169" t="str">
        <f>IFERROR(VLOOKUP('PLANNING-RECHANGES LATelec'!$A150,[3]PO_AS!$A$2:$S$2520,18,FALSE),"TBD")</f>
        <v>TBD</v>
      </c>
      <c r="AS150" s="169" t="str">
        <f t="shared" si="14"/>
        <v>Non valide</v>
      </c>
      <c r="AT150" s="169" t="str">
        <f t="shared" si="15"/>
        <v>Non valide</v>
      </c>
      <c r="AU150" s="215" t="str">
        <f>LEFT('PLANNING-RECHANGES LATelec'!$R150,9)</f>
        <v>LCT138980</v>
      </c>
      <c r="AV150" s="156"/>
    </row>
    <row r="151" spans="1:48" ht="38.25" hidden="1" x14ac:dyDescent="0.2">
      <c r="A151" s="85" t="str">
        <f t="shared" si="16"/>
        <v>2792608810</v>
      </c>
      <c r="B151" s="125" t="str">
        <f>IFERROR(VLOOKUP(F151,'Table V'!A:K,11,FALSE),"TBD")</f>
        <v>AIRBUS</v>
      </c>
      <c r="C151" s="125">
        <v>27926088</v>
      </c>
      <c r="D151" s="126">
        <v>10</v>
      </c>
      <c r="E151" s="127" t="s">
        <v>104</v>
      </c>
      <c r="F151" s="125" t="s">
        <v>704</v>
      </c>
      <c r="G151" s="125">
        <v>1</v>
      </c>
      <c r="H151" s="125">
        <v>0</v>
      </c>
      <c r="I151" s="125" t="str">
        <f>IFERROR(VLOOKUP(F151,'Stock PHS'!A:F,6,FALSE),"")</f>
        <v/>
      </c>
      <c r="J151" s="128" t="str">
        <f>IFERROR(VLOOKUP(F151,'Table V'!A:I,9,FALSE),"P/N INCONNU")</f>
        <v>P/N CONNU</v>
      </c>
      <c r="K151" s="125" t="str">
        <f>IFERROR(VLOOKUP(F151,'Table V'!A:J,10,FALSE),"TBD")</f>
        <v>TBD</v>
      </c>
      <c r="L151" s="125" t="str">
        <f>IFERROR(VLOOKUP(F151,'Table V'!A:C,3,FALSE),"LdF non existante")</f>
        <v>LdF Non approuvée</v>
      </c>
      <c r="M151" s="129" t="s">
        <v>59</v>
      </c>
      <c r="N151" s="125" t="str">
        <f>IFERROR(VLOOKUP(F151,'Table V'!A:H,8,FALSE),"À définir")</f>
        <v>NON</v>
      </c>
      <c r="O151" s="125">
        <f>IFERROR(VLOOKUP(F151,'Table V'!A:E,2,FALSE),"TBD")</f>
        <v>61</v>
      </c>
      <c r="P151" s="125" t="str">
        <f>IFERROR(CONCATENATE(VLOOKUP(F151,'Table V'!$A$1:$Q$260192,17,FALSE),"-",(RIGHT(C151,4)),"0",D151),"")</f>
        <v>1251019-6088010</v>
      </c>
      <c r="Q151" s="130" t="str">
        <f>IFERROR(VLOOKUP(F151,'Table V'!A:L,12,FALSE),"")</f>
        <v>LAB</v>
      </c>
      <c r="R151" s="126" t="s">
        <v>1001</v>
      </c>
      <c r="S151" s="125" t="s">
        <v>187</v>
      </c>
      <c r="T151" s="131" t="s">
        <v>24</v>
      </c>
      <c r="U151" s="132" t="s">
        <v>15</v>
      </c>
      <c r="V151" s="130" t="str">
        <f>IFERROR(VLOOKUP(F151,'Table V'!A:F,6,FALSE),"TBD")</f>
        <v>6963455500
6963455400</v>
      </c>
      <c r="W151" s="125" t="str">
        <f>IFERROR(VLOOKUP(F151,'Table V'!A:G,7,FALSE),"TBD")</f>
        <v>Qté 1
Qté 1</v>
      </c>
      <c r="X151" s="125" t="str">
        <f>IFERROR(VLOOKUP(A151,[1]Feuil1!$A:$AG,32,FALSE),"N/A")</f>
        <v>Received</v>
      </c>
      <c r="Y151" s="130" t="str">
        <f>IF(ISNUMBER(Tableau1[[#This Row],[Date expédition réelle]]),"Expédiée","En cours")</f>
        <v>Expédiée</v>
      </c>
      <c r="Z151" s="133" t="s">
        <v>1309</v>
      </c>
      <c r="AA151" s="125" t="s">
        <v>876</v>
      </c>
      <c r="AB151" s="129">
        <v>16961</v>
      </c>
      <c r="AC151" s="129" t="s">
        <v>942</v>
      </c>
      <c r="AD151" s="129">
        <v>3964</v>
      </c>
      <c r="AE151" s="134">
        <v>43419</v>
      </c>
      <c r="AF151" s="134">
        <v>43460</v>
      </c>
      <c r="AG151" s="134">
        <f t="shared" si="12"/>
        <v>43454</v>
      </c>
      <c r="AH151" s="125"/>
      <c r="AI151" s="219">
        <f>IFERROR(VLOOKUP('PLANNING-RECHANGES LATelec'!$AU151,[2]MAD!$B$4:$J$50000,2,FALSE),"MAD TBD")</f>
        <v>43454</v>
      </c>
      <c r="AJ151" s="134">
        <f>IFERROR(VLOOKUP('PLANNING-RECHANGES LATelec'!$AU151,[2]MAD!$B$4:$J$50000,9,FALSE),"NON EXPEDIÉE")</f>
        <v>43455</v>
      </c>
      <c r="AK151" s="224">
        <f t="shared" si="13"/>
        <v>3</v>
      </c>
      <c r="AL151" s="227">
        <v>43451</v>
      </c>
      <c r="AM151" s="222" t="s">
        <v>15</v>
      </c>
      <c r="AN151" s="172">
        <f>IFERROR(VLOOKUP('PLANNING-RECHANGES LATelec'!$F151,'Table V'!A$1:O8058,13,FALSE),"TBD")</f>
        <v>1389</v>
      </c>
      <c r="AO151" s="170">
        <f>IFERROR(VLOOKUP('PLANNING-RECHANGES LATelec'!$F151,'Table V'!A$1:O8015,14,FALSE),"TBD")</f>
        <v>2219</v>
      </c>
      <c r="AP151" s="171" t="str">
        <f>IFERROR(VLOOKUP('PLANNING-RECHANGES LATelec'!$F151,'Table V'!A$1:O$8013,15,FALSE),"TBD")</f>
        <v>USD</v>
      </c>
      <c r="AQ151" s="170" t="str">
        <f>IFERROR(VLOOKUP('PLANNING-RECHANGES LATelec'!$A151,[3]PO_AS!$A$2:$R$2520,16,FALSE),"TBD")</f>
        <v>TBD</v>
      </c>
      <c r="AR151" s="169" t="str">
        <f>IFERROR(VLOOKUP('PLANNING-RECHANGES LATelec'!$A151,[3]PO_AS!$A$2:$S$2520,18,FALSE),"TBD")</f>
        <v>TBD</v>
      </c>
      <c r="AS151" s="169" t="str">
        <f t="shared" si="14"/>
        <v>Non valide</v>
      </c>
      <c r="AT151" s="169" t="str">
        <f t="shared" si="15"/>
        <v>Non valide</v>
      </c>
      <c r="AU151" s="215" t="str">
        <f>LEFT('PLANNING-RECHANGES LATelec'!$R151,9)</f>
        <v>LCT146106</v>
      </c>
      <c r="AV151" s="156"/>
    </row>
    <row r="152" spans="1:48" ht="38.25" hidden="1" x14ac:dyDescent="0.2">
      <c r="A152" s="84" t="str">
        <f t="shared" ref="A152:A162" si="17">C152&amp;(RIGHT(D152,2))</f>
        <v>2777361710</v>
      </c>
      <c r="B152" s="125" t="str">
        <f>IFERROR(VLOOKUP(F152,'Table V'!A:K,11,FALSE),"TBD")</f>
        <v>AIRBUS</v>
      </c>
      <c r="C152" s="125">
        <v>27773617</v>
      </c>
      <c r="D152" s="126" t="s">
        <v>157</v>
      </c>
      <c r="E152" s="127" t="s">
        <v>16</v>
      </c>
      <c r="F152" s="125" t="s">
        <v>599</v>
      </c>
      <c r="G152" s="125">
        <v>2</v>
      </c>
      <c r="H152" s="125">
        <v>0</v>
      </c>
      <c r="I152" s="125" t="str">
        <f>IFERROR(VLOOKUP(F152,'Stock PHS'!A:F,6,FALSE),"")</f>
        <v/>
      </c>
      <c r="J152" s="128" t="str">
        <f>IFERROR(VLOOKUP(F152,'Table V'!A:I,9,FALSE),"P/N INCONNU")</f>
        <v>P/N CONNU</v>
      </c>
      <c r="K152" s="125" t="str">
        <f>IFERROR(VLOOKUP(F152,'Table V'!A:J,10,FALSE),"TBD")</f>
        <v>N/A</v>
      </c>
      <c r="L152" s="125" t="str">
        <f>IFERROR(VLOOKUP(F152,'Table V'!A:C,3,FALSE),"LdF non existante")</f>
        <v>LdF approuvée</v>
      </c>
      <c r="M152" s="129" t="s">
        <v>59</v>
      </c>
      <c r="N152" s="125" t="str">
        <f>IFERROR(VLOOKUP(F152,'Table V'!A:H,8,FALSE),"À définir")</f>
        <v>NON</v>
      </c>
      <c r="O152" s="125">
        <f>IFERROR(VLOOKUP(F152,'Table V'!A:E,2,FALSE),"")</f>
        <v>116</v>
      </c>
      <c r="P152" s="125" t="str">
        <f>IFERROR(CONCATENATE(VLOOKUP(F152,'Table V'!$A$1:$Q$260192,17,FALSE),"-",(RIGHT(C152,4)),"0",D152),"")</f>
        <v>1251019-3617010</v>
      </c>
      <c r="Q152" s="130" t="str">
        <f>IFERROR(VLOOKUP(F152,'Table V'!A:L,12,FALSE),"")</f>
        <v>LAB</v>
      </c>
      <c r="R152" s="126"/>
      <c r="S152" s="125" t="s">
        <v>336</v>
      </c>
      <c r="T152" s="131" t="s">
        <v>24</v>
      </c>
      <c r="U152" s="132"/>
      <c r="V152" s="130" t="str">
        <f>IFERROR(VLOOKUP(F152,'Table V'!A:F,6,FALSE),"TBD")</f>
        <v>N/A</v>
      </c>
      <c r="W152" s="125" t="str">
        <f>IFERROR(VLOOKUP(F152,'Table V'!A:G,7,FALSE),"TBD")</f>
        <v>N/A</v>
      </c>
      <c r="X152" s="125" t="str">
        <f>IFERROR(VLOOKUP(A152,[1]Feuil1!$A:$AG,32,FALSE),"N/A")</f>
        <v>N/A</v>
      </c>
      <c r="Y152" s="130" t="s">
        <v>1987</v>
      </c>
      <c r="Z152" s="133" t="s">
        <v>338</v>
      </c>
      <c r="AA152" s="125" t="s">
        <v>159</v>
      </c>
      <c r="AB152" s="129">
        <v>13472</v>
      </c>
      <c r="AC152" s="129"/>
      <c r="AD152" s="129"/>
      <c r="AE152" s="134">
        <v>43251</v>
      </c>
      <c r="AF152" s="134"/>
      <c r="AG152" s="134">
        <f t="shared" ref="AG152:AG215" si="18">IF(OR(E152="AOG",E152="CRIT"),(IFERROR(IF(AF152=0,WORKDAY(AE152,-2),WORKDAY(AF152,-2)),"TBD")),(IFERROR(IF(AF152=0,WORKDAY(AE152,-4),WORKDAY(AF152,-4)),"TBD")))</f>
        <v>43249</v>
      </c>
      <c r="AH152" s="125"/>
      <c r="AI152" s="219" t="str">
        <f>IFERROR(VLOOKUP('PLANNING-RECHANGES LATelec'!$AU152,[2]MAD!$B$4:$J$50000,2,FALSE),"MAD TBD")</f>
        <v>MAD TBD</v>
      </c>
      <c r="AJ152" s="134" t="str">
        <f>IFERROR(VLOOKUP('PLANNING-RECHANGES LATelec'!$AU152,[2]MAD!$B$4:$J$50000,9,FALSE),"NON EXPEDIÉE")</f>
        <v>NON EXPEDIÉE</v>
      </c>
      <c r="AK152" s="224" t="str">
        <f t="shared" ref="AK152:AK215" si="19">IFERROR((AI152-AL152),"")</f>
        <v/>
      </c>
      <c r="AL152" s="227"/>
      <c r="AM152" s="222" t="s">
        <v>15</v>
      </c>
      <c r="AN152" s="172">
        <f>IFERROR(VLOOKUP('PLANNING-RECHANGES LATelec'!$F152,'Table V'!A$1:O8059,13,FALSE),"TBD")</f>
        <v>1737</v>
      </c>
      <c r="AO152" s="170">
        <f>IFERROR(VLOOKUP('PLANNING-RECHANGES LATelec'!$F152,'Table V'!A$1:O8016,14,FALSE),"TBD")</f>
        <v>0</v>
      </c>
      <c r="AP152" s="171" t="str">
        <f>IFERROR(VLOOKUP('PLANNING-RECHANGES LATelec'!$F152,'Table V'!A$1:O$8013,15,FALSE),"TBD")</f>
        <v>EUR</v>
      </c>
      <c r="AQ152" s="168" t="str">
        <f>IFERROR(VLOOKUP('PLANNING-RECHANGES LATelec'!$A152,[3]PO_AS!$A$2:$R$2520,16,FALSE),"TBD")</f>
        <v>TBD</v>
      </c>
      <c r="AR152" s="169" t="str">
        <f>IFERROR(VLOOKUP('PLANNING-RECHANGES LATelec'!$A152,[3]PO_AS!$A$2:$S$2520,18,FALSE),"TBD")</f>
        <v>TBD</v>
      </c>
      <c r="AS152" s="169" t="str">
        <f t="shared" ref="AS152:AS215" si="20">IF(OR(AN152=AQ152,AO152=AQ152),"Valide","Non valide")</f>
        <v>Non valide</v>
      </c>
      <c r="AT152" s="169" t="str">
        <f t="shared" ref="AT152:AT215" si="21">IFERROR(IF(SEARCH(AP152,AR152),"Valide","Non valide"),"Non valide")</f>
        <v>Non valide</v>
      </c>
      <c r="AU152" s="215" t="str">
        <f>LEFT('PLANNING-RECHANGES LATelec'!$R152,9)</f>
        <v/>
      </c>
      <c r="AV152" s="156"/>
    </row>
    <row r="153" spans="1:48" ht="38.25" hidden="1" x14ac:dyDescent="0.2">
      <c r="A153" s="86" t="str">
        <f t="shared" si="17"/>
        <v>2801254810</v>
      </c>
      <c r="B153" s="125" t="str">
        <f>IFERROR(VLOOKUP(F153,'Table V'!A:K,11,FALSE),"TBD")</f>
        <v>AIRBUS</v>
      </c>
      <c r="C153" s="125">
        <v>28012548</v>
      </c>
      <c r="D153" s="126" t="s">
        <v>157</v>
      </c>
      <c r="E153" s="127" t="s">
        <v>6</v>
      </c>
      <c r="F153" s="125" t="s">
        <v>531</v>
      </c>
      <c r="G153" s="125">
        <v>4</v>
      </c>
      <c r="H153" s="125">
        <v>0</v>
      </c>
      <c r="I153" s="125" t="str">
        <f>IFERROR(VLOOKUP(F153,'Stock PHS'!A:F,6,FALSE),"")</f>
        <v/>
      </c>
      <c r="J153" s="128" t="str">
        <f>IFERROR(VLOOKUP(F153,'Table V'!A:I,9,FALSE),"P/N INCONNU")</f>
        <v>P/N CONNU</v>
      </c>
      <c r="K153" s="125" t="str">
        <f>IFERROR(VLOOKUP(F153,'Table V'!A:J,10,FALSE),"TBD")</f>
        <v>NB03483P</v>
      </c>
      <c r="L153" s="125" t="str">
        <f>IFERROR(VLOOKUP(F153,'Table V'!A:C,3,FALSE),"LdF non existante")</f>
        <v>LdF approuvée</v>
      </c>
      <c r="M153" s="129"/>
      <c r="N153" s="129" t="str">
        <f>IFERROR(VLOOKUP(F153,'Table V'!A:H,8,FALSE),"À définir")</f>
        <v>NON</v>
      </c>
      <c r="O153" s="125">
        <f>IFERROR(VLOOKUP(F153,'Table V'!A:E,2,FALSE),"TBD")</f>
        <v>27</v>
      </c>
      <c r="P153" s="125" t="str">
        <f>IFERROR(CONCATENATE(VLOOKUP(F153,'Table V'!$A$1:$Q$260192,17,FALSE),"-",(RIGHT(C153,4)),"0",D153),"")</f>
        <v>1251019-2548010</v>
      </c>
      <c r="Q153" s="138" t="str">
        <f>IFERROR(VLOOKUP(F153,'Table V'!A:L,12,FALSE),"")</f>
        <v>LAB</v>
      </c>
      <c r="R153" s="126" t="s">
        <v>1307</v>
      </c>
      <c r="S153" s="125" t="s">
        <v>1308</v>
      </c>
      <c r="T153" s="131" t="s">
        <v>24</v>
      </c>
      <c r="U153" s="132" t="s">
        <v>15</v>
      </c>
      <c r="V153" s="139" t="str">
        <f>IFERROR(VLOOKUP(F153,'Table V'!A:F,6,FALSE),"TBD")</f>
        <v>N/A</v>
      </c>
      <c r="W153" s="140" t="str">
        <f>IFERROR(VLOOKUP(F153,'Table V'!A:G,7,FALSE),"TBD")</f>
        <v>N/A</v>
      </c>
      <c r="X153" s="140" t="str">
        <f>IFERROR(VLOOKUP(A153,[1]Feuil1!$A:$AG,32,FALSE),"N/A")</f>
        <v>N/A</v>
      </c>
      <c r="Y153" s="130" t="s">
        <v>1987</v>
      </c>
      <c r="Z153" s="133"/>
      <c r="AA153" s="125" t="s">
        <v>876</v>
      </c>
      <c r="AB153" s="129">
        <v>20243</v>
      </c>
      <c r="AC153" s="129"/>
      <c r="AD153" s="129">
        <v>4584</v>
      </c>
      <c r="AE153" s="134">
        <v>43454</v>
      </c>
      <c r="AF153" s="134">
        <v>43472</v>
      </c>
      <c r="AG153" s="134">
        <f t="shared" si="18"/>
        <v>43468</v>
      </c>
      <c r="AH153" s="125"/>
      <c r="AI153" s="219">
        <f>IFERROR(VLOOKUP('PLANNING-RECHANGES LATelec'!$AU153,[2]MAD!$B$4:$J$50000,2,FALSE),"MAD TBD")</f>
        <v>43468</v>
      </c>
      <c r="AJ153" s="134">
        <v>43470</v>
      </c>
      <c r="AK153" s="224">
        <f t="shared" si="19"/>
        <v>0</v>
      </c>
      <c r="AL153" s="227">
        <v>43468</v>
      </c>
      <c r="AM153" s="222" t="s">
        <v>15</v>
      </c>
      <c r="AN153" s="172">
        <f>IFERROR(VLOOKUP('PLANNING-RECHANGES LATelec'!$F153,'Table V'!A$1:O8060,13,FALSE),"TBD")</f>
        <v>1466</v>
      </c>
      <c r="AO153" s="170">
        <f>IFERROR(VLOOKUP('PLANNING-RECHANGES LATelec'!$F153,'Table V'!A$1:O8017,14,FALSE),"TBD")</f>
        <v>2436</v>
      </c>
      <c r="AP153" s="171" t="str">
        <f>IFERROR(VLOOKUP('PLANNING-RECHANGES LATelec'!$F153,'Table V'!A$1:O$8013,15,FALSE),"TBD")</f>
        <v>USD</v>
      </c>
      <c r="AQ153" s="168" t="str">
        <f>IFERROR(VLOOKUP('PLANNING-RECHANGES LATelec'!$A153,[3]PO_AS!$A$2:$R$2520,16,FALSE),"TBD")</f>
        <v>TBD</v>
      </c>
      <c r="AR153" s="171" t="str">
        <f>IFERROR(VLOOKUP('PLANNING-RECHANGES LATelec'!$A153,[3]PO_AS!$A$2:$S$2520,18,FALSE),"TBD")</f>
        <v>TBD</v>
      </c>
      <c r="AS153" s="171" t="str">
        <f t="shared" si="20"/>
        <v>Non valide</v>
      </c>
      <c r="AT153" s="171" t="str">
        <f t="shared" si="21"/>
        <v>Non valide</v>
      </c>
      <c r="AU153" s="215" t="str">
        <f>LEFT('PLANNING-RECHANGES LATelec'!$R153,9)</f>
        <v>LCT223412</v>
      </c>
      <c r="AV153" s="156"/>
    </row>
    <row r="154" spans="1:48" ht="25.5" hidden="1" x14ac:dyDescent="0.2">
      <c r="A154" s="85" t="str">
        <f t="shared" si="17"/>
        <v>2791556010</v>
      </c>
      <c r="B154" s="125" t="str">
        <f>IFERROR(VLOOKUP(F154,'Table V'!A:K,11,FALSE),"TBD")</f>
        <v>AIRBUS</v>
      </c>
      <c r="C154" s="125">
        <v>27915560</v>
      </c>
      <c r="D154" s="126">
        <v>10</v>
      </c>
      <c r="E154" s="127" t="s">
        <v>104</v>
      </c>
      <c r="F154" s="125" t="s">
        <v>703</v>
      </c>
      <c r="G154" s="125">
        <v>1</v>
      </c>
      <c r="H154" s="125">
        <v>0</v>
      </c>
      <c r="I154" s="125" t="str">
        <f>IFERROR(VLOOKUP(F154,'Stock PHS'!A:F,6,FALSE),"")</f>
        <v/>
      </c>
      <c r="J154" s="128" t="str">
        <f>IFERROR(VLOOKUP(F154,'Table V'!A:I,9,FALSE),"P/N INCONNU")</f>
        <v>P/N CONNU</v>
      </c>
      <c r="K154" s="125" t="str">
        <f>IFERROR(VLOOKUP(F154,'Table V'!A:J,10,FALSE),"TBD")</f>
        <v>NB6251P</v>
      </c>
      <c r="L154" s="125" t="str">
        <f>IFERROR(VLOOKUP(F154,'Table V'!A:C,3,FALSE),"LdF non existante")</f>
        <v>LdF Non approuvée</v>
      </c>
      <c r="M154" s="129" t="s">
        <v>59</v>
      </c>
      <c r="N154" s="125" t="str">
        <f>IFERROR(VLOOKUP(F154,'Table V'!A:H,8,FALSE),"À définir")</f>
        <v>NON</v>
      </c>
      <c r="O154" s="125">
        <f>IFERROR(VLOOKUP(F154,'Table V'!A:E,2,FALSE),"TBD")</f>
        <v>60</v>
      </c>
      <c r="P154" s="125" t="str">
        <f>IFERROR(CONCATENATE(VLOOKUP(F154,'Table V'!$A$1:$Q$260192,17,FALSE),"-",(RIGHT(C154,4)),"0",D154),"")</f>
        <v>1251019-5560010</v>
      </c>
      <c r="Q154" s="130" t="str">
        <f>IFERROR(VLOOKUP(F154,'Table V'!A:L,12,FALSE),"")</f>
        <v>LAB</v>
      </c>
      <c r="R154" s="126" t="s">
        <v>925</v>
      </c>
      <c r="S154" s="125" t="s">
        <v>188</v>
      </c>
      <c r="T154" s="131" t="s">
        <v>24</v>
      </c>
      <c r="U154" s="132" t="s">
        <v>15</v>
      </c>
      <c r="V154" s="130" t="str">
        <f>IFERROR(VLOOKUP(F154,'Table V'!A:F,6,FALSE),"TBD")</f>
        <v>6963455500
6963455400</v>
      </c>
      <c r="W154" s="125" t="str">
        <f>IFERROR(VLOOKUP(F154,'Table V'!A:G,7,FALSE),"TBD")</f>
        <v>Qté 1
Qté 1</v>
      </c>
      <c r="X154" s="125" t="str">
        <f>IFERROR(VLOOKUP(A154,[1]Feuil1!$A:$AG,32,FALSE),"N/A")</f>
        <v>Received</v>
      </c>
      <c r="Y154" s="130" t="str">
        <f>IF(ISNUMBER(Tableau1[[#This Row],[Date expédition réelle]]),"Expédiée","En cours")</f>
        <v>Expédiée</v>
      </c>
      <c r="Z154" s="133" t="s">
        <v>1269</v>
      </c>
      <c r="AA154" s="125" t="s">
        <v>876</v>
      </c>
      <c r="AB154" s="129">
        <v>16961</v>
      </c>
      <c r="AC154" s="129" t="s">
        <v>942</v>
      </c>
      <c r="AD154" s="129">
        <v>3964</v>
      </c>
      <c r="AE154" s="134">
        <v>43388</v>
      </c>
      <c r="AF154" s="134">
        <v>43476</v>
      </c>
      <c r="AG154" s="134">
        <f t="shared" si="18"/>
        <v>43472</v>
      </c>
      <c r="AH154" s="125"/>
      <c r="AI154" s="219">
        <f>IFERROR(VLOOKUP('PLANNING-RECHANGES LATelec'!$AU154,[2]MAD!$B$4:$J$50000,2,FALSE),"MAD TBD")</f>
        <v>43474</v>
      </c>
      <c r="AJ154" s="134">
        <f>IFERROR(VLOOKUP('PLANNING-RECHANGES LATelec'!$AU154,[2]MAD!$B$4:$J$50000,9,FALSE),"NON EXPEDIÉE")</f>
        <v>43475</v>
      </c>
      <c r="AK154" s="224">
        <f t="shared" si="19"/>
        <v>2</v>
      </c>
      <c r="AL154" s="227">
        <v>43472</v>
      </c>
      <c r="AM154" s="222" t="s">
        <v>15</v>
      </c>
      <c r="AN154" s="172">
        <f>IFERROR(VLOOKUP('PLANNING-RECHANGES LATelec'!$F154,'Table V'!A$1:O8061,13,FALSE),"TBD")</f>
        <v>1036</v>
      </c>
      <c r="AO154" s="170">
        <f>IFERROR(VLOOKUP('PLANNING-RECHANGES LATelec'!$F154,'Table V'!A$1:O8018,14,FALSE),"TBD")</f>
        <v>1937</v>
      </c>
      <c r="AP154" s="171" t="str">
        <f>IFERROR(VLOOKUP('PLANNING-RECHANGES LATelec'!$F154,'Table V'!A$1:O$8013,15,FALSE),"TBD")</f>
        <v>USD</v>
      </c>
      <c r="AQ154" s="170" t="str">
        <f>IFERROR(VLOOKUP('PLANNING-RECHANGES LATelec'!$A154,[3]PO_AS!$A$2:$R$2520,16,FALSE),"TBD")</f>
        <v>TBD</v>
      </c>
      <c r="AR154" s="169" t="str">
        <f>IFERROR(VLOOKUP('PLANNING-RECHANGES LATelec'!$A154,[3]PO_AS!$A$2:$S$2520,18,FALSE),"TBD")</f>
        <v>TBD</v>
      </c>
      <c r="AS154" s="169" t="str">
        <f t="shared" si="20"/>
        <v>Non valide</v>
      </c>
      <c r="AT154" s="169" t="str">
        <f t="shared" si="21"/>
        <v>Non valide</v>
      </c>
      <c r="AU154" s="215" t="str">
        <f>LEFT('PLANNING-RECHANGES LATelec'!$R154,9)</f>
        <v>LCT139001</v>
      </c>
      <c r="AV154" s="156"/>
    </row>
    <row r="155" spans="1:48" ht="38.25" hidden="1" x14ac:dyDescent="0.2">
      <c r="A155" s="86" t="str">
        <f t="shared" si="17"/>
        <v>2791558510</v>
      </c>
      <c r="B155" s="125" t="str">
        <f>IFERROR(VLOOKUP(F155,'Table V'!A:K,11,FALSE),"TBD")</f>
        <v>AIRBUS</v>
      </c>
      <c r="C155" s="125">
        <v>27915585</v>
      </c>
      <c r="D155" s="126">
        <v>10</v>
      </c>
      <c r="E155" s="127" t="s">
        <v>104</v>
      </c>
      <c r="F155" s="125" t="s">
        <v>705</v>
      </c>
      <c r="G155" s="125">
        <v>1</v>
      </c>
      <c r="H155" s="125">
        <v>0</v>
      </c>
      <c r="I155" s="125" t="s">
        <v>946</v>
      </c>
      <c r="J155" s="128" t="str">
        <f>IFERROR(VLOOKUP(F155,'Table V'!A:I,9,FALSE),"P/N INCONNU")</f>
        <v>P/N CONNU</v>
      </c>
      <c r="K155" s="125" t="str">
        <f>IFERROR(VLOOKUP(F155,'Table V'!A:J,10,FALSE),"TBD")</f>
        <v>TBD</v>
      </c>
      <c r="L155" s="125" t="str">
        <f>IFERROR(VLOOKUP(F155,'Table V'!A:C,3,FALSE),"LdF non existante")</f>
        <v>LdF Non approuvée</v>
      </c>
      <c r="M155" s="129" t="s">
        <v>59</v>
      </c>
      <c r="N155" s="125" t="str">
        <f>IFERROR(VLOOKUP(F155,'Table V'!A:H,8,FALSE),"À définir")</f>
        <v>NON</v>
      </c>
      <c r="O155" s="125">
        <f>IFERROR(VLOOKUP(F155,'Table V'!A:E,2,FALSE),"TBD")</f>
        <v>62</v>
      </c>
      <c r="P155" s="125" t="str">
        <f>IFERROR(CONCATENATE(VLOOKUP(F155,'Table V'!$A$1:$Q$260192,17,FALSE),"-",(RIGHT(C155,4)),"0",D155),"")</f>
        <v>1251019-5585010</v>
      </c>
      <c r="Q155" s="130" t="str">
        <f>IFERROR(VLOOKUP(F155,'Table V'!A:L,12,FALSE),"")</f>
        <v>LAB</v>
      </c>
      <c r="R155" s="126" t="s">
        <v>918</v>
      </c>
      <c r="S155" s="126" t="s">
        <v>896</v>
      </c>
      <c r="T155" s="131" t="s">
        <v>24</v>
      </c>
      <c r="U155" s="132" t="s">
        <v>15</v>
      </c>
      <c r="V155" s="130" t="str">
        <f>IFERROR(VLOOKUP(F155,'Table V'!A:F,6,FALSE),"TBD")</f>
        <v>6963455500
6963455400
6963403400</v>
      </c>
      <c r="W155" s="125" t="str">
        <f>IFERROR(VLOOKUP(F155,'Table V'!A:G,7,FALSE),"TBD")</f>
        <v>Qté 1
Qté 1
Qté 1</v>
      </c>
      <c r="X155" s="125" t="str">
        <f>IFERROR(VLOOKUP(A155,[1]Feuil1!$A:$AG,32,FALSE),"N/A")</f>
        <v>Received</v>
      </c>
      <c r="Y155" s="130" t="str">
        <f>IF(ISNUMBER(Tableau1[[#This Row],[Date expédition réelle]]),"Expédiée","En cours")</f>
        <v>Expédiée</v>
      </c>
      <c r="Z155" s="133" t="s">
        <v>1269</v>
      </c>
      <c r="AA155" s="125" t="s">
        <v>876</v>
      </c>
      <c r="AB155" s="129">
        <v>16961</v>
      </c>
      <c r="AC155" s="129" t="s">
        <v>942</v>
      </c>
      <c r="AD155" s="129">
        <v>3964</v>
      </c>
      <c r="AE155" s="134">
        <v>43388</v>
      </c>
      <c r="AF155" s="134">
        <v>43476</v>
      </c>
      <c r="AG155" s="134">
        <f t="shared" si="18"/>
        <v>43472</v>
      </c>
      <c r="AH155" s="125"/>
      <c r="AI155" s="219">
        <f>IFERROR(VLOOKUP('PLANNING-RECHANGES LATelec'!$AU155,[2]MAD!$B$4:$J$50000,2,FALSE),"MAD TBD")</f>
        <v>43474</v>
      </c>
      <c r="AJ155" s="134">
        <f>IFERROR(VLOOKUP('PLANNING-RECHANGES LATelec'!$AU155,[2]MAD!$B$4:$J$50000,9,FALSE),"NON EXPEDIÉE")</f>
        <v>43475</v>
      </c>
      <c r="AK155" s="224">
        <f t="shared" si="19"/>
        <v>2</v>
      </c>
      <c r="AL155" s="227">
        <v>43472</v>
      </c>
      <c r="AM155" s="222" t="s">
        <v>15</v>
      </c>
      <c r="AN155" s="172">
        <f>IFERROR(VLOOKUP('PLANNING-RECHANGES LATelec'!$F155,'Table V'!A$1:O8062,13,FALSE),"TBD")</f>
        <v>1155</v>
      </c>
      <c r="AO155" s="170">
        <f>IFERROR(VLOOKUP('PLANNING-RECHANGES LATelec'!$F155,'Table V'!A$1:O8019,14,FALSE),"TBD")</f>
        <v>2033</v>
      </c>
      <c r="AP155" s="171" t="str">
        <f>IFERROR(VLOOKUP('PLANNING-RECHANGES LATelec'!$F155,'Table V'!A$1:O$8013,15,FALSE),"TBD")</f>
        <v>USD</v>
      </c>
      <c r="AQ155" s="170" t="str">
        <f>IFERROR(VLOOKUP('PLANNING-RECHANGES LATelec'!$A155,[3]PO_AS!$A$2:$R$2520,16,FALSE),"TBD")</f>
        <v>TBD</v>
      </c>
      <c r="AR155" s="169" t="str">
        <f>IFERROR(VLOOKUP('PLANNING-RECHANGES LATelec'!$A155,[3]PO_AS!$A$2:$S$2520,18,FALSE),"TBD")</f>
        <v>TBD</v>
      </c>
      <c r="AS155" s="169" t="str">
        <f t="shared" si="20"/>
        <v>Non valide</v>
      </c>
      <c r="AT155" s="169" t="str">
        <f t="shared" si="21"/>
        <v>Non valide</v>
      </c>
      <c r="AU155" s="215" t="str">
        <f>LEFT('PLANNING-RECHANGES LATelec'!$R155,9)</f>
        <v>LCT138984</v>
      </c>
      <c r="AV155" s="156"/>
    </row>
    <row r="156" spans="1:48" ht="25.5" hidden="1" x14ac:dyDescent="0.2">
      <c r="A156" s="86" t="str">
        <f t="shared" si="17"/>
        <v>2792611810</v>
      </c>
      <c r="B156" s="125" t="str">
        <f>IFERROR(VLOOKUP(F156,'Table V'!A:K,11,FALSE),"TBD")</f>
        <v>AIRBUS</v>
      </c>
      <c r="C156" s="125">
        <v>27926118</v>
      </c>
      <c r="D156" s="126">
        <v>10</v>
      </c>
      <c r="E156" s="127" t="s">
        <v>104</v>
      </c>
      <c r="F156" s="125" t="s">
        <v>704</v>
      </c>
      <c r="G156" s="125">
        <v>1</v>
      </c>
      <c r="H156" s="125">
        <v>0</v>
      </c>
      <c r="I156" s="125" t="str">
        <f>IFERROR(VLOOKUP(F156,'Stock PHS'!A:F,6,FALSE),"")</f>
        <v/>
      </c>
      <c r="J156" s="128" t="str">
        <f>IFERROR(VLOOKUP(F156,'Table V'!A:I,9,FALSE),"P/N INCONNU")</f>
        <v>P/N CONNU</v>
      </c>
      <c r="K156" s="125" t="str">
        <f>IFERROR(VLOOKUP(F156,'Table V'!A:J,10,FALSE),"TBD")</f>
        <v>TBD</v>
      </c>
      <c r="L156" s="125" t="str">
        <f>IFERROR(VLOOKUP(F156,'Table V'!A:C,3,FALSE),"LdF non existante")</f>
        <v>LdF Non approuvée</v>
      </c>
      <c r="M156" s="129" t="s">
        <v>59</v>
      </c>
      <c r="N156" s="125" t="str">
        <f>IFERROR(VLOOKUP(F156,'Table V'!A:H,8,FALSE),"À définir")</f>
        <v>NON</v>
      </c>
      <c r="O156" s="125">
        <f>IFERROR(VLOOKUP(F156,'Table V'!A:E,2,FALSE),"TBD")</f>
        <v>61</v>
      </c>
      <c r="P156" s="125" t="str">
        <f>IFERROR(CONCATENATE(VLOOKUP(F156,'Table V'!$A$1:$Q$260192,17,FALSE),"-",(RIGHT(C156,4)),"0",D156),"")</f>
        <v>1251019-6118010</v>
      </c>
      <c r="Q156" s="130" t="str">
        <f>IFERROR(VLOOKUP(F156,'Table V'!A:L,12,FALSE),"")</f>
        <v>LAB</v>
      </c>
      <c r="R156" s="126" t="s">
        <v>1003</v>
      </c>
      <c r="S156" s="125" t="s">
        <v>877</v>
      </c>
      <c r="T156" s="131" t="s">
        <v>24</v>
      </c>
      <c r="U156" s="132" t="s">
        <v>15</v>
      </c>
      <c r="V156" s="130" t="str">
        <f>IFERROR(VLOOKUP(F156,'Table V'!A:F,6,FALSE),"TBD")</f>
        <v>6963455500
6963455400</v>
      </c>
      <c r="W156" s="125" t="str">
        <f>IFERROR(VLOOKUP(F156,'Table V'!A:G,7,FALSE),"TBD")</f>
        <v>Qté 1
Qté 1</v>
      </c>
      <c r="X156" s="125" t="str">
        <f>IFERROR(VLOOKUP(A156,[1]Feuil1!$A:$AG,32,FALSE),"N/A")</f>
        <v>Received</v>
      </c>
      <c r="Y156" s="130" t="s">
        <v>1987</v>
      </c>
      <c r="Z156" s="133" t="s">
        <v>1269</v>
      </c>
      <c r="AA156" s="125" t="s">
        <v>876</v>
      </c>
      <c r="AB156" s="129">
        <v>16961</v>
      </c>
      <c r="AC156" s="129" t="s">
        <v>942</v>
      </c>
      <c r="AD156" s="129">
        <v>3964</v>
      </c>
      <c r="AE156" s="134">
        <v>43419</v>
      </c>
      <c r="AF156" s="134">
        <v>43476</v>
      </c>
      <c r="AG156" s="134">
        <f t="shared" si="18"/>
        <v>43472</v>
      </c>
      <c r="AH156" s="125"/>
      <c r="AI156" s="219" t="str">
        <f>IFERROR(VLOOKUP('PLANNING-RECHANGES LATelec'!$AU156,[2]MAD!$B$4:$J$50000,2,FALSE),"MAD TBD")</f>
        <v>MAD TBD</v>
      </c>
      <c r="AJ156" s="134" t="str">
        <f>IFERROR(VLOOKUP('PLANNING-RECHANGES LATelec'!$AU156,[2]MAD!$B$4:$J$50000,9,FALSE),"NON EXPEDIÉE")</f>
        <v>NON EXPEDIÉE</v>
      </c>
      <c r="AK156" s="224" t="str">
        <f t="shared" si="19"/>
        <v/>
      </c>
      <c r="AL156" s="227">
        <v>43472</v>
      </c>
      <c r="AM156" s="222" t="s">
        <v>15</v>
      </c>
      <c r="AN156" s="172">
        <f>IFERROR(VLOOKUP('PLANNING-RECHANGES LATelec'!$F156,'Table V'!A$1:O8063,13,FALSE),"TBD")</f>
        <v>1389</v>
      </c>
      <c r="AO156" s="170">
        <f>IFERROR(VLOOKUP('PLANNING-RECHANGES LATelec'!$F156,'Table V'!A$1:O8020,14,FALSE),"TBD")</f>
        <v>2219</v>
      </c>
      <c r="AP156" s="171" t="str">
        <f>IFERROR(VLOOKUP('PLANNING-RECHANGES LATelec'!$F156,'Table V'!A$1:O$8013,15,FALSE),"TBD")</f>
        <v>USD</v>
      </c>
      <c r="AQ156" s="170" t="str">
        <f>IFERROR(VLOOKUP('PLANNING-RECHANGES LATelec'!$A156,[3]PO_AS!$A$2:$R$2520,16,FALSE),"TBD")</f>
        <v>TBD</v>
      </c>
      <c r="AR156" s="169" t="str">
        <f>IFERROR(VLOOKUP('PLANNING-RECHANGES LATelec'!$A156,[3]PO_AS!$A$2:$S$2520,18,FALSE),"TBD")</f>
        <v>TBD</v>
      </c>
      <c r="AS156" s="169" t="str">
        <f t="shared" si="20"/>
        <v>Non valide</v>
      </c>
      <c r="AT156" s="169" t="str">
        <f t="shared" si="21"/>
        <v>Non valide</v>
      </c>
      <c r="AU156" s="215" t="str">
        <f>LEFT('PLANNING-RECHANGES LATelec'!$R156,9)</f>
        <v>LCT146126</v>
      </c>
      <c r="AV156" s="156"/>
    </row>
    <row r="157" spans="1:48" ht="25.5" hidden="1" x14ac:dyDescent="0.2">
      <c r="A157" s="86" t="str">
        <f t="shared" si="17"/>
        <v>2791555910</v>
      </c>
      <c r="B157" s="125" t="str">
        <f>IFERROR(VLOOKUP(F157,'Table V'!A:K,11,FALSE),"TBD")</f>
        <v>AIRBUS</v>
      </c>
      <c r="C157" s="125">
        <v>27915559</v>
      </c>
      <c r="D157" s="126">
        <v>10</v>
      </c>
      <c r="E157" s="127" t="s">
        <v>104</v>
      </c>
      <c r="F157" s="125" t="s">
        <v>703</v>
      </c>
      <c r="G157" s="125">
        <v>1</v>
      </c>
      <c r="H157" s="125">
        <v>0</v>
      </c>
      <c r="I157" s="125" t="str">
        <f>IFERROR(VLOOKUP(F157,'Stock PHS'!A:F,6,FALSE),"")</f>
        <v/>
      </c>
      <c r="J157" s="128" t="str">
        <f>IFERROR(VLOOKUP(F157,'Table V'!A:I,9,FALSE),"P/N INCONNU")</f>
        <v>P/N CONNU</v>
      </c>
      <c r="K157" s="125" t="str">
        <f>IFERROR(VLOOKUP(F157,'Table V'!A:J,10,FALSE),"TBD")</f>
        <v>NB6251P</v>
      </c>
      <c r="L157" s="125" t="str">
        <f>IFERROR(VLOOKUP(F157,'Table V'!A:C,3,FALSE),"LdF non existante")</f>
        <v>LdF Non approuvée</v>
      </c>
      <c r="M157" s="129" t="s">
        <v>59</v>
      </c>
      <c r="N157" s="125" t="str">
        <f>IFERROR(VLOOKUP(F157,'Table V'!A:H,8,FALSE),"À définir")</f>
        <v>NON</v>
      </c>
      <c r="O157" s="125">
        <f>IFERROR(VLOOKUP(F157,'Table V'!A:E,2,FALSE),"TBD")</f>
        <v>60</v>
      </c>
      <c r="P157" s="125" t="str">
        <f>IFERROR(CONCATENATE(VLOOKUP(F157,'Table V'!$A$1:$Q$260192,17,FALSE),"-",(RIGHT(C157,4)),"0",D157),"")</f>
        <v>1251019-5559010</v>
      </c>
      <c r="Q157" s="130" t="str">
        <f>IFERROR(VLOOKUP(F157,'Table V'!A:L,12,FALSE),"")</f>
        <v>LAB</v>
      </c>
      <c r="R157" s="126" t="s">
        <v>924</v>
      </c>
      <c r="S157" s="125" t="s">
        <v>187</v>
      </c>
      <c r="T157" s="131" t="s">
        <v>24</v>
      </c>
      <c r="U157" s="132" t="s">
        <v>15</v>
      </c>
      <c r="V157" s="130" t="str">
        <f>IFERROR(VLOOKUP(F157,'Table V'!A:F,6,FALSE),"TBD")</f>
        <v>6963455500
6963455400</v>
      </c>
      <c r="W157" s="125" t="str">
        <f>IFERROR(VLOOKUP(F157,'Table V'!A:G,7,FALSE),"TBD")</f>
        <v>Qté 1
Qté 1</v>
      </c>
      <c r="X157" s="125" t="str">
        <f>IFERROR(VLOOKUP(A157,[1]Feuil1!$A:$AG,32,FALSE),"N/A")</f>
        <v>Received</v>
      </c>
      <c r="Y157" s="130" t="str">
        <f>IF(ISNUMBER(Tableau1[[#This Row],[Date expédition réelle]]),"Expédiée","En cours")</f>
        <v>Expédiée</v>
      </c>
      <c r="Z157" s="133" t="s">
        <v>1269</v>
      </c>
      <c r="AA157" s="125" t="s">
        <v>876</v>
      </c>
      <c r="AB157" s="129">
        <v>16961</v>
      </c>
      <c r="AC157" s="129" t="s">
        <v>942</v>
      </c>
      <c r="AD157" s="129">
        <v>3964</v>
      </c>
      <c r="AE157" s="134">
        <v>43388</v>
      </c>
      <c r="AF157" s="134">
        <v>43469</v>
      </c>
      <c r="AG157" s="134">
        <f t="shared" si="18"/>
        <v>43465</v>
      </c>
      <c r="AH157" s="125"/>
      <c r="AI157" s="219">
        <f>IFERROR(VLOOKUP('PLANNING-RECHANGES LATelec'!$AU157,[2]MAD!$B$4:$J$50000,2,FALSE),"MAD TBD")</f>
        <v>43474</v>
      </c>
      <c r="AJ157" s="134">
        <f>IFERROR(VLOOKUP('PLANNING-RECHANGES LATelec'!$AU157,[2]MAD!$B$4:$J$50000,9,FALSE),"NON EXPEDIÉE")</f>
        <v>43475</v>
      </c>
      <c r="AK157" s="224">
        <f t="shared" si="19"/>
        <v>22</v>
      </c>
      <c r="AL157" s="227">
        <v>43452</v>
      </c>
      <c r="AM157" s="222" t="s">
        <v>15</v>
      </c>
      <c r="AN157" s="172">
        <f>IFERROR(VLOOKUP('PLANNING-RECHANGES LATelec'!$F157,'Table V'!A$1:O8064,13,FALSE),"TBD")</f>
        <v>1036</v>
      </c>
      <c r="AO157" s="170">
        <f>IFERROR(VLOOKUP('PLANNING-RECHANGES LATelec'!$F157,'Table V'!A$1:O8021,14,FALSE),"TBD")</f>
        <v>1937</v>
      </c>
      <c r="AP157" s="171" t="str">
        <f>IFERROR(VLOOKUP('PLANNING-RECHANGES LATelec'!$F157,'Table V'!A$1:O$8013,15,FALSE),"TBD")</f>
        <v>USD</v>
      </c>
      <c r="AQ157" s="170" t="str">
        <f>IFERROR(VLOOKUP('PLANNING-RECHANGES LATelec'!$A157,[3]PO_AS!$A$2:$R$2520,16,FALSE),"TBD")</f>
        <v>TBD</v>
      </c>
      <c r="AR157" s="169" t="str">
        <f>IFERROR(VLOOKUP('PLANNING-RECHANGES LATelec'!$A157,[3]PO_AS!$A$2:$S$2520,18,FALSE),"TBD")</f>
        <v>TBD</v>
      </c>
      <c r="AS157" s="169" t="str">
        <f t="shared" si="20"/>
        <v>Non valide</v>
      </c>
      <c r="AT157" s="169" t="str">
        <f t="shared" si="21"/>
        <v>Non valide</v>
      </c>
      <c r="AU157" s="215" t="str">
        <f>LEFT('PLANNING-RECHANGES LATelec'!$R157,9)</f>
        <v>LCT138999</v>
      </c>
      <c r="AV157" s="156"/>
    </row>
    <row r="158" spans="1:48" ht="38.25" hidden="1" x14ac:dyDescent="0.2">
      <c r="A158" s="85" t="str">
        <f t="shared" si="17"/>
        <v>2791558310</v>
      </c>
      <c r="B158" s="125" t="str">
        <f>IFERROR(VLOOKUP(F158,'Table V'!A:K,11,FALSE),"TBD")</f>
        <v>AIRBUS</v>
      </c>
      <c r="C158" s="125">
        <v>27915583</v>
      </c>
      <c r="D158" s="126">
        <v>10</v>
      </c>
      <c r="E158" s="127" t="s">
        <v>104</v>
      </c>
      <c r="F158" s="125" t="s">
        <v>705</v>
      </c>
      <c r="G158" s="125">
        <v>1</v>
      </c>
      <c r="H158" s="125">
        <v>0</v>
      </c>
      <c r="I158" s="125" t="s">
        <v>946</v>
      </c>
      <c r="J158" s="128" t="str">
        <f>IFERROR(VLOOKUP(F158,'Table V'!A:I,9,FALSE),"P/N INCONNU")</f>
        <v>P/N CONNU</v>
      </c>
      <c r="K158" s="125" t="str">
        <f>IFERROR(VLOOKUP(F158,'Table V'!A:J,10,FALSE),"TBD")</f>
        <v>TBD</v>
      </c>
      <c r="L158" s="125" t="str">
        <f>IFERROR(VLOOKUP(F158,'Table V'!A:C,3,FALSE),"LdF non existante")</f>
        <v>LdF Non approuvée</v>
      </c>
      <c r="M158" s="129" t="s">
        <v>59</v>
      </c>
      <c r="N158" s="125" t="str">
        <f>IFERROR(VLOOKUP(F158,'Table V'!A:H,8,FALSE),"À définir")</f>
        <v>NON</v>
      </c>
      <c r="O158" s="125">
        <f>IFERROR(VLOOKUP(F158,'Table V'!A:E,2,FALSE),"TBD")</f>
        <v>62</v>
      </c>
      <c r="P158" s="125" t="str">
        <f>IFERROR(CONCATENATE(VLOOKUP(F158,'Table V'!$A$1:$Q$260192,17,FALSE),"-",(RIGHT(C158,4)),"0",D158),"")</f>
        <v>1251019-5583010</v>
      </c>
      <c r="Q158" s="130" t="str">
        <f>IFERROR(VLOOKUP(F158,'Table V'!A:L,12,FALSE),"")</f>
        <v>LAB</v>
      </c>
      <c r="R158" s="126" t="s">
        <v>917</v>
      </c>
      <c r="S158" s="125" t="s">
        <v>187</v>
      </c>
      <c r="T158" s="131" t="s">
        <v>24</v>
      </c>
      <c r="U158" s="132" t="s">
        <v>15</v>
      </c>
      <c r="V158" s="130" t="str">
        <f>IFERROR(VLOOKUP(F158,'Table V'!A:F,6,FALSE),"TBD")</f>
        <v>6963455500
6963455400
6963403400</v>
      </c>
      <c r="W158" s="125" t="str">
        <f>IFERROR(VLOOKUP(F158,'Table V'!A:G,7,FALSE),"TBD")</f>
        <v>Qté 1
Qté 1
Qté 1</v>
      </c>
      <c r="X158" s="125" t="str">
        <f>IFERROR(VLOOKUP(A158,[1]Feuil1!$A:$AG,32,FALSE),"N/A")</f>
        <v>Received</v>
      </c>
      <c r="Y158" s="130" t="str">
        <f>IF(ISNUMBER(Tableau1[[#This Row],[Date expédition réelle]]),"Expédiée","En cours")</f>
        <v>Expédiée</v>
      </c>
      <c r="Z158" s="133" t="s">
        <v>1269</v>
      </c>
      <c r="AA158" s="125" t="s">
        <v>876</v>
      </c>
      <c r="AB158" s="129">
        <v>16961</v>
      </c>
      <c r="AC158" s="129" t="s">
        <v>942</v>
      </c>
      <c r="AD158" s="129">
        <v>3964</v>
      </c>
      <c r="AE158" s="134">
        <v>43388</v>
      </c>
      <c r="AF158" s="134">
        <v>43469</v>
      </c>
      <c r="AG158" s="134">
        <f t="shared" si="18"/>
        <v>43465</v>
      </c>
      <c r="AH158" s="125"/>
      <c r="AI158" s="219">
        <f>IFERROR(VLOOKUP('PLANNING-RECHANGES LATelec'!$AU158,[2]MAD!$B$4:$J$50000,2,FALSE),"MAD TBD")</f>
        <v>43474</v>
      </c>
      <c r="AJ158" s="134">
        <f>IFERROR(VLOOKUP('PLANNING-RECHANGES LATelec'!$AU158,[2]MAD!$B$4:$J$50000,9,FALSE),"NON EXPEDIÉE")</f>
        <v>43475</v>
      </c>
      <c r="AK158" s="224">
        <f t="shared" si="19"/>
        <v>22</v>
      </c>
      <c r="AL158" s="227">
        <v>43452</v>
      </c>
      <c r="AM158" s="222" t="s">
        <v>15</v>
      </c>
      <c r="AN158" s="172">
        <f>IFERROR(VLOOKUP('PLANNING-RECHANGES LATelec'!$F158,'Table V'!A$1:O8065,13,FALSE),"TBD")</f>
        <v>1155</v>
      </c>
      <c r="AO158" s="170">
        <f>IFERROR(VLOOKUP('PLANNING-RECHANGES LATelec'!$F158,'Table V'!A$1:O8022,14,FALSE),"TBD")</f>
        <v>2033</v>
      </c>
      <c r="AP158" s="171" t="str">
        <f>IFERROR(VLOOKUP('PLANNING-RECHANGES LATelec'!$F158,'Table V'!A$1:O$8013,15,FALSE),"TBD")</f>
        <v>USD</v>
      </c>
      <c r="AQ158" s="170" t="str">
        <f>IFERROR(VLOOKUP('PLANNING-RECHANGES LATelec'!$A158,[3]PO_AS!$A$2:$R$2520,16,FALSE),"TBD")</f>
        <v>TBD</v>
      </c>
      <c r="AR158" s="169" t="str">
        <f>IFERROR(VLOOKUP('PLANNING-RECHANGES LATelec'!$A158,[3]PO_AS!$A$2:$S$2520,18,FALSE),"TBD")</f>
        <v>TBD</v>
      </c>
      <c r="AS158" s="169" t="str">
        <f t="shared" si="20"/>
        <v>Non valide</v>
      </c>
      <c r="AT158" s="169" t="str">
        <f t="shared" si="21"/>
        <v>Non valide</v>
      </c>
      <c r="AU158" s="215" t="str">
        <f>LEFT('PLANNING-RECHANGES LATelec'!$R158,9)</f>
        <v>LCT138982</v>
      </c>
      <c r="AV158" s="156"/>
    </row>
    <row r="159" spans="1:48" ht="25.5" hidden="1" x14ac:dyDescent="0.2">
      <c r="A159" s="86" t="str">
        <f t="shared" si="17"/>
        <v>2792609610</v>
      </c>
      <c r="B159" s="125" t="str">
        <f>IFERROR(VLOOKUP(F159,'Table V'!A:K,11,FALSE),"TBD")</f>
        <v>AIRBUS</v>
      </c>
      <c r="C159" s="125">
        <v>27926096</v>
      </c>
      <c r="D159" s="126">
        <v>10</v>
      </c>
      <c r="E159" s="127" t="s">
        <v>104</v>
      </c>
      <c r="F159" s="125" t="s">
        <v>704</v>
      </c>
      <c r="G159" s="125">
        <v>1</v>
      </c>
      <c r="H159" s="125">
        <v>0</v>
      </c>
      <c r="I159" s="125" t="str">
        <f>IFERROR(VLOOKUP(F159,'Stock PHS'!A:F,6,FALSE),"")</f>
        <v/>
      </c>
      <c r="J159" s="128" t="str">
        <f>IFERROR(VLOOKUP(F159,'Table V'!A:I,9,FALSE),"P/N INCONNU")</f>
        <v>P/N CONNU</v>
      </c>
      <c r="K159" s="125" t="str">
        <f>IFERROR(VLOOKUP(F159,'Table V'!A:J,10,FALSE),"TBD")</f>
        <v>TBD</v>
      </c>
      <c r="L159" s="125" t="str">
        <f>IFERROR(VLOOKUP(F159,'Table V'!A:C,3,FALSE),"LdF non existante")</f>
        <v>LdF Non approuvée</v>
      </c>
      <c r="M159" s="129" t="s">
        <v>59</v>
      </c>
      <c r="N159" s="125" t="str">
        <f>IFERROR(VLOOKUP(F159,'Table V'!A:H,8,FALSE),"À définir")</f>
        <v>NON</v>
      </c>
      <c r="O159" s="125">
        <f>IFERROR(VLOOKUP(F159,'Table V'!A:E,2,FALSE),"TBD")</f>
        <v>61</v>
      </c>
      <c r="P159" s="125" t="str">
        <f>IFERROR(CONCATENATE(VLOOKUP(F159,'Table V'!$A$1:$Q$260192,17,FALSE),"-",(RIGHT(C159,4)),"0",D159),"")</f>
        <v>1251019-6096010</v>
      </c>
      <c r="Q159" s="130" t="str">
        <f>IFERROR(VLOOKUP(F159,'Table V'!A:L,12,FALSE),"")</f>
        <v>LAB</v>
      </c>
      <c r="R159" s="126" t="s">
        <v>1002</v>
      </c>
      <c r="S159" s="125" t="s">
        <v>188</v>
      </c>
      <c r="T159" s="131" t="s">
        <v>24</v>
      </c>
      <c r="U159" s="132" t="s">
        <v>15</v>
      </c>
      <c r="V159" s="130" t="str">
        <f>IFERROR(VLOOKUP(F159,'Table V'!A:F,6,FALSE),"TBD")</f>
        <v>6963455500
6963455400</v>
      </c>
      <c r="W159" s="125" t="str">
        <f>IFERROR(VLOOKUP(F159,'Table V'!A:G,7,FALSE),"TBD")</f>
        <v>Qté 1
Qté 1</v>
      </c>
      <c r="X159" s="125" t="str">
        <f>IFERROR(VLOOKUP(A159,[1]Feuil1!$A:$AG,32,FALSE),"N/A")</f>
        <v>Received</v>
      </c>
      <c r="Y159" s="130" t="str">
        <f>IF(ISNUMBER(Tableau1[[#This Row],[Date expédition réelle]]),"Expédiée","En cours")</f>
        <v>Expédiée</v>
      </c>
      <c r="Z159" s="133" t="s">
        <v>1269</v>
      </c>
      <c r="AA159" s="125" t="s">
        <v>876</v>
      </c>
      <c r="AB159" s="129">
        <v>16961</v>
      </c>
      <c r="AC159" s="129" t="s">
        <v>942</v>
      </c>
      <c r="AD159" s="129">
        <v>3964</v>
      </c>
      <c r="AE159" s="134">
        <v>43419</v>
      </c>
      <c r="AF159" s="134">
        <v>43469</v>
      </c>
      <c r="AG159" s="134">
        <f t="shared" si="18"/>
        <v>43465</v>
      </c>
      <c r="AH159" s="125"/>
      <c r="AI159" s="219">
        <f>IFERROR(VLOOKUP('PLANNING-RECHANGES LATelec'!$AU159,[2]MAD!$B$4:$J$50000,2,FALSE),"MAD TBD")</f>
        <v>43474</v>
      </c>
      <c r="AJ159" s="134">
        <f>IFERROR(VLOOKUP('PLANNING-RECHANGES LATelec'!$AU159,[2]MAD!$B$4:$J$50000,9,FALSE),"NON EXPEDIÉE")</f>
        <v>43475</v>
      </c>
      <c r="AK159" s="224">
        <f t="shared" si="19"/>
        <v>21</v>
      </c>
      <c r="AL159" s="227">
        <v>43453</v>
      </c>
      <c r="AM159" s="222" t="s">
        <v>15</v>
      </c>
      <c r="AN159" s="172">
        <f>IFERROR(VLOOKUP('PLANNING-RECHANGES LATelec'!$F159,'Table V'!A$1:O8066,13,FALSE),"TBD")</f>
        <v>1389</v>
      </c>
      <c r="AO159" s="170">
        <f>IFERROR(VLOOKUP('PLANNING-RECHANGES LATelec'!$F159,'Table V'!A$1:O8023,14,FALSE),"TBD")</f>
        <v>2219</v>
      </c>
      <c r="AP159" s="171" t="str">
        <f>IFERROR(VLOOKUP('PLANNING-RECHANGES LATelec'!$F159,'Table V'!A$1:O$8013,15,FALSE),"TBD")</f>
        <v>USD</v>
      </c>
      <c r="AQ159" s="170" t="str">
        <f>IFERROR(VLOOKUP('PLANNING-RECHANGES LATelec'!$A159,[3]PO_AS!$A$2:$R$2520,16,FALSE),"TBD")</f>
        <v>TBD</v>
      </c>
      <c r="AR159" s="169" t="str">
        <f>IFERROR(VLOOKUP('PLANNING-RECHANGES LATelec'!$A159,[3]PO_AS!$A$2:$S$2520,18,FALSE),"TBD")</f>
        <v>TBD</v>
      </c>
      <c r="AS159" s="169" t="str">
        <f t="shared" si="20"/>
        <v>Non valide</v>
      </c>
      <c r="AT159" s="169" t="str">
        <f t="shared" si="21"/>
        <v>Non valide</v>
      </c>
      <c r="AU159" s="215" t="str">
        <f>LEFT('PLANNING-RECHANGES LATelec'!$R159,9)</f>
        <v>LCT146116</v>
      </c>
      <c r="AV159" s="156"/>
    </row>
    <row r="160" spans="1:48" ht="51" hidden="1" x14ac:dyDescent="0.2">
      <c r="A160" s="86" t="str">
        <f t="shared" si="17"/>
        <v>2794135110</v>
      </c>
      <c r="B160" s="125" t="str">
        <f>IFERROR(VLOOKUP(F160,'Table V'!A:K,11,FALSE),"TBD")</f>
        <v>AIRBUS</v>
      </c>
      <c r="C160" s="125">
        <v>27941351</v>
      </c>
      <c r="D160" s="126" t="s">
        <v>157</v>
      </c>
      <c r="E160" s="127" t="s">
        <v>16</v>
      </c>
      <c r="F160" s="125" t="s">
        <v>1071</v>
      </c>
      <c r="G160" s="125">
        <v>2</v>
      </c>
      <c r="H160" s="125">
        <v>0</v>
      </c>
      <c r="I160" s="125" t="str">
        <f>IFERROR(VLOOKUP(F160,'Stock PHS'!A:F,6,FALSE),"")</f>
        <v/>
      </c>
      <c r="J160" s="128" t="str">
        <f>IFERROR(VLOOKUP(F160,'Table V'!A:I,9,FALSE),"P/N INCONNU")</f>
        <v>P/N CONNU</v>
      </c>
      <c r="K160" s="125" t="str">
        <f>IFERROR(VLOOKUP(F160,'Table V'!A:J,10,FALSE),"TBD")</f>
        <v>NB07663</v>
      </c>
      <c r="L160" s="125" t="str">
        <f>IFERROR(VLOOKUP(F160,'Table V'!A:C,3,FALSE),"LdF non existante")</f>
        <v>LdF Non approuvée</v>
      </c>
      <c r="M160" s="129" t="s">
        <v>59</v>
      </c>
      <c r="N160" s="125" t="str">
        <f>IFERROR(VLOOKUP(F160,'Table V'!A:H,8,FALSE),"À définir")</f>
        <v>NON</v>
      </c>
      <c r="O160" s="125">
        <f>IFERROR(VLOOKUP(F160,'Table V'!A:E,2,FALSE),"TBD")</f>
        <v>45</v>
      </c>
      <c r="P160" s="125" t="str">
        <f>IFERROR(CONCATENATE(VLOOKUP(F160,'Table V'!$A$1:$Q$260192,17,FALSE),"-",(RIGHT(C160,4)),"0",D160),"")</f>
        <v>1251019-1351010</v>
      </c>
      <c r="Q160" s="130" t="str">
        <f>IFERROR(VLOOKUP(F160,'Table V'!A:L,12,FALSE),"")</f>
        <v>LAB</v>
      </c>
      <c r="R160" s="126" t="s">
        <v>1094</v>
      </c>
      <c r="S160" s="125" t="s">
        <v>1305</v>
      </c>
      <c r="T160" s="131" t="s">
        <v>24</v>
      </c>
      <c r="U160" s="132" t="s">
        <v>15</v>
      </c>
      <c r="V160" s="130" t="str">
        <f>IFERROR(VLOOKUP(F160,'Table V'!A:F,6,FALSE),"TBD")</f>
        <v>N/A</v>
      </c>
      <c r="W160" s="125" t="str">
        <f>IFERROR(VLOOKUP(F160,'Table V'!A:G,7,FALSE),"TBD")</f>
        <v>N/A</v>
      </c>
      <c r="X160" s="125" t="str">
        <f>IFERROR(VLOOKUP(A160,[1]Feuil1!$A:$AG,32,FALSE),"N/A")</f>
        <v>N/A</v>
      </c>
      <c r="Y160" s="130" t="str">
        <f>IF(ISNUMBER(Tableau1[[#This Row],[Date expédition réelle]]),"Expédiée","En cours")</f>
        <v>Expédiée</v>
      </c>
      <c r="Z160" s="133" t="s">
        <v>1282</v>
      </c>
      <c r="AA160" s="125" t="s">
        <v>876</v>
      </c>
      <c r="AB160" s="125">
        <v>18286</v>
      </c>
      <c r="AC160" s="129"/>
      <c r="AD160" s="129">
        <v>3884</v>
      </c>
      <c r="AE160" s="134">
        <v>43399</v>
      </c>
      <c r="AF160" s="134">
        <v>43476</v>
      </c>
      <c r="AG160" s="134">
        <f t="shared" si="18"/>
        <v>43474</v>
      </c>
      <c r="AH160" s="125"/>
      <c r="AI160" s="219">
        <f>IFERROR(VLOOKUP('PLANNING-RECHANGES LATelec'!$AU160,[2]MAD!$B$4:$J$50000,2,FALSE),"MAD TBD")</f>
        <v>43454</v>
      </c>
      <c r="AJ160" s="134">
        <f>IFERROR(VLOOKUP('PLANNING-RECHANGES LATelec'!$AU160,[2]MAD!$B$4:$J$50000,9,FALSE),"NON EXPEDIÉE")</f>
        <v>43455</v>
      </c>
      <c r="AK160" s="224">
        <f t="shared" si="19"/>
        <v>-20</v>
      </c>
      <c r="AL160" s="227">
        <v>43474</v>
      </c>
      <c r="AM160" s="222" t="s">
        <v>15</v>
      </c>
      <c r="AN160" s="172">
        <f>IFERROR(VLOOKUP('PLANNING-RECHANGES LATelec'!$F160,'Table V'!A$1:O8067,13,FALSE),"TBD")</f>
        <v>2247</v>
      </c>
      <c r="AO160" s="170">
        <f>IFERROR(VLOOKUP('PLANNING-RECHANGES LATelec'!$F160,'Table V'!A$1:O8024,14,FALSE),"TBD")</f>
        <v>0</v>
      </c>
      <c r="AP160" s="171" t="str">
        <f>IFERROR(VLOOKUP('PLANNING-RECHANGES LATelec'!$F160,'Table V'!A$1:O$8013,15,FALSE),"TBD")</f>
        <v>USD</v>
      </c>
      <c r="AQ160" s="170" t="str">
        <f>IFERROR(VLOOKUP('PLANNING-RECHANGES LATelec'!$A160,[3]PO_AS!$A$2:$R$2520,16,FALSE),"TBD")</f>
        <v>TBD</v>
      </c>
      <c r="AR160" s="169" t="str">
        <f>IFERROR(VLOOKUP('PLANNING-RECHANGES LATelec'!$A160,[3]PO_AS!$A$2:$S$2520,18,FALSE),"TBD")</f>
        <v>TBD</v>
      </c>
      <c r="AS160" s="169" t="str">
        <f t="shared" si="20"/>
        <v>Non valide</v>
      </c>
      <c r="AT160" s="169" t="str">
        <f t="shared" si="21"/>
        <v>Non valide</v>
      </c>
      <c r="AU160" s="215" t="str">
        <f>LEFT('PLANNING-RECHANGES LATelec'!$R160,9)</f>
        <v>LCT169000</v>
      </c>
      <c r="AV160" s="156"/>
    </row>
    <row r="161" spans="1:48" ht="38.25" hidden="1" x14ac:dyDescent="0.2">
      <c r="A161" s="86" t="str">
        <f t="shared" si="17"/>
        <v>2796875510</v>
      </c>
      <c r="B161" s="125" t="str">
        <f>IFERROR(VLOOKUP(F161,'Table V'!A:K,11,FALSE),"TBD")</f>
        <v>AIRBUS</v>
      </c>
      <c r="C161" s="125">
        <v>27968755</v>
      </c>
      <c r="D161" s="126" t="s">
        <v>157</v>
      </c>
      <c r="E161" s="127" t="s">
        <v>95</v>
      </c>
      <c r="F161" s="125" t="s">
        <v>530</v>
      </c>
      <c r="G161" s="125">
        <v>1</v>
      </c>
      <c r="H161" s="125">
        <v>0</v>
      </c>
      <c r="I161" s="125" t="str">
        <f>IFERROR(VLOOKUP(F161,'Stock PHS'!A:F,6,FALSE),"")</f>
        <v/>
      </c>
      <c r="J161" s="128" t="str">
        <f>IFERROR(VLOOKUP(F161,'Table V'!A:I,9,FALSE),"P/N INCONNU")</f>
        <v>P/N CONNU</v>
      </c>
      <c r="K161" s="125" t="str">
        <f>IFERROR(VLOOKUP(F161,'Table V'!A:J,10,FALSE),"TBD")</f>
        <v>N/A</v>
      </c>
      <c r="L161" s="125" t="str">
        <f>IFERROR(VLOOKUP(F161,'Table V'!A:C,3,FALSE),"LdF non existante")</f>
        <v>LdF approuvée</v>
      </c>
      <c r="M161" s="129" t="s">
        <v>59</v>
      </c>
      <c r="N161" s="125" t="str">
        <f>IFERROR(VLOOKUP(F161,'Table V'!A:H,8,FALSE),"À définir")</f>
        <v>NON</v>
      </c>
      <c r="O161" s="125">
        <f>IFERROR(VLOOKUP(F161,'Table V'!A:E,2,FALSE),"TBD")</f>
        <v>27</v>
      </c>
      <c r="P161" s="125" t="str">
        <f>IFERROR(CONCATENATE(VLOOKUP(F161,'Table V'!$A$1:$Q$260192,17,FALSE),"-",(RIGHT(C161,4)),"0",D161),"")</f>
        <v>1251019-8755010</v>
      </c>
      <c r="Q161" s="130" t="str">
        <f>IFERROR(VLOOKUP(F161,'Table V'!A:L,12,FALSE),"")</f>
        <v>LAB</v>
      </c>
      <c r="R161" s="126" t="s">
        <v>1193</v>
      </c>
      <c r="S161" s="125" t="s">
        <v>284</v>
      </c>
      <c r="T161" s="131" t="s">
        <v>24</v>
      </c>
      <c r="U161" s="132" t="s">
        <v>15</v>
      </c>
      <c r="V161" s="130" t="str">
        <f>IFERROR(VLOOKUP(F161,'Table V'!A:F,6,FALSE),"TBD")</f>
        <v>N/A</v>
      </c>
      <c r="W161" s="125" t="str">
        <f>IFERROR(VLOOKUP(F161,'Table V'!A:G,7,FALSE),"TBD")</f>
        <v>N/A</v>
      </c>
      <c r="X161" s="125" t="str">
        <f>IFERROR(VLOOKUP(A161,[1]Feuil1!$A:$AG,32,FALSE),"N/A")</f>
        <v>N/A</v>
      </c>
      <c r="Y161" s="130" t="str">
        <f>IF(ISNUMBER(Tableau1[[#This Row],[Date expédition réelle]]),"Expédiée","En cours")</f>
        <v>Expédiée</v>
      </c>
      <c r="Z161" s="133" t="s">
        <v>1344</v>
      </c>
      <c r="AA161" s="125" t="s">
        <v>876</v>
      </c>
      <c r="AB161" s="129">
        <v>19079</v>
      </c>
      <c r="AC161" s="129" t="s">
        <v>1214</v>
      </c>
      <c r="AD161" s="129">
        <v>4144</v>
      </c>
      <c r="AE161" s="134">
        <v>43446</v>
      </c>
      <c r="AF161" s="134">
        <v>43480</v>
      </c>
      <c r="AG161" s="134">
        <f t="shared" si="18"/>
        <v>43474</v>
      </c>
      <c r="AH161" s="125"/>
      <c r="AI161" s="219">
        <f>IFERROR(VLOOKUP('PLANNING-RECHANGES LATelec'!$AU161,[2]MAD!$B$4:$J$50000,2,FALSE),"MAD TBD")</f>
        <v>43475</v>
      </c>
      <c r="AJ161" s="134">
        <f>IFERROR(VLOOKUP('PLANNING-RECHANGES LATelec'!$AU161,[2]MAD!$B$4:$J$50000,9,FALSE),"NON EXPEDIÉE")</f>
        <v>43479</v>
      </c>
      <c r="AK161" s="224">
        <f t="shared" si="19"/>
        <v>1</v>
      </c>
      <c r="AL161" s="227">
        <v>43474</v>
      </c>
      <c r="AM161" s="222" t="s">
        <v>15</v>
      </c>
      <c r="AN161" s="172">
        <f>IFERROR(VLOOKUP('PLANNING-RECHANGES LATelec'!$F161,'Table V'!A$1:O8068,13,FALSE),"TBD")</f>
        <v>1074</v>
      </c>
      <c r="AO161" s="170">
        <f>IFERROR(VLOOKUP('PLANNING-RECHANGES LATelec'!$F161,'Table V'!A$1:O8025,14,FALSE),"TBD")</f>
        <v>0</v>
      </c>
      <c r="AP161" s="171" t="str">
        <f>IFERROR(VLOOKUP('PLANNING-RECHANGES LATelec'!$F161,'Table V'!A$1:O$8013,15,FALSE),"TBD")</f>
        <v>USD</v>
      </c>
      <c r="AQ161" s="170" t="str">
        <f>IFERROR(VLOOKUP('PLANNING-RECHANGES LATelec'!$A161,[3]PO_AS!$A$2:$R$2520,16,FALSE),"TBD")</f>
        <v>TBD</v>
      </c>
      <c r="AR161" s="169" t="str">
        <f>IFERROR(VLOOKUP('PLANNING-RECHANGES LATelec'!$A161,[3]PO_AS!$A$2:$S$2520,18,FALSE),"TBD")</f>
        <v>TBD</v>
      </c>
      <c r="AS161" s="169" t="str">
        <f t="shared" si="20"/>
        <v>Non valide</v>
      </c>
      <c r="AT161" s="169" t="str">
        <f t="shared" si="21"/>
        <v>Non valide</v>
      </c>
      <c r="AU161" s="215" t="str">
        <f>LEFT('PLANNING-RECHANGES LATelec'!$R161,9)</f>
        <v>LCT185900</v>
      </c>
      <c r="AV161" s="156"/>
    </row>
    <row r="162" spans="1:48" ht="25.5" hidden="1" x14ac:dyDescent="0.2">
      <c r="A162" s="86" t="str">
        <f t="shared" si="17"/>
        <v>68207971</v>
      </c>
      <c r="B162" s="125" t="str">
        <f>IFERROR(VLOOKUP(F162,'Table V'!A:K,11,FALSE),"TBD")</f>
        <v>AIRBUS</v>
      </c>
      <c r="C162" s="125">
        <v>6820797</v>
      </c>
      <c r="D162" s="126" t="s">
        <v>1102</v>
      </c>
      <c r="E162" s="127" t="s">
        <v>6</v>
      </c>
      <c r="F162" s="125" t="s">
        <v>1318</v>
      </c>
      <c r="G162" s="125">
        <v>1</v>
      </c>
      <c r="H162" s="125">
        <v>0</v>
      </c>
      <c r="I162" s="125" t="str">
        <f>IFERROR(VLOOKUP(F162,'Stock PHS'!A:F,6,FALSE),"")</f>
        <v/>
      </c>
      <c r="J162" s="128" t="str">
        <f>IFERROR(VLOOKUP(F162,'Table V'!A:I,9,FALSE),"P/N INCONNU")</f>
        <v>P/N CONNU</v>
      </c>
      <c r="K162" s="125" t="str">
        <f>IFERROR(VLOOKUP(F162,'Table V'!A:J,10,FALSE),"TBD")</f>
        <v>MB2052D</v>
      </c>
      <c r="L162" s="125" t="str">
        <f>IFERROR(VLOOKUP(F162,'Table V'!A:C,3,FALSE),"LdF non existante")</f>
        <v>LdF Non approuvée</v>
      </c>
      <c r="M162" s="129"/>
      <c r="N162" s="129" t="str">
        <f>IFERROR(VLOOKUP(F162,'Table V'!A:H,8,FALSE),"À définir")</f>
        <v>OUI</v>
      </c>
      <c r="O162" s="125">
        <f>IFERROR(VLOOKUP(F162,'Table V'!A:E,2,FALSE),"TBD")</f>
        <v>48</v>
      </c>
      <c r="P162" s="125" t="str">
        <f>IFERROR(CONCATENATE(VLOOKUP(F162,'Table V'!$A$1:$Q$260192,17,FALSE),"-",(RIGHT(C162,4)),"0",D162),"")</f>
        <v>1251019-079701</v>
      </c>
      <c r="Q162" s="138" t="str">
        <f>IFERROR(VLOOKUP(F162,'Table V'!A:L,12,FALSE),"")</f>
        <v>LAB</v>
      </c>
      <c r="R162" s="126" t="s">
        <v>1347</v>
      </c>
      <c r="S162" s="125" t="s">
        <v>172</v>
      </c>
      <c r="T162" s="131" t="s">
        <v>24</v>
      </c>
      <c r="U162" s="132" t="s">
        <v>15</v>
      </c>
      <c r="V162" s="139" t="str">
        <f>IFERROR(VLOOKUP(F162,'Table V'!A:F,6,FALSE),"TBD")</f>
        <v>6M90080000</v>
      </c>
      <c r="W162" s="140" t="str">
        <f>IFERROR(VLOOKUP(F162,'Table V'!A:G,7,FALSE),"TBD")</f>
        <v>Qté 1</v>
      </c>
      <c r="X162" s="140" t="str">
        <f>IFERROR(VLOOKUP(A162,[1]Feuil1!$A:$AG,32,FALSE),"N/A")</f>
        <v>N/A</v>
      </c>
      <c r="Y162" s="130" t="s">
        <v>1987</v>
      </c>
      <c r="Z162" s="133" t="s">
        <v>1319</v>
      </c>
      <c r="AA162" s="125" t="s">
        <v>876</v>
      </c>
      <c r="AB162" s="129" t="s">
        <v>957</v>
      </c>
      <c r="AC162" s="129" t="s">
        <v>957</v>
      </c>
      <c r="AD162" s="129" t="s">
        <v>957</v>
      </c>
      <c r="AE162" s="134">
        <v>43480</v>
      </c>
      <c r="AF162" s="134"/>
      <c r="AG162" s="134">
        <f t="shared" si="18"/>
        <v>43476</v>
      </c>
      <c r="AH162" s="125"/>
      <c r="AI162" s="219" t="str">
        <f>IFERROR(VLOOKUP('PLANNING-RECHANGES LATelec'!$AU162,[2]MAD!$B$4:$J$50000,2,FALSE),"MAD TBD")</f>
        <v>MAD TBD</v>
      </c>
      <c r="AJ162" s="134" t="str">
        <f>IFERROR(VLOOKUP('PLANNING-RECHANGES LATelec'!$AU162,[2]MAD!$B$4:$J$50000,9,FALSE),"NON EXPEDIÉE")</f>
        <v>NON EXPEDIÉE</v>
      </c>
      <c r="AK162" s="224" t="str">
        <f t="shared" si="19"/>
        <v/>
      </c>
      <c r="AL162" s="227">
        <v>43476</v>
      </c>
      <c r="AM162" s="222" t="s">
        <v>15</v>
      </c>
      <c r="AN162" s="172">
        <f>IFERROR(VLOOKUP('PLANNING-RECHANGES LATelec'!$F162,'Table V'!A$1:O8069,13,FALSE),"TBD")</f>
        <v>1738</v>
      </c>
      <c r="AO162" s="170">
        <f>IFERROR(VLOOKUP('PLANNING-RECHANGES LATelec'!$F162,'Table V'!A$1:O8026,14,FALSE),"TBD")</f>
        <v>0</v>
      </c>
      <c r="AP162" s="171" t="str">
        <f>IFERROR(VLOOKUP('PLANNING-RECHANGES LATelec'!$F162,'Table V'!A$1:O$8013,15,FALSE),"TBD")</f>
        <v>EUR</v>
      </c>
      <c r="AQ162" s="170" t="str">
        <f>IFERROR(VLOOKUP('PLANNING-RECHANGES LATelec'!$A162,[3]PO_AS!$A$2:$R$2520,16,FALSE),"TBD")</f>
        <v>TBD</v>
      </c>
      <c r="AR162" s="171" t="str">
        <f>IFERROR(VLOOKUP('PLANNING-RECHANGES LATelec'!$A162,[3]PO_AS!$A$2:$S$2520,18,FALSE),"TBD")</f>
        <v>TBD</v>
      </c>
      <c r="AS162" s="171" t="str">
        <f t="shared" si="20"/>
        <v>Non valide</v>
      </c>
      <c r="AT162" s="171" t="str">
        <f t="shared" si="21"/>
        <v>Non valide</v>
      </c>
      <c r="AU162" s="215" t="str">
        <f>LEFT('PLANNING-RECHANGES LATelec'!$R162,9)</f>
        <v>LCT235357</v>
      </c>
      <c r="AV162" s="156"/>
    </row>
    <row r="163" spans="1:48" ht="25.5" hidden="1" x14ac:dyDescent="0.2">
      <c r="A163" s="84"/>
      <c r="B163" s="125" t="str">
        <f>IFERROR(VLOOKUP(F163,'Table V'!A:K,11,FALSE),"TBD")</f>
        <v>AIRBUS</v>
      </c>
      <c r="C163" s="125">
        <v>27675522</v>
      </c>
      <c r="D163" s="126" t="s">
        <v>157</v>
      </c>
      <c r="E163" s="127" t="s">
        <v>104</v>
      </c>
      <c r="F163" s="125" t="s">
        <v>1129</v>
      </c>
      <c r="G163" s="125">
        <v>1</v>
      </c>
      <c r="H163" s="125">
        <v>0</v>
      </c>
      <c r="I163" s="125" t="str">
        <f>IFERROR(VLOOKUP(F163,'Stock PHS'!A:F,6,FALSE),"")</f>
        <v/>
      </c>
      <c r="J163" s="128" t="str">
        <f>IFERROR(VLOOKUP(F163,'Table V'!A:I,9,FALSE),"P/N INCONNU")</f>
        <v>P/N CONNU</v>
      </c>
      <c r="K163" s="125" t="str">
        <f>IFERROR(VLOOKUP(F163,'Table V'!A:J,10,FALSE),"TBD")</f>
        <v>NA</v>
      </c>
      <c r="L163" s="125" t="str">
        <f>IFERROR(VLOOKUP(F163,'Table V'!A:C,3,FALSE),"LdF non existante")</f>
        <v>LdF Non approuvée</v>
      </c>
      <c r="M163" s="129" t="s">
        <v>59</v>
      </c>
      <c r="N163" s="125" t="str">
        <f>IFERROR(VLOOKUP(F163,'Table V'!A:H,8,FALSE),"À définir")</f>
        <v>NON</v>
      </c>
      <c r="O163" s="125" t="str">
        <f>IFERROR(VLOOKUP(F163,'Table V'!A:E,2,FALSE),"TBD")</f>
        <v>BUNDLE</v>
      </c>
      <c r="P163" s="125" t="str">
        <f>IFERROR(CONCATENATE(VLOOKUP(F163,'Table V'!$A$1:$Q$260192,17,FALSE),"-",(RIGHT(C163,4)),"0",D163),"")</f>
        <v>1251019-5522010</v>
      </c>
      <c r="Q163" s="130" t="str">
        <f>IFERROR(VLOOKUP(F163,'Table V'!A:L,12,FALSE),"")</f>
        <v>COL</v>
      </c>
      <c r="R163" s="126"/>
      <c r="S163" s="125"/>
      <c r="T163" s="131" t="s">
        <v>24</v>
      </c>
      <c r="U163" s="132"/>
      <c r="V163" s="130" t="str">
        <f>IFERROR(VLOOKUP(F163,'Table V'!A:F,6,FALSE),"TBD")</f>
        <v>N/A</v>
      </c>
      <c r="W163" s="125" t="str">
        <f>IFERROR(VLOOKUP(F163,'Table V'!A:G,7,FALSE),"TBD")</f>
        <v>N/A</v>
      </c>
      <c r="X163" s="125" t="str">
        <f>IFERROR(VLOOKUP(A163,[1]Feuil1!$A:$AG,32,FALSE),"N/A")</f>
        <v>N/A</v>
      </c>
      <c r="Y163" s="130" t="s">
        <v>34</v>
      </c>
      <c r="Z163" s="133"/>
      <c r="AA163" s="125" t="s">
        <v>876</v>
      </c>
      <c r="AB163" s="129"/>
      <c r="AC163" s="129"/>
      <c r="AD163" s="129"/>
      <c r="AE163" s="134">
        <v>43280</v>
      </c>
      <c r="AF163" s="134"/>
      <c r="AG163" s="134">
        <f t="shared" si="18"/>
        <v>43276</v>
      </c>
      <c r="AH163" s="125"/>
      <c r="AI163" s="219" t="str">
        <f>IFERROR(VLOOKUP('PLANNING-RECHANGES LATelec'!$AU163,[2]MAD!$B$4:$J$50000,2,FALSE),"MAD TBD")</f>
        <v>MAD TBD</v>
      </c>
      <c r="AJ163" s="134" t="str">
        <f>IFERROR(VLOOKUP('PLANNING-RECHANGES LATelec'!$AU163,[2]MAD!$B$4:$J$50000,9,FALSE),"NON EXPEDIÉE")</f>
        <v>NON EXPEDIÉE</v>
      </c>
      <c r="AK163" s="224" t="str">
        <f t="shared" si="19"/>
        <v/>
      </c>
      <c r="AL163" s="227"/>
      <c r="AM163" s="222" t="s">
        <v>15</v>
      </c>
      <c r="AN163" s="172">
        <f>IFERROR(VLOOKUP('PLANNING-RECHANGES LATelec'!$F163,'Table V'!A$1:O8070,13,FALSE),"TBD")</f>
        <v>0</v>
      </c>
      <c r="AO163" s="170">
        <f>IFERROR(VLOOKUP('PLANNING-RECHANGES LATelec'!$F163,'Table V'!A$1:O8027,14,FALSE),"TBD")</f>
        <v>0</v>
      </c>
      <c r="AP163" s="171">
        <f>IFERROR(VLOOKUP('PLANNING-RECHANGES LATelec'!$F163,'Table V'!A$1:O$8013,15,FALSE),"TBD")</f>
        <v>0</v>
      </c>
      <c r="AQ163" s="168" t="str">
        <f>IFERROR(VLOOKUP('PLANNING-RECHANGES LATelec'!$A163,[3]PO_AS!$A$2:$R$2520,16,FALSE),"TBD")</f>
        <v>TBD</v>
      </c>
      <c r="AR163" s="169" t="str">
        <f>IFERROR(VLOOKUP('PLANNING-RECHANGES LATelec'!$A163,[3]PO_AS!$A$2:$S$2520,18,FALSE),"TBD")</f>
        <v>TBD</v>
      </c>
      <c r="AS163" s="169" t="str">
        <f t="shared" si="20"/>
        <v>Non valide</v>
      </c>
      <c r="AT163" s="169" t="str">
        <f t="shared" si="21"/>
        <v>Non valide</v>
      </c>
      <c r="AU163" s="215" t="str">
        <f>LEFT('PLANNING-RECHANGES LATelec'!$R163,9)</f>
        <v/>
      </c>
      <c r="AV163" s="156"/>
    </row>
    <row r="164" spans="1:48" ht="63.75" hidden="1" x14ac:dyDescent="0.2">
      <c r="A164" s="85" t="str">
        <f t="shared" ref="A164:A227" si="22">C164&amp;(RIGHT(D164,2))</f>
        <v>2789364910</v>
      </c>
      <c r="B164" s="125" t="str">
        <f>IFERROR(VLOOKUP(F164,'Table V'!A:K,11,FALSE),"TBD")</f>
        <v>AIRBUS</v>
      </c>
      <c r="C164" s="125">
        <v>27893649</v>
      </c>
      <c r="D164" s="126">
        <v>10</v>
      </c>
      <c r="E164" s="127" t="s">
        <v>95</v>
      </c>
      <c r="F164" s="125" t="s">
        <v>655</v>
      </c>
      <c r="G164" s="125">
        <v>1</v>
      </c>
      <c r="H164" s="125">
        <v>0</v>
      </c>
      <c r="I164" s="125" t="str">
        <f>IFERROR(VLOOKUP(F164,'Stock PHS'!A:F,6,FALSE),"")</f>
        <v/>
      </c>
      <c r="J164" s="128" t="str">
        <f>IFERROR(VLOOKUP(F164,'Table V'!A:I,9,FALSE),"P/N INCONNU")</f>
        <v>P/N CONNU</v>
      </c>
      <c r="K164" s="125" t="str">
        <f>IFERROR(VLOOKUP(F164,'Table V'!A:J,10,FALSE),"TBD")</f>
        <v>N/A</v>
      </c>
      <c r="L164" s="125" t="str">
        <f>IFERROR(VLOOKUP(F164,'Table V'!A:C,3,FALSE),"LdF non existante")</f>
        <v>LdF approuvée</v>
      </c>
      <c r="M164" s="129" t="s">
        <v>59</v>
      </c>
      <c r="N164" s="125" t="str">
        <f>IFERROR(VLOOKUP(F164,'Table V'!A:H,8,FALSE),"À définir")</f>
        <v>NON</v>
      </c>
      <c r="O164" s="125" t="str">
        <f>IFERROR(VLOOKUP(F164,'Table V'!A:E,2,FALSE),"TBD")</f>
        <v>JACK</v>
      </c>
      <c r="P164" s="125" t="str">
        <f>IFERROR(CONCATENATE(VLOOKUP(F164,'Table V'!$A$1:$Q$260192,17,FALSE),"-",(RIGHT(C164,4)),"0",D164),"")</f>
        <v>1251319-3649010</v>
      </c>
      <c r="Q164" s="130" t="str">
        <f>IFERROR(VLOOKUP(F164,'Table V'!A:L,12,FALSE),"")</f>
        <v>LAB</v>
      </c>
      <c r="R164" s="126" t="s">
        <v>894</v>
      </c>
      <c r="S164" s="125" t="s">
        <v>289</v>
      </c>
      <c r="T164" s="131" t="s">
        <v>24</v>
      </c>
      <c r="U164" s="132" t="s">
        <v>15</v>
      </c>
      <c r="V164" s="130" t="str">
        <f>IFERROR(VLOOKUP(F164,'Table V'!A:F,6,FALSE),"TBD")</f>
        <v>N/A</v>
      </c>
      <c r="W164" s="125" t="str">
        <f>IFERROR(VLOOKUP(F164,'Table V'!A:G,7,FALSE),"TBD")</f>
        <v>N/A</v>
      </c>
      <c r="X164" s="125" t="str">
        <f>IFERROR(VLOOKUP(A164,[1]Feuil1!$A:$AG,32,FALSE),"N/A")</f>
        <v>N/A</v>
      </c>
      <c r="Y164" s="130" t="str">
        <f>IF(ISNUMBER(Tableau1[[#This Row],[Date expédition réelle]]),"Expédiée","En cours")</f>
        <v>Expédiée</v>
      </c>
      <c r="Z164" s="133" t="s">
        <v>1342</v>
      </c>
      <c r="AA164" s="125" t="s">
        <v>876</v>
      </c>
      <c r="AB164" s="129">
        <v>17010</v>
      </c>
      <c r="AC164" s="129" t="s">
        <v>952</v>
      </c>
      <c r="AD164" s="129">
        <v>2657</v>
      </c>
      <c r="AE164" s="134">
        <v>43365</v>
      </c>
      <c r="AF164" s="134">
        <v>43483</v>
      </c>
      <c r="AG164" s="134">
        <f t="shared" si="18"/>
        <v>43479</v>
      </c>
      <c r="AH164" s="125"/>
      <c r="AI164" s="219">
        <f>IFERROR(VLOOKUP('PLANNING-RECHANGES LATelec'!$AU164,[2]MAD!$B$4:$J$50000,2,FALSE),"MAD TBD")</f>
        <v>43480</v>
      </c>
      <c r="AJ164" s="134">
        <f>IFERROR(VLOOKUP('PLANNING-RECHANGES LATelec'!$AU164,[2]MAD!$B$4:$J$50000,9,FALSE),"NON EXPEDIÉE")</f>
        <v>43481</v>
      </c>
      <c r="AK164" s="224">
        <f t="shared" si="19"/>
        <v>1</v>
      </c>
      <c r="AL164" s="227">
        <v>43479</v>
      </c>
      <c r="AM164" s="222" t="s">
        <v>15</v>
      </c>
      <c r="AN164" s="172">
        <f>IFERROR(VLOOKUP('PLANNING-RECHANGES LATelec'!$F164,'Table V'!A$1:O8071,13,FALSE),"TBD")</f>
        <v>970</v>
      </c>
      <c r="AO164" s="170">
        <f>IFERROR(VLOOKUP('PLANNING-RECHANGES LATelec'!$F164,'Table V'!A$1:O8028,14,FALSE),"TBD")</f>
        <v>1796</v>
      </c>
      <c r="AP164" s="171" t="str">
        <f>IFERROR(VLOOKUP('PLANNING-RECHANGES LATelec'!$F164,'Table V'!A$1:O$8013,15,FALSE),"TBD")</f>
        <v>USD</v>
      </c>
      <c r="AQ164" s="170" t="str">
        <f>IFERROR(VLOOKUP('PLANNING-RECHANGES LATelec'!$A164,[3]PO_AS!$A$2:$R$2520,16,FALSE),"TBD")</f>
        <v>TBD</v>
      </c>
      <c r="AR164" s="171" t="str">
        <f>IFERROR(VLOOKUP('PLANNING-RECHANGES LATelec'!$A164,[3]PO_AS!$A$2:$S$2520,18,FALSE),"TBD")</f>
        <v>TBD</v>
      </c>
      <c r="AS164" s="169" t="str">
        <f t="shared" si="20"/>
        <v>Non valide</v>
      </c>
      <c r="AT164" s="169" t="str">
        <f t="shared" si="21"/>
        <v>Non valide</v>
      </c>
      <c r="AU164" s="215" t="str">
        <f>LEFT('PLANNING-RECHANGES LATelec'!$R164,9)</f>
        <v>LCT133534</v>
      </c>
      <c r="AV164" s="156"/>
    </row>
    <row r="165" spans="1:48" ht="63.75" hidden="1" x14ac:dyDescent="0.2">
      <c r="A165" s="86" t="str">
        <f t="shared" si="22"/>
        <v>2792803510</v>
      </c>
      <c r="B165" s="125" t="str">
        <f>IFERROR(VLOOKUP(F165,'Table V'!A:K,11,FALSE),"TBD")</f>
        <v>AIRBUS</v>
      </c>
      <c r="C165" s="125">
        <v>27928035</v>
      </c>
      <c r="D165" s="126">
        <v>10</v>
      </c>
      <c r="E165" s="127" t="s">
        <v>95</v>
      </c>
      <c r="F165" s="125" t="s">
        <v>655</v>
      </c>
      <c r="G165" s="125">
        <v>1</v>
      </c>
      <c r="H165" s="125">
        <v>0</v>
      </c>
      <c r="I165" s="125" t="str">
        <f>IFERROR(VLOOKUP(F165,'Stock PHS'!A:F,6,FALSE),"")</f>
        <v/>
      </c>
      <c r="J165" s="128" t="str">
        <f>IFERROR(VLOOKUP(F165,'Table V'!A:I,9,FALSE),"P/N INCONNU")</f>
        <v>P/N CONNU</v>
      </c>
      <c r="K165" s="125" t="str">
        <f>IFERROR(VLOOKUP(F165,'Table V'!A:J,10,FALSE),"TBD")</f>
        <v>N/A</v>
      </c>
      <c r="L165" s="125" t="str">
        <f>IFERROR(VLOOKUP(F165,'Table V'!A:C,3,FALSE),"LdF non existante")</f>
        <v>LdF approuvée</v>
      </c>
      <c r="M165" s="129" t="s">
        <v>59</v>
      </c>
      <c r="N165" s="125" t="str">
        <f>IFERROR(VLOOKUP(F165,'Table V'!A:H,8,FALSE),"À définir")</f>
        <v>NON</v>
      </c>
      <c r="O165" s="125" t="str">
        <f>IFERROR(VLOOKUP(F165,'Table V'!A:E,2,FALSE),"TBD")</f>
        <v>JACK</v>
      </c>
      <c r="P165" s="125" t="str">
        <f>IFERROR(CONCATENATE(VLOOKUP(F165,'Table V'!$A$1:$Q$260192,17,FALSE),"-",(RIGHT(C165,4)),"0",D165),"")</f>
        <v>1251319-8035010</v>
      </c>
      <c r="Q165" s="130" t="str">
        <f>IFERROR(VLOOKUP(F165,'Table V'!A:L,12,FALSE),"")</f>
        <v>LAB</v>
      </c>
      <c r="R165" s="126" t="s">
        <v>1021</v>
      </c>
      <c r="S165" s="125" t="s">
        <v>290</v>
      </c>
      <c r="T165" s="131" t="s">
        <v>24</v>
      </c>
      <c r="U165" s="132" t="s">
        <v>15</v>
      </c>
      <c r="V165" s="130" t="str">
        <f>IFERROR(VLOOKUP(F165,'Table V'!A:F,6,FALSE),"TBD")</f>
        <v>N/A</v>
      </c>
      <c r="W165" s="125" t="str">
        <f>IFERROR(VLOOKUP(F165,'Table V'!A:G,7,FALSE),"TBD")</f>
        <v>N/A</v>
      </c>
      <c r="X165" s="125" t="str">
        <f>IFERROR(VLOOKUP(A165,[1]Feuil1!$A:$AG,32,FALSE),"N/A")</f>
        <v>N/A</v>
      </c>
      <c r="Y165" s="130" t="str">
        <f>IF(ISNUMBER(Tableau1[[#This Row],[Date expédition réelle]]),"Expédiée","En cours")</f>
        <v>Expédiée</v>
      </c>
      <c r="Z165" s="133" t="s">
        <v>1343</v>
      </c>
      <c r="AA165" s="125" t="s">
        <v>876</v>
      </c>
      <c r="AB165" s="129">
        <v>17695</v>
      </c>
      <c r="AC165" s="129" t="s">
        <v>1029</v>
      </c>
      <c r="AD165" s="129">
        <v>3024</v>
      </c>
      <c r="AE165" s="134">
        <v>43407</v>
      </c>
      <c r="AF165" s="134">
        <v>43483</v>
      </c>
      <c r="AG165" s="134">
        <f t="shared" si="18"/>
        <v>43479</v>
      </c>
      <c r="AH165" s="125"/>
      <c r="AI165" s="219">
        <f>IFERROR(VLOOKUP('PLANNING-RECHANGES LATelec'!$AU165,[2]MAD!$B$4:$J$50000,2,FALSE),"MAD TBD")</f>
        <v>43480</v>
      </c>
      <c r="AJ165" s="134">
        <f>IFERROR(VLOOKUP('PLANNING-RECHANGES LATelec'!$AU165,[2]MAD!$B$4:$J$50000,9,FALSE),"NON EXPEDIÉE")</f>
        <v>43481</v>
      </c>
      <c r="AK165" s="224">
        <f t="shared" si="19"/>
        <v>1</v>
      </c>
      <c r="AL165" s="227">
        <v>43479</v>
      </c>
      <c r="AM165" s="222" t="s">
        <v>15</v>
      </c>
      <c r="AN165" s="172">
        <f>IFERROR(VLOOKUP('PLANNING-RECHANGES LATelec'!$F165,'Table V'!A$1:O8072,13,FALSE),"TBD")</f>
        <v>970</v>
      </c>
      <c r="AO165" s="170">
        <f>IFERROR(VLOOKUP('PLANNING-RECHANGES LATelec'!$F165,'Table V'!A$1:O8029,14,FALSE),"TBD")</f>
        <v>1796</v>
      </c>
      <c r="AP165" s="171" t="str">
        <f>IFERROR(VLOOKUP('PLANNING-RECHANGES LATelec'!$F165,'Table V'!A$1:O$8013,15,FALSE),"TBD")</f>
        <v>USD</v>
      </c>
      <c r="AQ165" s="170" t="str">
        <f>IFERROR(VLOOKUP('PLANNING-RECHANGES LATelec'!$A165,[3]PO_AS!$A$2:$R$2520,16,FALSE),"TBD")</f>
        <v>TBD</v>
      </c>
      <c r="AR165" s="171" t="str">
        <f>IFERROR(VLOOKUP('PLANNING-RECHANGES LATelec'!$A165,[3]PO_AS!$A$2:$S$2520,18,FALSE),"TBD")</f>
        <v>TBD</v>
      </c>
      <c r="AS165" s="169" t="str">
        <f t="shared" si="20"/>
        <v>Non valide</v>
      </c>
      <c r="AT165" s="169" t="str">
        <f t="shared" si="21"/>
        <v>Non valide</v>
      </c>
      <c r="AU165" s="215" t="str">
        <f>LEFT('PLANNING-RECHANGES LATelec'!$R165,9)</f>
        <v>LCT157640</v>
      </c>
      <c r="AV165" s="156"/>
    </row>
    <row r="166" spans="1:48" ht="38.25" hidden="1" x14ac:dyDescent="0.2">
      <c r="A166" s="86" t="str">
        <f t="shared" si="22"/>
        <v>490003700310</v>
      </c>
      <c r="B166" s="125" t="str">
        <f>IFERROR(VLOOKUP(F166,'Table V'!A:K,11,FALSE),"TBD")</f>
        <v>STELIA</v>
      </c>
      <c r="C166" s="125">
        <v>4900037003</v>
      </c>
      <c r="D166" s="126" t="s">
        <v>157</v>
      </c>
      <c r="E166" s="127" t="s">
        <v>95</v>
      </c>
      <c r="F166" s="125" t="s">
        <v>646</v>
      </c>
      <c r="G166" s="125">
        <v>6</v>
      </c>
      <c r="H166" s="125">
        <v>0</v>
      </c>
      <c r="I166" s="125" t="str">
        <f>IFERROR(VLOOKUP(F166,'Stock PHS'!A:F,6,FALSE),"")</f>
        <v/>
      </c>
      <c r="J166" s="128" t="str">
        <f>IFERROR(VLOOKUP(F166,'Table V'!A:I,9,FALSE),"P/N INCONNU")</f>
        <v>P/N CONNU</v>
      </c>
      <c r="K166" s="125" t="str">
        <f>IFERROR(VLOOKUP(F166,'Table V'!A:J,10,FALSE),"TBD")</f>
        <v>N/A</v>
      </c>
      <c r="L166" s="125" t="str">
        <f>IFERROR(VLOOKUP(F166,'Table V'!A:C,3,FALSE),"LdF non existante")</f>
        <v>LdF approuvée</v>
      </c>
      <c r="M166" s="129"/>
      <c r="N166" s="125" t="str">
        <f>IFERROR(VLOOKUP(F166,'Table V'!A:H,8,FALSE),"À définir")</f>
        <v>OUI</v>
      </c>
      <c r="O166" s="125" t="str">
        <f>IFERROR(VLOOKUP(F166,'Table V'!A:E,2,FALSE),"TBD")</f>
        <v>CÂBLE</v>
      </c>
      <c r="P166" s="125" t="str">
        <f>IFERROR(CONCATENATE(VLOOKUP(F166,'Table V'!$A$1:$Q$260192,17,FALSE),"-",(RIGHT(C166,4)),"0",D166),"")</f>
        <v>1251019-7003010</v>
      </c>
      <c r="Q166" s="130" t="str">
        <f>IFERROR(VLOOKUP(F166,'Table V'!A:L,12,FALSE),"")</f>
        <v>LAB</v>
      </c>
      <c r="R166" s="126" t="s">
        <v>1283</v>
      </c>
      <c r="S166" s="125" t="s">
        <v>1284</v>
      </c>
      <c r="T166" s="131" t="s">
        <v>24</v>
      </c>
      <c r="U166" s="132" t="s">
        <v>15</v>
      </c>
      <c r="V166" s="130" t="str">
        <f>IFERROR(VLOOKUP(F166,'Table V'!A:F,6,FALSE),"TBD")</f>
        <v>N/A</v>
      </c>
      <c r="W166" s="125" t="str">
        <f>IFERROR(VLOOKUP(F166,'Table V'!A:G,7,FALSE),"TBD")</f>
        <v>N/A</v>
      </c>
      <c r="X166" s="125" t="str">
        <f>IFERROR(VLOOKUP(A166,[1]Feuil1!$A:$AG,32,FALSE),"N/A")</f>
        <v>N/A</v>
      </c>
      <c r="Y166" s="130" t="str">
        <f>IF(ISNUMBER(Tableau1[[#This Row],[Date expédition réelle]]),"Expédiée","En cours")</f>
        <v>Expédiée</v>
      </c>
      <c r="Z166" s="133" t="s">
        <v>1245</v>
      </c>
      <c r="AA166" s="125" t="s">
        <v>876</v>
      </c>
      <c r="AB166" s="129" t="s">
        <v>957</v>
      </c>
      <c r="AC166" s="129" t="s">
        <v>957</v>
      </c>
      <c r="AD166" s="129" t="s">
        <v>1285</v>
      </c>
      <c r="AE166" s="134">
        <v>43473</v>
      </c>
      <c r="AF166" s="134">
        <v>43483</v>
      </c>
      <c r="AG166" s="134">
        <f t="shared" si="18"/>
        <v>43479</v>
      </c>
      <c r="AH166" s="125"/>
      <c r="AI166" s="219">
        <f>IFERROR(VLOOKUP('PLANNING-RECHANGES LATelec'!$AU166,[2]MAD!$B$4:$J$50000,2,FALSE),"MAD TBD")</f>
        <v>43480</v>
      </c>
      <c r="AJ166" s="134">
        <f>IFERROR(VLOOKUP('PLANNING-RECHANGES LATelec'!$AU166,[2]MAD!$B$4:$J$50000,9,FALSE),"NON EXPEDIÉE")</f>
        <v>43482</v>
      </c>
      <c r="AK166" s="224">
        <f t="shared" si="19"/>
        <v>1</v>
      </c>
      <c r="AL166" s="227">
        <v>43479</v>
      </c>
      <c r="AM166" s="222" t="s">
        <v>15</v>
      </c>
      <c r="AN166" s="172">
        <f>IFERROR(VLOOKUP('PLANNING-RECHANGES LATelec'!$F166,'Table V'!A$1:O8073,13,FALSE),"TBD")</f>
        <v>245</v>
      </c>
      <c r="AO166" s="170">
        <f>IFERROR(VLOOKUP('PLANNING-RECHANGES LATelec'!$F166,'Table V'!A$1:O8030,14,FALSE),"TBD")</f>
        <v>0</v>
      </c>
      <c r="AP166" s="171" t="str">
        <f>IFERROR(VLOOKUP('PLANNING-RECHANGES LATelec'!$F166,'Table V'!A$1:O$8013,15,FALSE),"TBD")</f>
        <v>EUR</v>
      </c>
      <c r="AQ166" s="170" t="str">
        <f>IFERROR(VLOOKUP('PLANNING-RECHANGES LATelec'!$A166,[3]PO_AS!$A$2:$R$2520,16,FALSE),"TBD")</f>
        <v>TBD</v>
      </c>
      <c r="AR166" s="171" t="str">
        <f>IFERROR(VLOOKUP('PLANNING-RECHANGES LATelec'!$A166,[3]PO_AS!$A$2:$S$2520,18,FALSE),"TBD")</f>
        <v>TBD</v>
      </c>
      <c r="AS166" s="169" t="str">
        <f t="shared" si="20"/>
        <v>Non valide</v>
      </c>
      <c r="AT166" s="169" t="str">
        <f t="shared" si="21"/>
        <v>Non valide</v>
      </c>
      <c r="AU166" s="215" t="str">
        <f>LEFT('PLANNING-RECHANGES LATelec'!$R166,9)</f>
        <v>LCT222367</v>
      </c>
      <c r="AV166" s="156"/>
    </row>
    <row r="167" spans="1:48" ht="38.25" hidden="1" x14ac:dyDescent="0.2">
      <c r="A167" s="165" t="str">
        <f t="shared" si="22"/>
        <v>490003705940</v>
      </c>
      <c r="B167" s="125" t="str">
        <f>IFERROR(VLOOKUP(F167,'Table V'!A:K,11,FALSE),"TBD")</f>
        <v>STELIA</v>
      </c>
      <c r="C167" s="125">
        <v>4900037059</v>
      </c>
      <c r="D167" s="126" t="s">
        <v>1306</v>
      </c>
      <c r="E167" s="127" t="s">
        <v>104</v>
      </c>
      <c r="F167" s="125" t="s">
        <v>646</v>
      </c>
      <c r="G167" s="125">
        <v>4</v>
      </c>
      <c r="H167" s="125">
        <v>0</v>
      </c>
      <c r="I167" s="125" t="str">
        <f>IFERROR(VLOOKUP(F167,'Stock PHS'!A:F,6,FALSE),"")</f>
        <v/>
      </c>
      <c r="J167" s="128" t="str">
        <f>IFERROR(VLOOKUP(F167,'Table V'!A:I,9,FALSE),"P/N INCONNU")</f>
        <v>P/N CONNU</v>
      </c>
      <c r="K167" s="125" t="str">
        <f>IFERROR(VLOOKUP(F167,'Table V'!A:J,10,FALSE),"TBD")</f>
        <v>N/A</v>
      </c>
      <c r="L167" s="125" t="str">
        <f>IFERROR(VLOOKUP(F167,'Table V'!A:C,3,FALSE),"LdF non existante")</f>
        <v>LdF approuvée</v>
      </c>
      <c r="M167" s="129"/>
      <c r="N167" s="129" t="str">
        <f>IFERROR(VLOOKUP(F167,'Table V'!A:H,8,FALSE),"À définir")</f>
        <v>OUI</v>
      </c>
      <c r="O167" s="125" t="str">
        <f>IFERROR(VLOOKUP(F167,'Table V'!A:E,2,FALSE),"TBD")</f>
        <v>CÂBLE</v>
      </c>
      <c r="P167" s="125" t="str">
        <f>IFERROR(CONCATENATE(VLOOKUP(F167,'Table V'!$A$1:$Q$260192,17,FALSE),"-",(RIGHT(C167,4)),"0",D167),"")</f>
        <v>1251019-7059040</v>
      </c>
      <c r="Q167" s="138" t="str">
        <f>IFERROR(VLOOKUP(F167,'Table V'!A:L,12,FALSE),"")</f>
        <v>LAB</v>
      </c>
      <c r="R167" s="126" t="s">
        <v>1310</v>
      </c>
      <c r="S167" s="125" t="s">
        <v>1312</v>
      </c>
      <c r="T167" s="131" t="s">
        <v>24</v>
      </c>
      <c r="U167" s="132" t="s">
        <v>15</v>
      </c>
      <c r="V167" s="139" t="str">
        <f>IFERROR(VLOOKUP(F167,'Table V'!A:F,6,FALSE),"TBD")</f>
        <v>N/A</v>
      </c>
      <c r="W167" s="140" t="str">
        <f>IFERROR(VLOOKUP(F167,'Table V'!A:G,7,FALSE),"TBD")</f>
        <v>N/A</v>
      </c>
      <c r="X167" s="140" t="str">
        <f>IFERROR(VLOOKUP(A167,[1]Feuil1!$A:$AG,32,FALSE),"N/A")</f>
        <v>N/A</v>
      </c>
      <c r="Y167" s="130" t="s">
        <v>1987</v>
      </c>
      <c r="Z167" s="141" t="s">
        <v>1346</v>
      </c>
      <c r="AA167" s="125" t="s">
        <v>876</v>
      </c>
      <c r="AB167" s="129" t="s">
        <v>57</v>
      </c>
      <c r="AC167" s="129" t="s">
        <v>57</v>
      </c>
      <c r="AD167" s="129" t="s">
        <v>57</v>
      </c>
      <c r="AE167" s="134">
        <v>43479</v>
      </c>
      <c r="AF167" s="134">
        <v>43483</v>
      </c>
      <c r="AG167" s="134">
        <f t="shared" si="18"/>
        <v>43479</v>
      </c>
      <c r="AH167" s="125"/>
      <c r="AI167" s="219" t="str">
        <f>IFERROR(VLOOKUP('PLANNING-RECHANGES LATelec'!$AU167,[2]MAD!$B$4:$J$50000,2,FALSE),"MAD TBD")</f>
        <v>MAD TBD</v>
      </c>
      <c r="AJ167" s="134" t="str">
        <f>IFERROR(VLOOKUP('PLANNING-RECHANGES LATelec'!$AU167,[2]MAD!$B$4:$J$50000,9,FALSE),"NON EXPEDIÉE")</f>
        <v>NON EXPEDIÉE</v>
      </c>
      <c r="AK167" s="224" t="str">
        <f t="shared" si="19"/>
        <v/>
      </c>
      <c r="AL167" s="227">
        <v>43479</v>
      </c>
      <c r="AM167" s="222" t="s">
        <v>15</v>
      </c>
      <c r="AN167" s="172">
        <f>IFERROR(VLOOKUP('PLANNING-RECHANGES LATelec'!$F167,'Table V'!A$1:O8074,13,FALSE),"TBD")</f>
        <v>245</v>
      </c>
      <c r="AO167" s="170">
        <f>IFERROR(VLOOKUP('PLANNING-RECHANGES LATelec'!$F167,'Table V'!A$1:O8031,14,FALSE),"TBD")</f>
        <v>0</v>
      </c>
      <c r="AP167" s="171" t="str">
        <f>IFERROR(VLOOKUP('PLANNING-RECHANGES LATelec'!$F167,'Table V'!A$1:O$8013,15,FALSE),"TBD")</f>
        <v>EUR</v>
      </c>
      <c r="AQ167" s="170" t="str">
        <f>IFERROR(VLOOKUP('PLANNING-RECHANGES LATelec'!$A167,[3]PO_AS!$A$2:$R$2520,16,FALSE),"TBD")</f>
        <v>TBD</v>
      </c>
      <c r="AR167" s="171" t="str">
        <f>IFERROR(VLOOKUP('PLANNING-RECHANGES LATelec'!$A167,[3]PO_AS!$A$2:$S$2520,18,FALSE),"TBD")</f>
        <v>TBD</v>
      </c>
      <c r="AS167" s="171" t="str">
        <f t="shared" si="20"/>
        <v>Non valide</v>
      </c>
      <c r="AT167" s="171" t="str">
        <f t="shared" si="21"/>
        <v>Non valide</v>
      </c>
      <c r="AU167" s="215" t="str">
        <f>LEFT('PLANNING-RECHANGES LATelec'!$R167,9)</f>
        <v>LCT223521</v>
      </c>
      <c r="AV167" s="156"/>
    </row>
    <row r="168" spans="1:48" ht="25.5" hidden="1" x14ac:dyDescent="0.2">
      <c r="A168" s="84" t="str">
        <f t="shared" si="22"/>
        <v>4900035575</v>
      </c>
      <c r="B168" s="125" t="str">
        <f>IFERROR(VLOOKUP(F168,'Table V'!A:K,11,FALSE),"TBD")</f>
        <v>STELIA</v>
      </c>
      <c r="C168" s="125">
        <v>4900035575</v>
      </c>
      <c r="D168" s="126"/>
      <c r="E168" s="127" t="s">
        <v>95</v>
      </c>
      <c r="F168" s="125" t="s">
        <v>527</v>
      </c>
      <c r="G168" s="125">
        <v>1</v>
      </c>
      <c r="H168" s="125">
        <v>0</v>
      </c>
      <c r="I168" s="125" t="str">
        <f>IFERROR(VLOOKUP(F168,'Stock PHS'!A:F,6,FALSE),"")</f>
        <v/>
      </c>
      <c r="J168" s="128" t="str">
        <f>IFERROR(VLOOKUP(F168,'Table V'!A:I,9,FALSE),"P/N INCONNU")</f>
        <v>P/N CONNU</v>
      </c>
      <c r="K168" s="125" t="str">
        <f>IFERROR(VLOOKUP(F168,'Table V'!A:J,10,FALSE),"TBD")</f>
        <v>TBD</v>
      </c>
      <c r="L168" s="125" t="str">
        <f>IFERROR(VLOOKUP(F168,'Table V'!A:C,3,FALSE),"LdF non existante")</f>
        <v>LdF Non approuvée</v>
      </c>
      <c r="M168" s="129" t="s">
        <v>59</v>
      </c>
      <c r="N168" s="125" t="str">
        <f>IFERROR(VLOOKUP(F168,'Table V'!A:H,8,FALSE),"À définir")</f>
        <v>NON</v>
      </c>
      <c r="O168" s="125">
        <f>IFERROR(VLOOKUP(F168,'Table V'!A:E,2,FALSE),"")</f>
        <v>27</v>
      </c>
      <c r="P168" s="125" t="str">
        <f>IFERROR(CONCATENATE(VLOOKUP(F168,'Table V'!$A$1:$Q$260192,17,FALSE),"-",(RIGHT(C168,4)),"0",D168),"")</f>
        <v>1251019-55750</v>
      </c>
      <c r="Q168" s="130" t="str">
        <f>IFERROR(VLOOKUP(F168,'Table V'!A:L,12,FALSE),"")</f>
        <v>LAB</v>
      </c>
      <c r="R168" s="126"/>
      <c r="S168" s="125"/>
      <c r="T168" s="131" t="s">
        <v>24</v>
      </c>
      <c r="U168" s="132"/>
      <c r="V168" s="130" t="str">
        <f>IFERROR(VLOOKUP(F168,'Table V'!A:F,6,FALSE),"TBD")</f>
        <v>TBD</v>
      </c>
      <c r="W168" s="125" t="str">
        <f>IFERROR(VLOOKUP(F168,'Table V'!A:G,7,FALSE),"TBD")</f>
        <v>TBD</v>
      </c>
      <c r="X168" s="125" t="str">
        <f>IFERROR(VLOOKUP(A168,[1]Feuil1!$A:$AG,32,FALSE),"N/A")</f>
        <v>N/A</v>
      </c>
      <c r="Y168" s="130" t="s">
        <v>1987</v>
      </c>
      <c r="Z168" s="133"/>
      <c r="AA168" s="125" t="s">
        <v>159</v>
      </c>
      <c r="AB168" s="129"/>
      <c r="AC168" s="129"/>
      <c r="AD168" s="129"/>
      <c r="AE168" s="134">
        <v>43292</v>
      </c>
      <c r="AF168" s="134"/>
      <c r="AG168" s="134">
        <f t="shared" si="18"/>
        <v>43286</v>
      </c>
      <c r="AH168" s="125"/>
      <c r="AI168" s="219" t="str">
        <f>IFERROR(VLOOKUP('PLANNING-RECHANGES LATelec'!$AU168,[2]MAD!$B$4:$J$50000,2,FALSE),"MAD TBD")</f>
        <v>MAD TBD</v>
      </c>
      <c r="AJ168" s="134" t="str">
        <f>IFERROR(VLOOKUP('PLANNING-RECHANGES LATelec'!$AU168,[2]MAD!$B$4:$J$50000,9,FALSE),"NON EXPEDIÉE")</f>
        <v>NON EXPEDIÉE</v>
      </c>
      <c r="AK168" s="224" t="str">
        <f t="shared" si="19"/>
        <v/>
      </c>
      <c r="AL168" s="227"/>
      <c r="AM168" s="222" t="s">
        <v>15</v>
      </c>
      <c r="AN168" s="172">
        <f>IFERROR(VLOOKUP('PLANNING-RECHANGES LATelec'!$F168,'Table V'!A$1:O8075,13,FALSE),"TBD")</f>
        <v>0</v>
      </c>
      <c r="AO168" s="170">
        <f>IFERROR(VLOOKUP('PLANNING-RECHANGES LATelec'!$F168,'Table V'!A$1:O8032,14,FALSE),"TBD")</f>
        <v>0</v>
      </c>
      <c r="AP168" s="171">
        <f>IFERROR(VLOOKUP('PLANNING-RECHANGES LATelec'!$F168,'Table V'!A$1:O$8013,15,FALSE),"TBD")</f>
        <v>0</v>
      </c>
      <c r="AQ168" s="168" t="str">
        <f>IFERROR(VLOOKUP('PLANNING-RECHANGES LATelec'!$A168,[3]PO_AS!$A$2:$R$2520,16,FALSE),"TBD")</f>
        <v>TBD</v>
      </c>
      <c r="AR168" s="169" t="str">
        <f>IFERROR(VLOOKUP('PLANNING-RECHANGES LATelec'!$A168,[3]PO_AS!$A$2:$S$2520,18,FALSE),"TBD")</f>
        <v>TBD</v>
      </c>
      <c r="AS168" s="169" t="str">
        <f t="shared" si="20"/>
        <v>Non valide</v>
      </c>
      <c r="AT168" s="169" t="str">
        <f t="shared" si="21"/>
        <v>Non valide</v>
      </c>
      <c r="AU168" s="215" t="str">
        <f>LEFT('PLANNING-RECHANGES LATelec'!$R168,9)</f>
        <v/>
      </c>
      <c r="AV168" s="156"/>
    </row>
    <row r="169" spans="1:48" ht="25.5" hidden="1" x14ac:dyDescent="0.2">
      <c r="A169" s="86" t="str">
        <f t="shared" si="22"/>
        <v>2802589410</v>
      </c>
      <c r="B169" s="125" t="str">
        <f>IFERROR(VLOOKUP(F169,'Table V'!A:K,11,FALSE),"TBD")</f>
        <v>AIRBUS</v>
      </c>
      <c r="C169" s="125">
        <v>28025894</v>
      </c>
      <c r="D169" s="126" t="s">
        <v>157</v>
      </c>
      <c r="E169" s="127" t="s">
        <v>6</v>
      </c>
      <c r="F169" s="125" t="s">
        <v>1361</v>
      </c>
      <c r="G169" s="125">
        <v>1</v>
      </c>
      <c r="H169" s="125">
        <v>0</v>
      </c>
      <c r="I169" s="125" t="str">
        <f>IFERROR(VLOOKUP(F169,'Stock PHS'!A:F,6,FALSE),"")</f>
        <v/>
      </c>
      <c r="J169" s="128" t="str">
        <f>IFERROR(VLOOKUP(F169,'Table V'!A:I,9,FALSE),"P/N INCONNU")</f>
        <v>P/N CONNU</v>
      </c>
      <c r="K169" s="125" t="str">
        <f>IFERROR(VLOOKUP(F169,'Table V'!A:J,10,FALSE),"TBD")</f>
        <v>NA</v>
      </c>
      <c r="L169" s="125" t="str">
        <f>IFERROR(VLOOKUP(F169,'Table V'!A:C,3,FALSE),"LdF non existante")</f>
        <v>LdF Non approuvée</v>
      </c>
      <c r="M169" s="129"/>
      <c r="N169" s="129" t="str">
        <f>IFERROR(VLOOKUP(F169,'Table V'!A:H,8,FALSE),"À définir")</f>
        <v>NA</v>
      </c>
      <c r="O169" s="125" t="str">
        <f>IFERROR(VLOOKUP(F169,'Table V'!A:E,2,FALSE),"TBD")</f>
        <v>Label Placard</v>
      </c>
      <c r="P169" s="125" t="str">
        <f>IFERROR(CONCATENATE(VLOOKUP(F169,'Table V'!$A$1:$Q$260192,17,FALSE),"-",(RIGHT(C169,4)),"0",D169),"")</f>
        <v>1251019-5894010</v>
      </c>
      <c r="Q169" s="138" t="str">
        <f>IFERROR(VLOOKUP(F169,'Table V'!A:L,12,FALSE),"")</f>
        <v>LAB</v>
      </c>
      <c r="R169" s="126" t="s">
        <v>1369</v>
      </c>
      <c r="S169" s="125" t="s">
        <v>1370</v>
      </c>
      <c r="T169" s="131" t="s">
        <v>24</v>
      </c>
      <c r="U169" s="132" t="s">
        <v>946</v>
      </c>
      <c r="V169" s="139" t="str">
        <f>IFERROR(VLOOKUP(F169,'Table V'!A:F,6,FALSE),"TBD")</f>
        <v>NA</v>
      </c>
      <c r="W169" s="140" t="str">
        <f>IFERROR(VLOOKUP(F169,'Table V'!A:G,7,FALSE),"TBD")</f>
        <v>NA</v>
      </c>
      <c r="X169" s="140" t="str">
        <f>IFERROR(VLOOKUP(A169,[1]Feuil1!$A:$AG,32,FALSE),"N/A")</f>
        <v>N/A</v>
      </c>
      <c r="Y169" s="130" t="s">
        <v>1987</v>
      </c>
      <c r="Z169" s="133"/>
      <c r="AA169" s="125" t="s">
        <v>876</v>
      </c>
      <c r="AB169" s="129" t="s">
        <v>957</v>
      </c>
      <c r="AC169" s="129" t="s">
        <v>957</v>
      </c>
      <c r="AD169" s="129" t="s">
        <v>957</v>
      </c>
      <c r="AE169" s="134">
        <v>43481</v>
      </c>
      <c r="AF169" s="134"/>
      <c r="AG169" s="134">
        <f t="shared" si="18"/>
        <v>43479</v>
      </c>
      <c r="AH169" s="125"/>
      <c r="AI169" s="219" t="str">
        <f>IFERROR(VLOOKUP('PLANNING-RECHANGES LATelec'!$AU169,[2]MAD!$B$4:$J$50000,2,FALSE),"MAD TBD")</f>
        <v>MAD TBD</v>
      </c>
      <c r="AJ169" s="134" t="str">
        <f>IFERROR(VLOOKUP('PLANNING-RECHANGES LATelec'!$AU169,[2]MAD!$B$4:$J$50000,9,FALSE),"NON EXPEDIÉE")</f>
        <v>NON EXPEDIÉE</v>
      </c>
      <c r="AK169" s="224" t="str">
        <f t="shared" si="19"/>
        <v/>
      </c>
      <c r="AL169" s="227">
        <v>43479</v>
      </c>
      <c r="AM169" s="222" t="s">
        <v>15</v>
      </c>
      <c r="AN169" s="172">
        <f>IFERROR(VLOOKUP('PLANNING-RECHANGES LATelec'!$F169,'Table V'!A$1:O8076,13,FALSE),"TBD")</f>
        <v>120</v>
      </c>
      <c r="AO169" s="170">
        <f>IFERROR(VLOOKUP('PLANNING-RECHANGES LATelec'!$F169,'Table V'!A$1:O8033,14,FALSE),"TBD")</f>
        <v>0</v>
      </c>
      <c r="AP169" s="171" t="str">
        <f>IFERROR(VLOOKUP('PLANNING-RECHANGES LATelec'!$F169,'Table V'!A$1:O$8013,15,FALSE),"TBD")</f>
        <v>USD</v>
      </c>
      <c r="AQ169" s="170" t="str">
        <f>IFERROR(VLOOKUP('PLANNING-RECHANGES LATelec'!$A169,[3]PO_AS!$A$2:$R$2520,16,FALSE),"TBD")</f>
        <v>TBD</v>
      </c>
      <c r="AR169" s="171" t="str">
        <f>IFERROR(VLOOKUP('PLANNING-RECHANGES LATelec'!$A169,[3]PO_AS!$A$2:$S$2520,18,FALSE),"TBD")</f>
        <v>TBD</v>
      </c>
      <c r="AS169" s="171" t="str">
        <f t="shared" si="20"/>
        <v>Non valide</v>
      </c>
      <c r="AT169" s="171" t="str">
        <f t="shared" si="21"/>
        <v>Non valide</v>
      </c>
      <c r="AU169" s="215" t="str">
        <f>LEFT('PLANNING-RECHANGES LATelec'!$R169,9)</f>
        <v>LCT239241</v>
      </c>
      <c r="AV169" s="156"/>
    </row>
    <row r="170" spans="1:48" ht="25.5" hidden="1" x14ac:dyDescent="0.2">
      <c r="A170" s="164" t="str">
        <f t="shared" si="22"/>
        <v>2802906510</v>
      </c>
      <c r="B170" s="125" t="str">
        <f>IFERROR(VLOOKUP(F170,'Table V'!A:K,11,FALSE),"TBD")</f>
        <v>AIRBUS</v>
      </c>
      <c r="C170" s="125">
        <v>28029065</v>
      </c>
      <c r="D170" s="126" t="s">
        <v>157</v>
      </c>
      <c r="E170" s="127" t="s">
        <v>6</v>
      </c>
      <c r="F170" s="125" t="s">
        <v>1375</v>
      </c>
      <c r="G170" s="125">
        <v>1</v>
      </c>
      <c r="H170" s="125">
        <v>0</v>
      </c>
      <c r="I170" s="125" t="str">
        <f>IFERROR(VLOOKUP(F170,'Stock PHS'!A:F,6,FALSE),"")</f>
        <v/>
      </c>
      <c r="J170" s="128" t="str">
        <f>IFERROR(VLOOKUP(F170,'Table V'!A:I,9,FALSE),"P/N INCONNU")</f>
        <v>P/N CONNU</v>
      </c>
      <c r="K170" s="125" t="str">
        <f>IFERROR(VLOOKUP(F170,'Table V'!A:J,10,FALSE),"TBD")</f>
        <v>NA</v>
      </c>
      <c r="L170" s="125" t="str">
        <f>IFERROR(VLOOKUP(F170,'Table V'!A:C,3,FALSE),"LdF non existante")</f>
        <v>LdF Non approuvée</v>
      </c>
      <c r="M170" s="129"/>
      <c r="N170" s="129" t="str">
        <f>IFERROR(VLOOKUP(F170,'Table V'!A:H,8,FALSE),"À définir")</f>
        <v>NA</v>
      </c>
      <c r="O170" s="125" t="str">
        <f>IFERROR(VLOOKUP(F170,'Table V'!A:E,2,FALSE),"TBD")</f>
        <v>Label Placard</v>
      </c>
      <c r="P170" s="125" t="str">
        <f>IFERROR(CONCATENATE(VLOOKUP(F170,'Table V'!$A$1:$Q$260192,17,FALSE),"-",(RIGHT(C170,4)),"0",D170),"")</f>
        <v>1251019-9065010</v>
      </c>
      <c r="Q170" s="138" t="str">
        <f>IFERROR(VLOOKUP(F170,'Table V'!A:L,12,FALSE),"")</f>
        <v>LAB</v>
      </c>
      <c r="R170" s="126" t="s">
        <v>1379</v>
      </c>
      <c r="S170" s="125" t="s">
        <v>1380</v>
      </c>
      <c r="T170" s="131" t="s">
        <v>24</v>
      </c>
      <c r="U170" s="132" t="s">
        <v>15</v>
      </c>
      <c r="V170" s="139" t="str">
        <f>IFERROR(VLOOKUP(F170,'Table V'!A:F,6,FALSE),"TBD")</f>
        <v>NA</v>
      </c>
      <c r="W170" s="140" t="str">
        <f>IFERROR(VLOOKUP(F170,'Table V'!A:G,7,FALSE),"TBD")</f>
        <v>NA</v>
      </c>
      <c r="X170" s="140" t="str">
        <f>IFERROR(VLOOKUP(A170,[1]Feuil1!$A:$AG,32,FALSE),"N/A")</f>
        <v>N/A</v>
      </c>
      <c r="Y170" s="130" t="s">
        <v>1987</v>
      </c>
      <c r="Z170" s="133"/>
      <c r="AA170" s="125" t="s">
        <v>876</v>
      </c>
      <c r="AB170" s="129" t="s">
        <v>57</v>
      </c>
      <c r="AC170" s="129" t="s">
        <v>57</v>
      </c>
      <c r="AD170" s="129" t="s">
        <v>57</v>
      </c>
      <c r="AE170" s="134">
        <v>43482</v>
      </c>
      <c r="AF170" s="134"/>
      <c r="AG170" s="134">
        <f t="shared" si="18"/>
        <v>43480</v>
      </c>
      <c r="AH170" s="125"/>
      <c r="AI170" s="219" t="str">
        <f>IFERROR(VLOOKUP('PLANNING-RECHANGES LATelec'!$AU170,[2]MAD!$B$4:$J$50000,2,FALSE),"MAD TBD")</f>
        <v>MAD TBD</v>
      </c>
      <c r="AJ170" s="134" t="str">
        <f>IFERROR(VLOOKUP('PLANNING-RECHANGES LATelec'!$AU170,[2]MAD!$B$4:$J$50000,9,FALSE),"NON EXPEDIÉE")</f>
        <v>NON EXPEDIÉE</v>
      </c>
      <c r="AK170" s="224" t="str">
        <f t="shared" si="19"/>
        <v/>
      </c>
      <c r="AL170" s="227">
        <v>43480</v>
      </c>
      <c r="AM170" s="222" t="s">
        <v>15</v>
      </c>
      <c r="AN170" s="172">
        <f>IFERROR(VLOOKUP('PLANNING-RECHANGES LATelec'!$F170,'Table V'!A$1:O8077,13,FALSE),"TBD")</f>
        <v>120</v>
      </c>
      <c r="AO170" s="170">
        <f>IFERROR(VLOOKUP('PLANNING-RECHANGES LATelec'!$F170,'Table V'!A$1:O8034,14,FALSE),"TBD")</f>
        <v>0</v>
      </c>
      <c r="AP170" s="171" t="str">
        <f>IFERROR(VLOOKUP('PLANNING-RECHANGES LATelec'!$F170,'Table V'!A$1:O$8013,15,FALSE),"TBD")</f>
        <v>USD</v>
      </c>
      <c r="AQ170" s="170" t="str">
        <f>IFERROR(VLOOKUP('PLANNING-RECHANGES LATelec'!$A170,[3]PO_AS!$A$2:$R$2520,16,FALSE),"TBD")</f>
        <v>TBD</v>
      </c>
      <c r="AR170" s="171" t="str">
        <f>IFERROR(VLOOKUP('PLANNING-RECHANGES LATelec'!$A170,[3]PO_AS!$A$2:$S$2520,18,FALSE),"TBD")</f>
        <v>TBD</v>
      </c>
      <c r="AS170" s="171" t="str">
        <f t="shared" si="20"/>
        <v>Non valide</v>
      </c>
      <c r="AT170" s="171" t="str">
        <f t="shared" si="21"/>
        <v>Non valide</v>
      </c>
      <c r="AU170" s="215" t="str">
        <f>LEFT('PLANNING-RECHANGES LATelec'!$R170,9)</f>
        <v>LCT241804</v>
      </c>
      <c r="AV170" s="156"/>
    </row>
    <row r="171" spans="1:48" ht="38.25" hidden="1" x14ac:dyDescent="0.2">
      <c r="A171" s="85" t="str">
        <f t="shared" si="22"/>
        <v>2782332910</v>
      </c>
      <c r="B171" s="125" t="str">
        <f>IFERROR(VLOOKUP(F171,'Table V'!A:K,11,FALSE),"TBD")</f>
        <v>AIRBUS</v>
      </c>
      <c r="C171" s="125">
        <v>27823329</v>
      </c>
      <c r="D171" s="126">
        <v>10</v>
      </c>
      <c r="E171" s="127" t="s">
        <v>104</v>
      </c>
      <c r="F171" s="125" t="s">
        <v>600</v>
      </c>
      <c r="G171" s="125">
        <v>1</v>
      </c>
      <c r="H171" s="125">
        <v>0</v>
      </c>
      <c r="I171" s="125" t="str">
        <f>IFERROR(VLOOKUP(F171,'Stock PHS'!A:F,6,FALSE),"")</f>
        <v/>
      </c>
      <c r="J171" s="128" t="str">
        <f>IFERROR(VLOOKUP(F171,'Table V'!A:I,9,FALSE),"P/N INCONNU")</f>
        <v>P/N CONNU</v>
      </c>
      <c r="K171" s="125" t="str">
        <f>IFERROR(VLOOKUP(F171,'Table V'!A:J,10,FALSE),"TBD")</f>
        <v>NB5457P</v>
      </c>
      <c r="L171" s="125" t="str">
        <f>IFERROR(VLOOKUP(F171,'Table V'!A:C,3,FALSE),"LdF non existante")</f>
        <v>LdF approuvée</v>
      </c>
      <c r="M171" s="129" t="s">
        <v>59</v>
      </c>
      <c r="N171" s="125" t="str">
        <f>IFERROR(VLOOKUP(F171,'Table V'!A:H,8,FALSE),"À définir")</f>
        <v>NON</v>
      </c>
      <c r="O171" s="125">
        <f>IFERROR(VLOOKUP(F171,'Table V'!A:E,2,FALSE),"TBD")</f>
        <v>117</v>
      </c>
      <c r="P171" s="125" t="str">
        <f>IFERROR(CONCATENATE(VLOOKUP(F171,'Table V'!$A$1:$Q$260192,17,FALSE),"-",(RIGHT(C171,4)),"0",D171),"")</f>
        <v>1251019-3329010</v>
      </c>
      <c r="Q171" s="130" t="str">
        <f>IFERROR(VLOOKUP(F171,'Table V'!A:L,12,FALSE),"")</f>
        <v>LAB</v>
      </c>
      <c r="R171" s="126" t="s">
        <v>988</v>
      </c>
      <c r="S171" s="125" t="s">
        <v>374</v>
      </c>
      <c r="T171" s="131" t="s">
        <v>24</v>
      </c>
      <c r="U171" s="132" t="s">
        <v>15</v>
      </c>
      <c r="V171" s="130" t="str">
        <f>IFERROR(VLOOKUP(F171,'Table V'!A:F,6,FALSE),"TBD")</f>
        <v>N/A</v>
      </c>
      <c r="W171" s="125" t="str">
        <f>IFERROR(VLOOKUP(F171,'Table V'!A:G,7,FALSE),"TBD")</f>
        <v>N/A</v>
      </c>
      <c r="X171" s="125" t="str">
        <f>IFERROR(VLOOKUP(A171,[1]Feuil1!$A:$AG,32,FALSE),"N/A")</f>
        <v>Received</v>
      </c>
      <c r="Y171" s="130" t="str">
        <f>IF(ISNUMBER(Tableau1[[#This Row],[Date expédition réelle]]),"Expédiée","En cours")</f>
        <v>Expédiée</v>
      </c>
      <c r="Z171" s="133" t="s">
        <v>371</v>
      </c>
      <c r="AA171" s="125" t="s">
        <v>876</v>
      </c>
      <c r="AB171" s="129">
        <v>14180</v>
      </c>
      <c r="AC171" s="129"/>
      <c r="AD171" s="129">
        <v>2937</v>
      </c>
      <c r="AE171" s="134">
        <v>43465</v>
      </c>
      <c r="AF171" s="134">
        <v>43487</v>
      </c>
      <c r="AG171" s="134">
        <f t="shared" si="18"/>
        <v>43481</v>
      </c>
      <c r="AH171" s="125"/>
      <c r="AI171" s="219">
        <f>IFERROR(VLOOKUP('PLANNING-RECHANGES LATelec'!$AU171,[2]MAD!$B$4:$J$50000,2,FALSE),"MAD TBD")</f>
        <v>43496</v>
      </c>
      <c r="AJ171" s="134">
        <f>IFERROR(VLOOKUP('PLANNING-RECHANGES LATelec'!$AU171,[2]MAD!$B$4:$J$50000,9,FALSE),"NON EXPEDIÉE")</f>
        <v>43500</v>
      </c>
      <c r="AK171" s="224">
        <f t="shared" si="19"/>
        <v>15</v>
      </c>
      <c r="AL171" s="227">
        <v>43481</v>
      </c>
      <c r="AM171" s="222" t="s">
        <v>15</v>
      </c>
      <c r="AN171" s="172">
        <f>IFERROR(VLOOKUP('PLANNING-RECHANGES LATelec'!$F171,'Table V'!A$1:O8078,13,FALSE),"TBD")</f>
        <v>1313.9</v>
      </c>
      <c r="AO171" s="170">
        <f>IFERROR(VLOOKUP('PLANNING-RECHANGES LATelec'!$F171,'Table V'!A$1:O8035,14,FALSE),"TBD")</f>
        <v>0</v>
      </c>
      <c r="AP171" s="171" t="str">
        <f>IFERROR(VLOOKUP('PLANNING-RECHANGES LATelec'!$F171,'Table V'!A$1:O$8013,15,FALSE),"TBD")</f>
        <v>USD</v>
      </c>
      <c r="AQ171" s="170" t="str">
        <f>IFERROR(VLOOKUP('PLANNING-RECHANGES LATelec'!$A171,[3]PO_AS!$A$2:$R$2520,16,FALSE),"TBD")</f>
        <v>TBD</v>
      </c>
      <c r="AR171" s="171" t="str">
        <f>IFERROR(VLOOKUP('PLANNING-RECHANGES LATelec'!$A171,[3]PO_AS!$A$2:$S$2520,18,FALSE),"TBD")</f>
        <v>TBD</v>
      </c>
      <c r="AS171" s="169" t="str">
        <f t="shared" si="20"/>
        <v>Non valide</v>
      </c>
      <c r="AT171" s="169" t="str">
        <f t="shared" si="21"/>
        <v>Non valide</v>
      </c>
      <c r="AU171" s="215" t="str">
        <f>LEFT('PLANNING-RECHANGES LATelec'!$R171,9)</f>
        <v>LCT145023</v>
      </c>
      <c r="AV171" s="156"/>
    </row>
    <row r="172" spans="1:48" ht="38.25" hidden="1" x14ac:dyDescent="0.2">
      <c r="A172" s="85" t="str">
        <f t="shared" si="22"/>
        <v>2782332810</v>
      </c>
      <c r="B172" s="125" t="str">
        <f>IFERROR(VLOOKUP(F172,'Table V'!A:K,11,FALSE),"TBD")</f>
        <v>AIRBUS</v>
      </c>
      <c r="C172" s="125">
        <v>27823328</v>
      </c>
      <c r="D172" s="126">
        <v>10</v>
      </c>
      <c r="E172" s="127" t="s">
        <v>104</v>
      </c>
      <c r="F172" s="125" t="s">
        <v>600</v>
      </c>
      <c r="G172" s="125">
        <v>1</v>
      </c>
      <c r="H172" s="125">
        <v>0</v>
      </c>
      <c r="I172" s="125" t="str">
        <f>IFERROR(VLOOKUP(F172,'Stock PHS'!A:F,6,FALSE),"")</f>
        <v/>
      </c>
      <c r="J172" s="128" t="str">
        <f>IFERROR(VLOOKUP(F172,'Table V'!A:I,9,FALSE),"P/N INCONNU")</f>
        <v>P/N CONNU</v>
      </c>
      <c r="K172" s="125" t="str">
        <f>IFERROR(VLOOKUP(F172,'Table V'!A:J,10,FALSE),"TBD")</f>
        <v>NB5457P</v>
      </c>
      <c r="L172" s="125" t="str">
        <f>IFERROR(VLOOKUP(F172,'Table V'!A:C,3,FALSE),"LdF non existante")</f>
        <v>LdF approuvée</v>
      </c>
      <c r="M172" s="129" t="s">
        <v>59</v>
      </c>
      <c r="N172" s="125" t="str">
        <f>IFERROR(VLOOKUP(F172,'Table V'!A:H,8,FALSE),"À définir")</f>
        <v>NON</v>
      </c>
      <c r="O172" s="125">
        <f>IFERROR(VLOOKUP(F172,'Table V'!A:E,2,FALSE),"TBD")</f>
        <v>117</v>
      </c>
      <c r="P172" s="125" t="str">
        <f>IFERROR(CONCATENATE(VLOOKUP(F172,'Table V'!$A$1:$Q$260192,17,FALSE),"-",(RIGHT(C172,4)),"0",D172),"")</f>
        <v>1251019-3328010</v>
      </c>
      <c r="Q172" s="130" t="str">
        <f>IFERROR(VLOOKUP(F172,'Table V'!A:L,12,FALSE),"")</f>
        <v>LAB</v>
      </c>
      <c r="R172" s="126" t="s">
        <v>981</v>
      </c>
      <c r="S172" s="125" t="s">
        <v>373</v>
      </c>
      <c r="T172" s="131" t="s">
        <v>24</v>
      </c>
      <c r="U172" s="132" t="s">
        <v>15</v>
      </c>
      <c r="V172" s="130" t="str">
        <f>IFERROR(VLOOKUP(F172,'Table V'!A:F,6,FALSE),"TBD")</f>
        <v>N/A</v>
      </c>
      <c r="W172" s="125" t="str">
        <f>IFERROR(VLOOKUP(F172,'Table V'!A:G,7,FALSE),"TBD")</f>
        <v>N/A</v>
      </c>
      <c r="X172" s="125" t="str">
        <f>IFERROR(VLOOKUP(A172,[1]Feuil1!$A:$AG,32,FALSE),"N/A")</f>
        <v>Received</v>
      </c>
      <c r="Y172" s="130" t="s">
        <v>1987</v>
      </c>
      <c r="Z172" s="133" t="s">
        <v>371</v>
      </c>
      <c r="AA172" s="125" t="s">
        <v>876</v>
      </c>
      <c r="AB172" s="129">
        <v>14180</v>
      </c>
      <c r="AC172" s="129"/>
      <c r="AD172" s="129">
        <v>2937</v>
      </c>
      <c r="AE172" s="134">
        <v>43387</v>
      </c>
      <c r="AF172" s="134">
        <v>43487</v>
      </c>
      <c r="AG172" s="134">
        <f t="shared" si="18"/>
        <v>43481</v>
      </c>
      <c r="AH172" s="125"/>
      <c r="AI172" s="219">
        <f>IFERROR(VLOOKUP('PLANNING-RECHANGES LATelec'!$AU172,[2]MAD!$B$4:$J$50000,2,FALSE),"MAD TBD")</f>
        <v>43507</v>
      </c>
      <c r="AJ172" s="134">
        <f>IFERROR(VLOOKUP('PLANNING-RECHANGES LATelec'!$AU172,[2]MAD!$B$4:$J$50000,9,FALSE),"NON EXPEDIÉE")</f>
        <v>43508</v>
      </c>
      <c r="AK172" s="224">
        <f t="shared" si="19"/>
        <v>26</v>
      </c>
      <c r="AL172" s="227">
        <v>43481</v>
      </c>
      <c r="AM172" s="222" t="s">
        <v>15</v>
      </c>
      <c r="AN172" s="172">
        <f>IFERROR(VLOOKUP('PLANNING-RECHANGES LATelec'!$F172,'Table V'!A$1:O8079,13,FALSE),"TBD")</f>
        <v>1313.9</v>
      </c>
      <c r="AO172" s="170">
        <f>IFERROR(VLOOKUP('PLANNING-RECHANGES LATelec'!$F172,'Table V'!A$1:O8036,14,FALSE),"TBD")</f>
        <v>0</v>
      </c>
      <c r="AP172" s="171" t="str">
        <f>IFERROR(VLOOKUP('PLANNING-RECHANGES LATelec'!$F172,'Table V'!A$1:O$8013,15,FALSE),"TBD")</f>
        <v>USD</v>
      </c>
      <c r="AQ172" s="170" t="str">
        <f>IFERROR(VLOOKUP('PLANNING-RECHANGES LATelec'!$A172,[3]PO_AS!$A$2:$R$2520,16,FALSE),"TBD")</f>
        <v>TBD</v>
      </c>
      <c r="AR172" s="171" t="str">
        <f>IFERROR(VLOOKUP('PLANNING-RECHANGES LATelec'!$A172,[3]PO_AS!$A$2:$S$2520,18,FALSE),"TBD")</f>
        <v>TBD</v>
      </c>
      <c r="AS172" s="169" t="str">
        <f t="shared" si="20"/>
        <v>Non valide</v>
      </c>
      <c r="AT172" s="169" t="str">
        <f t="shared" si="21"/>
        <v>Non valide</v>
      </c>
      <c r="AU172" s="215" t="str">
        <f>LEFT('PLANNING-RECHANGES LATelec'!$R172,9)</f>
        <v>LCT145002</v>
      </c>
      <c r="AV172" s="156"/>
    </row>
    <row r="173" spans="1:48" ht="38.25" hidden="1" x14ac:dyDescent="0.2">
      <c r="A173" s="86" t="str">
        <f t="shared" si="22"/>
        <v>2783049110</v>
      </c>
      <c r="B173" s="125" t="str">
        <f>IFERROR(VLOOKUP(F173,'Table V'!A:K,11,FALSE),"TBD")</f>
        <v>AIRBUS</v>
      </c>
      <c r="C173" s="125">
        <v>27830491</v>
      </c>
      <c r="D173" s="126">
        <v>10</v>
      </c>
      <c r="E173" s="127" t="s">
        <v>104</v>
      </c>
      <c r="F173" s="125" t="s">
        <v>600</v>
      </c>
      <c r="G173" s="125">
        <v>1</v>
      </c>
      <c r="H173" s="125">
        <v>0</v>
      </c>
      <c r="I173" s="125" t="str">
        <f>IFERROR(VLOOKUP(F173,'Stock PHS'!A:F,6,FALSE),"")</f>
        <v/>
      </c>
      <c r="J173" s="128" t="str">
        <f>IFERROR(VLOOKUP(F173,'Table V'!A:I,9,FALSE),"P/N INCONNU")</f>
        <v>P/N CONNU</v>
      </c>
      <c r="K173" s="125" t="str">
        <f>IFERROR(VLOOKUP(F173,'Table V'!A:J,10,FALSE),"TBD")</f>
        <v>NB5457P</v>
      </c>
      <c r="L173" s="125" t="str">
        <f>IFERROR(VLOOKUP(F173,'Table V'!A:C,3,FALSE),"LdF non existante")</f>
        <v>LdF approuvée</v>
      </c>
      <c r="M173" s="129" t="s">
        <v>59</v>
      </c>
      <c r="N173" s="125" t="str">
        <f>IFERROR(VLOOKUP(F173,'Table V'!A:H,8,FALSE),"À définir")</f>
        <v>NON</v>
      </c>
      <c r="O173" s="125">
        <f>IFERROR(VLOOKUP(F173,'Table V'!A:E,2,FALSE),"TBD")</f>
        <v>117</v>
      </c>
      <c r="P173" s="125" t="str">
        <f>IFERROR(CONCATENATE(VLOOKUP(F173,'Table V'!$A$1:$Q$260192,17,FALSE),"-",(RIGHT(C173,4)),"0",D173),"")</f>
        <v>1251019-0491010</v>
      </c>
      <c r="Q173" s="130" t="str">
        <f>IFERROR(VLOOKUP(F173,'Table V'!A:L,12,FALSE),"")</f>
        <v>LAB</v>
      </c>
      <c r="R173" s="126" t="s">
        <v>982</v>
      </c>
      <c r="S173" s="125" t="s">
        <v>969</v>
      </c>
      <c r="T173" s="131" t="s">
        <v>24</v>
      </c>
      <c r="U173" s="132" t="s">
        <v>15</v>
      </c>
      <c r="V173" s="130" t="str">
        <f>IFERROR(VLOOKUP(F173,'Table V'!A:F,6,FALSE),"TBD")</f>
        <v>N/A</v>
      </c>
      <c r="W173" s="125" t="str">
        <f>IFERROR(VLOOKUP(F173,'Table V'!A:G,7,FALSE),"TBD")</f>
        <v>N/A</v>
      </c>
      <c r="X173" s="125" t="str">
        <f>IFERROR(VLOOKUP(A173,[1]Feuil1!$A:$AG,32,FALSE),"N/A")</f>
        <v>Received</v>
      </c>
      <c r="Y173" s="130" t="s">
        <v>1987</v>
      </c>
      <c r="Z173" s="133" t="s">
        <v>371</v>
      </c>
      <c r="AA173" s="125" t="s">
        <v>876</v>
      </c>
      <c r="AB173" s="129">
        <v>14180</v>
      </c>
      <c r="AC173" s="129"/>
      <c r="AD173" s="129">
        <v>2937</v>
      </c>
      <c r="AE173" s="134">
        <v>43392</v>
      </c>
      <c r="AF173" s="134">
        <v>43487</v>
      </c>
      <c r="AG173" s="134">
        <f t="shared" si="18"/>
        <v>43481</v>
      </c>
      <c r="AH173" s="125"/>
      <c r="AI173" s="219">
        <f>IFERROR(VLOOKUP('PLANNING-RECHANGES LATelec'!$AU173,[2]MAD!$B$4:$J$50000,2,FALSE),"MAD TBD")</f>
        <v>43507</v>
      </c>
      <c r="AJ173" s="134">
        <f>IFERROR(VLOOKUP('PLANNING-RECHANGES LATelec'!$AU173,[2]MAD!$B$4:$J$50000,9,FALSE),"NON EXPEDIÉE")</f>
        <v>43508</v>
      </c>
      <c r="AK173" s="224">
        <f t="shared" si="19"/>
        <v>26</v>
      </c>
      <c r="AL173" s="227">
        <v>43481</v>
      </c>
      <c r="AM173" s="222" t="s">
        <v>15</v>
      </c>
      <c r="AN173" s="172">
        <f>IFERROR(VLOOKUP('PLANNING-RECHANGES LATelec'!$F173,'Table V'!A$1:O8080,13,FALSE),"TBD")</f>
        <v>1313.9</v>
      </c>
      <c r="AO173" s="170">
        <f>IFERROR(VLOOKUP('PLANNING-RECHANGES LATelec'!$F173,'Table V'!A$1:O8037,14,FALSE),"TBD")</f>
        <v>0</v>
      </c>
      <c r="AP173" s="171" t="str">
        <f>IFERROR(VLOOKUP('PLANNING-RECHANGES LATelec'!$F173,'Table V'!A$1:O$8013,15,FALSE),"TBD")</f>
        <v>USD</v>
      </c>
      <c r="AQ173" s="170" t="str">
        <f>IFERROR(VLOOKUP('PLANNING-RECHANGES LATelec'!$A173,[3]PO_AS!$A$2:$R$2520,16,FALSE),"TBD")</f>
        <v>TBD</v>
      </c>
      <c r="AR173" s="171" t="str">
        <f>IFERROR(VLOOKUP('PLANNING-RECHANGES LATelec'!$A173,[3]PO_AS!$A$2:$S$2520,18,FALSE),"TBD")</f>
        <v>TBD</v>
      </c>
      <c r="AS173" s="169" t="str">
        <f t="shared" si="20"/>
        <v>Non valide</v>
      </c>
      <c r="AT173" s="169" t="str">
        <f t="shared" si="21"/>
        <v>Non valide</v>
      </c>
      <c r="AU173" s="215" t="str">
        <f>LEFT('PLANNING-RECHANGES LATelec'!$R173,9)</f>
        <v>LCT145005</v>
      </c>
      <c r="AV173" s="156"/>
    </row>
    <row r="174" spans="1:48" ht="38.25" hidden="1" x14ac:dyDescent="0.2">
      <c r="A174" s="86" t="str">
        <f t="shared" si="22"/>
        <v>2783049310</v>
      </c>
      <c r="B174" s="125" t="str">
        <f>IFERROR(VLOOKUP(F174,'Table V'!A:K,11,FALSE),"TBD")</f>
        <v>AIRBUS</v>
      </c>
      <c r="C174" s="125">
        <v>27830493</v>
      </c>
      <c r="D174" s="126">
        <v>10</v>
      </c>
      <c r="E174" s="127" t="s">
        <v>104</v>
      </c>
      <c r="F174" s="125" t="s">
        <v>600</v>
      </c>
      <c r="G174" s="125">
        <v>1</v>
      </c>
      <c r="H174" s="125">
        <v>0</v>
      </c>
      <c r="I174" s="125" t="str">
        <f>IFERROR(VLOOKUP(F174,'Stock PHS'!A:F,6,FALSE),"")</f>
        <v/>
      </c>
      <c r="J174" s="128" t="str">
        <f>IFERROR(VLOOKUP(F174,'Table V'!A:I,9,FALSE),"P/N INCONNU")</f>
        <v>P/N CONNU</v>
      </c>
      <c r="K174" s="125" t="str">
        <f>IFERROR(VLOOKUP(F174,'Table V'!A:J,10,FALSE),"TBD")</f>
        <v>NB5457P</v>
      </c>
      <c r="L174" s="125" t="str">
        <f>IFERROR(VLOOKUP(F174,'Table V'!A:C,3,FALSE),"LdF non existante")</f>
        <v>LdF approuvée</v>
      </c>
      <c r="M174" s="129" t="s">
        <v>59</v>
      </c>
      <c r="N174" s="125" t="str">
        <f>IFERROR(VLOOKUP(F174,'Table V'!A:H,8,FALSE),"À définir")</f>
        <v>NON</v>
      </c>
      <c r="O174" s="125">
        <f>IFERROR(VLOOKUP(F174,'Table V'!A:E,2,FALSE),"TBD")</f>
        <v>117</v>
      </c>
      <c r="P174" s="125" t="str">
        <f>IFERROR(CONCATENATE(VLOOKUP(F174,'Table V'!$A$1:$Q$260192,17,FALSE),"-",(RIGHT(C174,4)),"0",D174),"")</f>
        <v>1251019-0493010</v>
      </c>
      <c r="Q174" s="130" t="str">
        <f>IFERROR(VLOOKUP(F174,'Table V'!A:L,12,FALSE),"")</f>
        <v>LAB</v>
      </c>
      <c r="R174" s="126" t="s">
        <v>983</v>
      </c>
      <c r="S174" s="125" t="s">
        <v>970</v>
      </c>
      <c r="T174" s="131" t="s">
        <v>24</v>
      </c>
      <c r="U174" s="132" t="s">
        <v>15</v>
      </c>
      <c r="V174" s="130" t="str">
        <f>IFERROR(VLOOKUP(F174,'Table V'!A:F,6,FALSE),"TBD")</f>
        <v>N/A</v>
      </c>
      <c r="W174" s="125" t="str">
        <f>IFERROR(VLOOKUP(F174,'Table V'!A:G,7,FALSE),"TBD")</f>
        <v>N/A</v>
      </c>
      <c r="X174" s="125" t="str">
        <f>IFERROR(VLOOKUP(A174,[1]Feuil1!$A:$AG,32,FALSE),"N/A")</f>
        <v>Received</v>
      </c>
      <c r="Y174" s="130" t="s">
        <v>1987</v>
      </c>
      <c r="Z174" s="133" t="s">
        <v>371</v>
      </c>
      <c r="AA174" s="125" t="s">
        <v>876</v>
      </c>
      <c r="AB174" s="129">
        <v>14180</v>
      </c>
      <c r="AC174" s="129"/>
      <c r="AD174" s="129">
        <v>2937</v>
      </c>
      <c r="AE174" s="134">
        <v>43392</v>
      </c>
      <c r="AF174" s="134">
        <v>43487</v>
      </c>
      <c r="AG174" s="134">
        <f t="shared" si="18"/>
        <v>43481</v>
      </c>
      <c r="AH174" s="125"/>
      <c r="AI174" s="219">
        <f>IFERROR(VLOOKUP('PLANNING-RECHANGES LATelec'!$AU174,[2]MAD!$B$4:$J$50000,2,FALSE),"MAD TBD")</f>
        <v>43507</v>
      </c>
      <c r="AJ174" s="134">
        <f>IFERROR(VLOOKUP('PLANNING-RECHANGES LATelec'!$AU174,[2]MAD!$B$4:$J$50000,9,FALSE),"NON EXPEDIÉE")</f>
        <v>43508</v>
      </c>
      <c r="AK174" s="224">
        <f t="shared" si="19"/>
        <v>26</v>
      </c>
      <c r="AL174" s="227">
        <v>43481</v>
      </c>
      <c r="AM174" s="222" t="s">
        <v>15</v>
      </c>
      <c r="AN174" s="172">
        <f>IFERROR(VLOOKUP('PLANNING-RECHANGES LATelec'!$F174,'Table V'!A$1:O8081,13,FALSE),"TBD")</f>
        <v>1313.9</v>
      </c>
      <c r="AO174" s="170">
        <f>IFERROR(VLOOKUP('PLANNING-RECHANGES LATelec'!$F174,'Table V'!A$1:O8038,14,FALSE),"TBD")</f>
        <v>0</v>
      </c>
      <c r="AP174" s="171" t="str">
        <f>IFERROR(VLOOKUP('PLANNING-RECHANGES LATelec'!$F174,'Table V'!A$1:O$8013,15,FALSE),"TBD")</f>
        <v>USD</v>
      </c>
      <c r="AQ174" s="170" t="str">
        <f>IFERROR(VLOOKUP('PLANNING-RECHANGES LATelec'!$A174,[3]PO_AS!$A$2:$R$2520,16,FALSE),"TBD")</f>
        <v>TBD</v>
      </c>
      <c r="AR174" s="171" t="str">
        <f>IFERROR(VLOOKUP('PLANNING-RECHANGES LATelec'!$A174,[3]PO_AS!$A$2:$S$2520,18,FALSE),"TBD")</f>
        <v>TBD</v>
      </c>
      <c r="AS174" s="169" t="str">
        <f t="shared" si="20"/>
        <v>Non valide</v>
      </c>
      <c r="AT174" s="169" t="str">
        <f t="shared" si="21"/>
        <v>Non valide</v>
      </c>
      <c r="AU174" s="215" t="str">
        <f>LEFT('PLANNING-RECHANGES LATelec'!$R174,9)</f>
        <v>LCT145008</v>
      </c>
      <c r="AV174" s="156"/>
    </row>
    <row r="175" spans="1:48" ht="38.25" hidden="1" x14ac:dyDescent="0.2">
      <c r="A175" s="86" t="str">
        <f t="shared" si="22"/>
        <v>2783049510</v>
      </c>
      <c r="B175" s="125" t="str">
        <f>IFERROR(VLOOKUP(F175,'Table V'!A:K,11,FALSE),"TBD")</f>
        <v>AIRBUS</v>
      </c>
      <c r="C175" s="125">
        <v>27830495</v>
      </c>
      <c r="D175" s="126">
        <v>10</v>
      </c>
      <c r="E175" s="127" t="s">
        <v>104</v>
      </c>
      <c r="F175" s="125" t="s">
        <v>600</v>
      </c>
      <c r="G175" s="125">
        <v>1</v>
      </c>
      <c r="H175" s="125">
        <v>0</v>
      </c>
      <c r="I175" s="125" t="str">
        <f>IFERROR(VLOOKUP(F175,'Stock PHS'!A:F,6,FALSE),"")</f>
        <v/>
      </c>
      <c r="J175" s="128" t="str">
        <f>IFERROR(VLOOKUP(F175,'Table V'!A:I,9,FALSE),"P/N INCONNU")</f>
        <v>P/N CONNU</v>
      </c>
      <c r="K175" s="125" t="str">
        <f>IFERROR(VLOOKUP(F175,'Table V'!A:J,10,FALSE),"TBD")</f>
        <v>NB5457P</v>
      </c>
      <c r="L175" s="125" t="str">
        <f>IFERROR(VLOOKUP(F175,'Table V'!A:C,3,FALSE),"LdF non existante")</f>
        <v>LdF approuvée</v>
      </c>
      <c r="M175" s="129" t="s">
        <v>59</v>
      </c>
      <c r="N175" s="125" t="str">
        <f>IFERROR(VLOOKUP(F175,'Table V'!A:H,8,FALSE),"À définir")</f>
        <v>NON</v>
      </c>
      <c r="O175" s="125">
        <f>IFERROR(VLOOKUP(F175,'Table V'!A:E,2,FALSE),"TBD")</f>
        <v>117</v>
      </c>
      <c r="P175" s="125" t="str">
        <f>IFERROR(CONCATENATE(VLOOKUP(F175,'Table V'!$A$1:$Q$260192,17,FALSE),"-",(RIGHT(C175,4)),"0",D175),"")</f>
        <v>1251019-0495010</v>
      </c>
      <c r="Q175" s="130" t="str">
        <f>IFERROR(VLOOKUP(F175,'Table V'!A:L,12,FALSE),"")</f>
        <v>LAB</v>
      </c>
      <c r="R175" s="126" t="s">
        <v>984</v>
      </c>
      <c r="S175" s="125" t="s">
        <v>971</v>
      </c>
      <c r="T175" s="131" t="s">
        <v>24</v>
      </c>
      <c r="U175" s="132" t="s">
        <v>15</v>
      </c>
      <c r="V175" s="130" t="str">
        <f>IFERROR(VLOOKUP(F175,'Table V'!A:F,6,FALSE),"TBD")</f>
        <v>N/A</v>
      </c>
      <c r="W175" s="125" t="str">
        <f>IFERROR(VLOOKUP(F175,'Table V'!A:G,7,FALSE),"TBD")</f>
        <v>N/A</v>
      </c>
      <c r="X175" s="125" t="str">
        <f>IFERROR(VLOOKUP(A175,[1]Feuil1!$A:$AG,32,FALSE),"N/A")</f>
        <v>Received</v>
      </c>
      <c r="Y175" s="130" t="str">
        <f>IF(ISNUMBER(Tableau1[[#This Row],[Date expédition réelle]]),"Expédiée","En cours")</f>
        <v>Expédiée</v>
      </c>
      <c r="Z175" s="133" t="s">
        <v>371</v>
      </c>
      <c r="AA175" s="125" t="s">
        <v>876</v>
      </c>
      <c r="AB175" s="129">
        <v>14180</v>
      </c>
      <c r="AC175" s="129"/>
      <c r="AD175" s="129">
        <v>2937</v>
      </c>
      <c r="AE175" s="134">
        <v>43392</v>
      </c>
      <c r="AF175" s="134">
        <v>43487</v>
      </c>
      <c r="AG175" s="134">
        <f t="shared" si="18"/>
        <v>43481</v>
      </c>
      <c r="AH175" s="125"/>
      <c r="AI175" s="219">
        <f>IFERROR(VLOOKUP('PLANNING-RECHANGES LATelec'!$AU175,[2]MAD!$B$4:$J$50000,2,FALSE),"MAD TBD")</f>
        <v>43507</v>
      </c>
      <c r="AJ175" s="134">
        <f>IFERROR(VLOOKUP('PLANNING-RECHANGES LATelec'!$AU175,[2]MAD!$B$4:$J$50000,9,FALSE),"NON EXPEDIÉE")</f>
        <v>43508</v>
      </c>
      <c r="AK175" s="224">
        <f t="shared" si="19"/>
        <v>26</v>
      </c>
      <c r="AL175" s="227">
        <v>43481</v>
      </c>
      <c r="AM175" s="222" t="s">
        <v>15</v>
      </c>
      <c r="AN175" s="172">
        <f>IFERROR(VLOOKUP('PLANNING-RECHANGES LATelec'!$F175,'Table V'!A$1:O8082,13,FALSE),"TBD")</f>
        <v>1313.9</v>
      </c>
      <c r="AO175" s="170">
        <f>IFERROR(VLOOKUP('PLANNING-RECHANGES LATelec'!$F175,'Table V'!A$1:O8039,14,FALSE),"TBD")</f>
        <v>0</v>
      </c>
      <c r="AP175" s="171" t="str">
        <f>IFERROR(VLOOKUP('PLANNING-RECHANGES LATelec'!$F175,'Table V'!A$1:O$8013,15,FALSE),"TBD")</f>
        <v>USD</v>
      </c>
      <c r="AQ175" s="170" t="str">
        <f>IFERROR(VLOOKUP('PLANNING-RECHANGES LATelec'!$A175,[3]PO_AS!$A$2:$R$2520,16,FALSE),"TBD")</f>
        <v>TBD</v>
      </c>
      <c r="AR175" s="171" t="str">
        <f>IFERROR(VLOOKUP('PLANNING-RECHANGES LATelec'!$A175,[3]PO_AS!$A$2:$S$2520,18,FALSE),"TBD")</f>
        <v>TBD</v>
      </c>
      <c r="AS175" s="169" t="str">
        <f t="shared" si="20"/>
        <v>Non valide</v>
      </c>
      <c r="AT175" s="169" t="str">
        <f t="shared" si="21"/>
        <v>Non valide</v>
      </c>
      <c r="AU175" s="215" t="str">
        <f>LEFT('PLANNING-RECHANGES LATelec'!$R175,9)</f>
        <v>LCT145011</v>
      </c>
      <c r="AV175" s="156"/>
    </row>
    <row r="176" spans="1:48" ht="38.25" hidden="1" x14ac:dyDescent="0.2">
      <c r="A176" s="85" t="str">
        <f t="shared" si="22"/>
        <v>2783049410</v>
      </c>
      <c r="B176" s="125" t="str">
        <f>IFERROR(VLOOKUP(F176,'Table V'!A:K,11,FALSE),"TBD")</f>
        <v>AIRBUS</v>
      </c>
      <c r="C176" s="125">
        <v>27830494</v>
      </c>
      <c r="D176" s="126">
        <v>10</v>
      </c>
      <c r="E176" s="127" t="s">
        <v>104</v>
      </c>
      <c r="F176" s="125" t="s">
        <v>600</v>
      </c>
      <c r="G176" s="125">
        <v>1</v>
      </c>
      <c r="H176" s="125">
        <v>0</v>
      </c>
      <c r="I176" s="125" t="str">
        <f>IFERROR(VLOOKUP(F176,'Stock PHS'!A:F,6,FALSE),"")</f>
        <v/>
      </c>
      <c r="J176" s="128" t="str">
        <f>IFERROR(VLOOKUP(F176,'Table V'!A:I,9,FALSE),"P/N INCONNU")</f>
        <v>P/N CONNU</v>
      </c>
      <c r="K176" s="125" t="str">
        <f>IFERROR(VLOOKUP(F176,'Table V'!A:J,10,FALSE),"TBD")</f>
        <v>NB5457P</v>
      </c>
      <c r="L176" s="125" t="str">
        <f>IFERROR(VLOOKUP(F176,'Table V'!A:C,3,FALSE),"LdF non existante")</f>
        <v>LdF approuvée</v>
      </c>
      <c r="M176" s="129" t="s">
        <v>59</v>
      </c>
      <c r="N176" s="125" t="str">
        <f>IFERROR(VLOOKUP(F176,'Table V'!A:H,8,FALSE),"À définir")</f>
        <v>NON</v>
      </c>
      <c r="O176" s="125">
        <f>IFERROR(VLOOKUP(F176,'Table V'!A:E,2,FALSE),"TBD")</f>
        <v>117</v>
      </c>
      <c r="P176" s="125" t="str">
        <f>IFERROR(CONCATENATE(VLOOKUP(F176,'Table V'!$A$1:$Q$260192,17,FALSE),"-",(RIGHT(C176,4)),"0",D176),"")</f>
        <v>1251019-0494010</v>
      </c>
      <c r="Q176" s="130" t="str">
        <f>IFERROR(VLOOKUP(F176,'Table V'!A:L,12,FALSE),"")</f>
        <v>LAB</v>
      </c>
      <c r="R176" s="126" t="s">
        <v>985</v>
      </c>
      <c r="S176" s="125" t="s">
        <v>972</v>
      </c>
      <c r="T176" s="131" t="s">
        <v>24</v>
      </c>
      <c r="U176" s="132" t="s">
        <v>15</v>
      </c>
      <c r="V176" s="130" t="str">
        <f>IFERROR(VLOOKUP(F176,'Table V'!A:F,6,FALSE),"TBD")</f>
        <v>N/A</v>
      </c>
      <c r="W176" s="125" t="str">
        <f>IFERROR(VLOOKUP(F176,'Table V'!A:G,7,FALSE),"TBD")</f>
        <v>N/A</v>
      </c>
      <c r="X176" s="125" t="str">
        <f>IFERROR(VLOOKUP(A176,[1]Feuil1!$A:$AG,32,FALSE),"N/A")</f>
        <v>Received</v>
      </c>
      <c r="Y176" s="130" t="str">
        <f>IF(ISNUMBER(Tableau1[[#This Row],[Date expédition réelle]]),"Expédiée","En cours")</f>
        <v>Expédiée</v>
      </c>
      <c r="Z176" s="133" t="s">
        <v>371</v>
      </c>
      <c r="AA176" s="125" t="s">
        <v>876</v>
      </c>
      <c r="AB176" s="129">
        <v>14180</v>
      </c>
      <c r="AC176" s="129"/>
      <c r="AD176" s="129">
        <v>2937</v>
      </c>
      <c r="AE176" s="134">
        <v>43423</v>
      </c>
      <c r="AF176" s="134">
        <v>43487</v>
      </c>
      <c r="AG176" s="134">
        <f t="shared" si="18"/>
        <v>43481</v>
      </c>
      <c r="AH176" s="125"/>
      <c r="AI176" s="219">
        <f>IFERROR(VLOOKUP('PLANNING-RECHANGES LATelec'!$AU176,[2]MAD!$B$4:$J$50000,2,FALSE),"MAD TBD")</f>
        <v>43509</v>
      </c>
      <c r="AJ176" s="134">
        <f>IFERROR(VLOOKUP('PLANNING-RECHANGES LATelec'!$AU176,[2]MAD!$B$4:$J$50000,9,FALSE),"NON EXPEDIÉE")</f>
        <v>43510</v>
      </c>
      <c r="AK176" s="224">
        <f t="shared" si="19"/>
        <v>28</v>
      </c>
      <c r="AL176" s="227">
        <v>43481</v>
      </c>
      <c r="AM176" s="222" t="s">
        <v>15</v>
      </c>
      <c r="AN176" s="172">
        <f>IFERROR(VLOOKUP('PLANNING-RECHANGES LATelec'!$F176,'Table V'!A$1:O8083,13,FALSE),"TBD")</f>
        <v>1313.9</v>
      </c>
      <c r="AO176" s="170">
        <f>IFERROR(VLOOKUP('PLANNING-RECHANGES LATelec'!$F176,'Table V'!A$1:O8040,14,FALSE),"TBD")</f>
        <v>0</v>
      </c>
      <c r="AP176" s="171" t="str">
        <f>IFERROR(VLOOKUP('PLANNING-RECHANGES LATelec'!$F176,'Table V'!A$1:O$8013,15,FALSE),"TBD")</f>
        <v>USD</v>
      </c>
      <c r="AQ176" s="170" t="str">
        <f>IFERROR(VLOOKUP('PLANNING-RECHANGES LATelec'!$A176,[3]PO_AS!$A$2:$R$2520,16,FALSE),"TBD")</f>
        <v>TBD</v>
      </c>
      <c r="AR176" s="171" t="str">
        <f>IFERROR(VLOOKUP('PLANNING-RECHANGES LATelec'!$A176,[3]PO_AS!$A$2:$S$2520,18,FALSE),"TBD")</f>
        <v>TBD</v>
      </c>
      <c r="AS176" s="169" t="str">
        <f t="shared" si="20"/>
        <v>Non valide</v>
      </c>
      <c r="AT176" s="169" t="str">
        <f t="shared" si="21"/>
        <v>Non valide</v>
      </c>
      <c r="AU176" s="215" t="str">
        <f>LEFT('PLANNING-RECHANGES LATelec'!$R176,9)</f>
        <v>LCT145014</v>
      </c>
      <c r="AV176" s="156"/>
    </row>
    <row r="177" spans="1:48" ht="25.5" hidden="1" x14ac:dyDescent="0.2">
      <c r="A177" s="86" t="str">
        <f t="shared" si="22"/>
        <v>2792613110</v>
      </c>
      <c r="B177" s="125" t="str">
        <f>IFERROR(VLOOKUP(F177,'Table V'!A:K,11,FALSE),"TBD")</f>
        <v>AIRBUS</v>
      </c>
      <c r="C177" s="125">
        <v>27926131</v>
      </c>
      <c r="D177" s="126">
        <v>10</v>
      </c>
      <c r="E177" s="127" t="s">
        <v>104</v>
      </c>
      <c r="F177" s="125" t="s">
        <v>704</v>
      </c>
      <c r="G177" s="125">
        <v>1</v>
      </c>
      <c r="H177" s="125">
        <v>0</v>
      </c>
      <c r="I177" s="125" t="str">
        <f>IFERROR(VLOOKUP(F177,'Stock PHS'!A:F,6,FALSE),"")</f>
        <v/>
      </c>
      <c r="J177" s="128" t="str">
        <f>IFERROR(VLOOKUP(F177,'Table V'!A:I,9,FALSE),"P/N INCONNU")</f>
        <v>P/N CONNU</v>
      </c>
      <c r="K177" s="125" t="str">
        <f>IFERROR(VLOOKUP(F177,'Table V'!A:J,10,FALSE),"TBD")</f>
        <v>TBD</v>
      </c>
      <c r="L177" s="125" t="str">
        <f>IFERROR(VLOOKUP(F177,'Table V'!A:C,3,FALSE),"LdF non existante")</f>
        <v>LdF Non approuvée</v>
      </c>
      <c r="M177" s="129" t="s">
        <v>59</v>
      </c>
      <c r="N177" s="125" t="str">
        <f>IFERROR(VLOOKUP(F177,'Table V'!A:H,8,FALSE),"À définir")</f>
        <v>NON</v>
      </c>
      <c r="O177" s="125">
        <f>IFERROR(VLOOKUP(F177,'Table V'!A:E,2,FALSE),"TBD")</f>
        <v>61</v>
      </c>
      <c r="P177" s="125" t="str">
        <f>IFERROR(CONCATENATE(VLOOKUP(F177,'Table V'!$A$1:$Q$260192,17,FALSE),"-",(RIGHT(C177,4)),"0",D177),"")</f>
        <v>1251019-6131010</v>
      </c>
      <c r="Q177" s="130" t="str">
        <f>IFERROR(VLOOKUP(F177,'Table V'!A:L,12,FALSE),"")</f>
        <v>LAB</v>
      </c>
      <c r="R177" s="125" t="s">
        <v>1296</v>
      </c>
      <c r="S177" s="125" t="s">
        <v>200</v>
      </c>
      <c r="T177" s="131" t="s">
        <v>24</v>
      </c>
      <c r="U177" s="132" t="s">
        <v>15</v>
      </c>
      <c r="V177" s="130" t="str">
        <f>IFERROR(VLOOKUP(F177,'Table V'!A:F,6,FALSE),"TBD")</f>
        <v>6963455500
6963455400</v>
      </c>
      <c r="W177" s="125" t="str">
        <f>IFERROR(VLOOKUP(F177,'Table V'!A:G,7,FALSE),"TBD")</f>
        <v>Qté 1
Qté 1</v>
      </c>
      <c r="X177" s="125" t="str">
        <f>IFERROR(VLOOKUP(A177,[1]Feuil1!$A:$AG,32,FALSE),"N/A")</f>
        <v>Received</v>
      </c>
      <c r="Y177" s="130" t="str">
        <f>IF(ISNUMBER(Tableau1[[#This Row],[Date expédition réelle]]),"Expédiée","En cours")</f>
        <v>Expédiée</v>
      </c>
      <c r="Z177" s="133" t="s">
        <v>1242</v>
      </c>
      <c r="AA177" s="125" t="s">
        <v>876</v>
      </c>
      <c r="AB177" s="129">
        <v>16961</v>
      </c>
      <c r="AC177" s="129" t="s">
        <v>942</v>
      </c>
      <c r="AD177" s="129">
        <v>4476</v>
      </c>
      <c r="AE177" s="134">
        <v>43465</v>
      </c>
      <c r="AF177" s="134">
        <v>43490</v>
      </c>
      <c r="AG177" s="134">
        <f t="shared" si="18"/>
        <v>43486</v>
      </c>
      <c r="AH177" s="125"/>
      <c r="AI177" s="219">
        <f>IFERROR(VLOOKUP('PLANNING-RECHANGES LATelec'!$AU177,[2]MAD!$B$4:$J$50000,2,FALSE),"MAD TBD")</f>
        <v>43497</v>
      </c>
      <c r="AJ177" s="134">
        <f>IFERROR(VLOOKUP('PLANNING-RECHANGES LATelec'!$AU177,[2]MAD!$B$4:$J$50000,9,FALSE),"NON EXPEDIÉE")</f>
        <v>43500</v>
      </c>
      <c r="AK177" s="224">
        <f t="shared" si="19"/>
        <v>11</v>
      </c>
      <c r="AL177" s="227">
        <v>43486</v>
      </c>
      <c r="AM177" s="222" t="s">
        <v>15</v>
      </c>
      <c r="AN177" s="172">
        <f>IFERROR(VLOOKUP('PLANNING-RECHANGES LATelec'!$F177,'Table V'!A$1:O8084,13,FALSE),"TBD")</f>
        <v>1389</v>
      </c>
      <c r="AO177" s="170">
        <f>IFERROR(VLOOKUP('PLANNING-RECHANGES LATelec'!$F177,'Table V'!A$1:O8041,14,FALSE),"TBD")</f>
        <v>2219</v>
      </c>
      <c r="AP177" s="171" t="str">
        <f>IFERROR(VLOOKUP('PLANNING-RECHANGES LATelec'!$F177,'Table V'!A$1:O$8013,15,FALSE),"TBD")</f>
        <v>USD</v>
      </c>
      <c r="AQ177" s="170" t="str">
        <f>IFERROR(VLOOKUP('PLANNING-RECHANGES LATelec'!$A177,[3]PO_AS!$A$2:$R$2520,16,FALSE),"TBD")</f>
        <v>TBD</v>
      </c>
      <c r="AR177" s="171" t="str">
        <f>IFERROR(VLOOKUP('PLANNING-RECHANGES LATelec'!$A177,[3]PO_AS!$A$2:$S$2520,18,FALSE),"TBD")</f>
        <v>TBD</v>
      </c>
      <c r="AS177" s="169" t="str">
        <f t="shared" si="20"/>
        <v>Non valide</v>
      </c>
      <c r="AT177" s="169" t="str">
        <f t="shared" si="21"/>
        <v>Non valide</v>
      </c>
      <c r="AU177" s="215" t="str">
        <f>LEFT('PLANNING-RECHANGES LATelec'!$R177,9)</f>
        <v>LCT146221</v>
      </c>
      <c r="AV177" s="156"/>
    </row>
    <row r="178" spans="1:48" ht="38.25" hidden="1" x14ac:dyDescent="0.2">
      <c r="A178" s="85" t="str">
        <f t="shared" si="22"/>
        <v>2709509710</v>
      </c>
      <c r="B178" s="125" t="str">
        <f>IFERROR(VLOOKUP(F178,'Table V'!A:K,11,FALSE),"TBD")</f>
        <v>AIRBUS</v>
      </c>
      <c r="C178" s="125">
        <v>27095097</v>
      </c>
      <c r="D178" s="126" t="s">
        <v>157</v>
      </c>
      <c r="E178" s="127" t="s">
        <v>104</v>
      </c>
      <c r="F178" s="125" t="s">
        <v>600</v>
      </c>
      <c r="G178" s="125">
        <v>13</v>
      </c>
      <c r="H178" s="125">
        <v>0</v>
      </c>
      <c r="I178" s="125" t="str">
        <f>IFERROR(VLOOKUP(F178,'Stock PHS'!A:F,6,FALSE),"")</f>
        <v/>
      </c>
      <c r="J178" s="128" t="str">
        <f>IFERROR(VLOOKUP(F178,'Table V'!A:I,9,FALSE),"P/N INCONNU")</f>
        <v>P/N CONNU</v>
      </c>
      <c r="K178" s="125" t="str">
        <f>IFERROR(VLOOKUP(F178,'Table V'!A:J,10,FALSE),"TBD")</f>
        <v>NB5457P</v>
      </c>
      <c r="L178" s="125" t="str">
        <f>IFERROR(VLOOKUP(F178,'Table V'!A:C,3,FALSE),"LdF non existante")</f>
        <v>LdF approuvée</v>
      </c>
      <c r="M178" s="129" t="s">
        <v>59</v>
      </c>
      <c r="N178" s="125" t="str">
        <f>IFERROR(VLOOKUP(F178,'Table V'!A:H,8,FALSE),"À définir")</f>
        <v>NON</v>
      </c>
      <c r="O178" s="125">
        <f>IFERROR(VLOOKUP(F178,'Table V'!A:E,2,FALSE),"TBD")</f>
        <v>117</v>
      </c>
      <c r="P178" s="125" t="str">
        <f>IFERROR(CONCATENATE(VLOOKUP(F178,'Table V'!$A$1:$Q$260192,17,FALSE),"-",(RIGHT(C178,4)),"0",D178),"")</f>
        <v>1251019-5097010</v>
      </c>
      <c r="Q178" s="130" t="str">
        <f>IFERROR(VLOOKUP(F178,'Table V'!A:L,12,FALSE),"")</f>
        <v>LAB</v>
      </c>
      <c r="R178" s="126" t="s">
        <v>342</v>
      </c>
      <c r="S178" s="125" t="s">
        <v>39</v>
      </c>
      <c r="T178" s="131" t="s">
        <v>24</v>
      </c>
      <c r="U178" s="132" t="s">
        <v>15</v>
      </c>
      <c r="V178" s="130" t="str">
        <f>IFERROR(VLOOKUP(F178,'Table V'!A:F,6,FALSE),"TBD")</f>
        <v>N/A</v>
      </c>
      <c r="W178" s="125" t="str">
        <f>IFERROR(VLOOKUP(F178,'Table V'!A:G,7,FALSE),"TBD")</f>
        <v>N/A</v>
      </c>
      <c r="X178" s="125" t="str">
        <f>IFERROR(VLOOKUP(A178,[1]Feuil1!$A:$AG,32,FALSE),"N/A")</f>
        <v>N/A</v>
      </c>
      <c r="Y178" s="130" t="str">
        <f>IF(ISNUMBER(Tableau1[[#This Row],[Date expédition réelle]]),"Expédiée","En cours")</f>
        <v>Expédiée</v>
      </c>
      <c r="Z178" s="133" t="s">
        <v>1914</v>
      </c>
      <c r="AA178" s="125" t="s">
        <v>159</v>
      </c>
      <c r="AB178" s="129">
        <v>437</v>
      </c>
      <c r="AC178" s="129" t="s">
        <v>957</v>
      </c>
      <c r="AD178" s="129" t="s">
        <v>957</v>
      </c>
      <c r="AE178" s="134">
        <v>42600</v>
      </c>
      <c r="AF178" s="134">
        <v>43494</v>
      </c>
      <c r="AG178" s="134">
        <f t="shared" si="18"/>
        <v>43488</v>
      </c>
      <c r="AH178" s="125" t="s">
        <v>276</v>
      </c>
      <c r="AI178" s="219">
        <f>IFERROR(VLOOKUP('PLANNING-RECHANGES LATelec'!$AU178,[2]MAD!$B$4:$J$50000,2,FALSE),"MAD TBD")</f>
        <v>43475</v>
      </c>
      <c r="AJ178" s="134">
        <f>IFERROR(VLOOKUP('PLANNING-RECHANGES LATelec'!$AU178,[2]MAD!$B$4:$J$50000,9,FALSE),"NON EXPEDIÉE")</f>
        <v>43479</v>
      </c>
      <c r="AK178" s="224">
        <f t="shared" si="19"/>
        <v>-13</v>
      </c>
      <c r="AL178" s="227">
        <v>43488</v>
      </c>
      <c r="AM178" s="222" t="s">
        <v>15</v>
      </c>
      <c r="AN178" s="172">
        <f>IFERROR(VLOOKUP('PLANNING-RECHANGES LATelec'!$F178,'Table V'!A$1:O8085,13,FALSE),"TBD")</f>
        <v>1313.9</v>
      </c>
      <c r="AO178" s="170">
        <f>IFERROR(VLOOKUP('PLANNING-RECHANGES LATelec'!$F178,'Table V'!A$1:O8042,14,FALSE),"TBD")</f>
        <v>0</v>
      </c>
      <c r="AP178" s="171" t="str">
        <f>IFERROR(VLOOKUP('PLANNING-RECHANGES LATelec'!$F178,'Table V'!A$1:O$8013,15,FALSE),"TBD")</f>
        <v>USD</v>
      </c>
      <c r="AQ178" s="170" t="str">
        <f>IFERROR(VLOOKUP('PLANNING-RECHANGES LATelec'!$A178,[3]PO_AS!$A$2:$R$2520,16,FALSE),"TBD")</f>
        <v>TBD</v>
      </c>
      <c r="AR178" s="169" t="str">
        <f>IFERROR(VLOOKUP('PLANNING-RECHANGES LATelec'!$A178,[3]PO_AS!$A$2:$S$2520,18,FALSE),"TBD")</f>
        <v>TBD</v>
      </c>
      <c r="AS178" s="169" t="str">
        <f t="shared" si="20"/>
        <v>Non valide</v>
      </c>
      <c r="AT178" s="169" t="str">
        <f t="shared" si="21"/>
        <v>Non valide</v>
      </c>
      <c r="AU178" s="215" t="str">
        <f>LEFT('PLANNING-RECHANGES LATelec'!$R178,9)</f>
        <v>LCTR61161</v>
      </c>
      <c r="AV178" s="156"/>
    </row>
    <row r="179" spans="1:48" ht="38.25" hidden="1" x14ac:dyDescent="0.2">
      <c r="A179" s="86" t="str">
        <f t="shared" si="22"/>
        <v>2764899610</v>
      </c>
      <c r="B179" s="125" t="str">
        <f>IFERROR(VLOOKUP(F179,'Table V'!A:K,11,FALSE),"TBD")</f>
        <v>AIRBUS</v>
      </c>
      <c r="C179" s="125">
        <v>27648996</v>
      </c>
      <c r="D179" s="126" t="s">
        <v>157</v>
      </c>
      <c r="E179" s="127" t="s">
        <v>95</v>
      </c>
      <c r="F179" s="125" t="s">
        <v>600</v>
      </c>
      <c r="G179" s="125">
        <v>1</v>
      </c>
      <c r="H179" s="125">
        <v>0</v>
      </c>
      <c r="I179" s="125" t="str">
        <f>IFERROR(VLOOKUP(F179,'Stock PHS'!A:F,6,FALSE),"")</f>
        <v/>
      </c>
      <c r="J179" s="128" t="str">
        <f>IFERROR(VLOOKUP(F179,'Table V'!A:I,9,FALSE),"P/N INCONNU")</f>
        <v>P/N CONNU</v>
      </c>
      <c r="K179" s="125" t="str">
        <f>IFERROR(VLOOKUP(F179,'Table V'!A:J,10,FALSE),"TBD")</f>
        <v>NB5457P</v>
      </c>
      <c r="L179" s="125" t="str">
        <f>IFERROR(VLOOKUP(F179,'Table V'!A:C,3,FALSE),"LdF non existante")</f>
        <v>LdF approuvée</v>
      </c>
      <c r="M179" s="129" t="s">
        <v>59</v>
      </c>
      <c r="N179" s="125" t="str">
        <f>IFERROR(VLOOKUP(F179,'Table V'!A:H,8,FALSE),"À définir")</f>
        <v>NON</v>
      </c>
      <c r="O179" s="125">
        <f>IFERROR(VLOOKUP(F179,'Table V'!A:E,2,FALSE),"TBD")</f>
        <v>117</v>
      </c>
      <c r="P179" s="125" t="str">
        <f>IFERROR(CONCATENATE(VLOOKUP(F179,'Table V'!$A$1:$Q$260192,17,FALSE),"-",(RIGHT(C179,4)),"0",D179),"")</f>
        <v>1251019-8996010</v>
      </c>
      <c r="Q179" s="130" t="str">
        <f>IFERROR(VLOOKUP(F179,'Table V'!A:L,12,FALSE),"")</f>
        <v>LAB</v>
      </c>
      <c r="R179" s="126" t="s">
        <v>975</v>
      </c>
      <c r="S179" s="125" t="s">
        <v>966</v>
      </c>
      <c r="T179" s="131" t="s">
        <v>24</v>
      </c>
      <c r="U179" s="132" t="s">
        <v>15</v>
      </c>
      <c r="V179" s="130" t="str">
        <f>IFERROR(VLOOKUP(F179,'Table V'!A:F,6,FALSE),"TBD")</f>
        <v>N/A</v>
      </c>
      <c r="W179" s="125" t="str">
        <f>IFERROR(VLOOKUP(F179,'Table V'!A:G,7,FALSE),"TBD")</f>
        <v>N/A</v>
      </c>
      <c r="X179" s="125" t="str">
        <f>IFERROR(VLOOKUP(A179,[1]Feuil1!$A:$AG,32,FALSE),"N/A")</f>
        <v>Received</v>
      </c>
      <c r="Y179" s="130" t="str">
        <f>IF(ISNUMBER(Tableau1[[#This Row],[Date expédition réelle]]),"Expédiée","En cours")</f>
        <v>Expédiée</v>
      </c>
      <c r="Z179" s="133" t="s">
        <v>226</v>
      </c>
      <c r="AA179" s="125" t="s">
        <v>876</v>
      </c>
      <c r="AB179" s="129">
        <v>10623</v>
      </c>
      <c r="AC179" s="129"/>
      <c r="AD179" s="129">
        <v>2937</v>
      </c>
      <c r="AE179" s="134">
        <v>43160</v>
      </c>
      <c r="AF179" s="134">
        <v>43494</v>
      </c>
      <c r="AG179" s="134">
        <f t="shared" si="18"/>
        <v>43488</v>
      </c>
      <c r="AH179" s="125" t="s">
        <v>57</v>
      </c>
      <c r="AI179" s="219">
        <f>IFERROR(VLOOKUP('PLANNING-RECHANGES LATelec'!$AU179,[2]MAD!$B$4:$J$50000,2,FALSE),"MAD TBD")</f>
        <v>43486</v>
      </c>
      <c r="AJ179" s="134">
        <f>IFERROR(VLOOKUP('PLANNING-RECHANGES LATelec'!$AU179,[2]MAD!$B$4:$J$50000,9,FALSE),"NON EXPEDIÉE")</f>
        <v>43488</v>
      </c>
      <c r="AK179" s="224">
        <f t="shared" si="19"/>
        <v>-2</v>
      </c>
      <c r="AL179" s="227">
        <v>43488</v>
      </c>
      <c r="AM179" s="222" t="s">
        <v>15</v>
      </c>
      <c r="AN179" s="172">
        <f>IFERROR(VLOOKUP('PLANNING-RECHANGES LATelec'!$F179,'Table V'!A$1:O8086,13,FALSE),"TBD")</f>
        <v>1313.9</v>
      </c>
      <c r="AO179" s="170">
        <f>IFERROR(VLOOKUP('PLANNING-RECHANGES LATelec'!$F179,'Table V'!A$1:O8043,14,FALSE),"TBD")</f>
        <v>0</v>
      </c>
      <c r="AP179" s="171" t="str">
        <f>IFERROR(VLOOKUP('PLANNING-RECHANGES LATelec'!$F179,'Table V'!A$1:O$8013,15,FALSE),"TBD")</f>
        <v>USD</v>
      </c>
      <c r="AQ179" s="170" t="str">
        <f>IFERROR(VLOOKUP('PLANNING-RECHANGES LATelec'!$A179,[3]PO_AS!$A$2:$R$2520,16,FALSE),"TBD")</f>
        <v>TBD</v>
      </c>
      <c r="AR179" s="171" t="str">
        <f>IFERROR(VLOOKUP('PLANNING-RECHANGES LATelec'!$A179,[3]PO_AS!$A$2:$S$2520,18,FALSE),"TBD")</f>
        <v>TBD</v>
      </c>
      <c r="AS179" s="169" t="str">
        <f t="shared" si="20"/>
        <v>Non valide</v>
      </c>
      <c r="AT179" s="169" t="str">
        <f t="shared" si="21"/>
        <v>Non valide</v>
      </c>
      <c r="AU179" s="215" t="str">
        <f>LEFT('PLANNING-RECHANGES LATelec'!$R179,9)</f>
        <v>LCT144984</v>
      </c>
      <c r="AV179" s="156"/>
    </row>
    <row r="180" spans="1:48" ht="25.5" hidden="1" x14ac:dyDescent="0.2">
      <c r="A180" s="86" t="str">
        <f t="shared" si="22"/>
        <v>2803363210</v>
      </c>
      <c r="B180" s="125" t="str">
        <f>IFERROR(VLOOKUP(F180,'Table V'!A:K,11,FALSE),"TBD")</f>
        <v>AIRBUS</v>
      </c>
      <c r="C180" s="125">
        <v>28033632</v>
      </c>
      <c r="D180" s="126" t="s">
        <v>157</v>
      </c>
      <c r="E180" s="127" t="s">
        <v>6</v>
      </c>
      <c r="F180" s="125" t="s">
        <v>94</v>
      </c>
      <c r="G180" s="125">
        <v>1</v>
      </c>
      <c r="H180" s="125">
        <v>0</v>
      </c>
      <c r="I180" s="125" t="str">
        <f>IFERROR(VLOOKUP(F180,'Stock PHS'!A:F,6,FALSE),"")</f>
        <v/>
      </c>
      <c r="J180" s="128" t="str">
        <f>IFERROR(VLOOKUP(F180,'Table V'!A:I,9,FALSE),"P/N INCONNU")</f>
        <v>P/N CONNU</v>
      </c>
      <c r="K180" s="125" t="str">
        <f>IFERROR(VLOOKUP(F180,'Table V'!A:J,10,FALSE),"TBD")</f>
        <v>VB0044D</v>
      </c>
      <c r="L180" s="125" t="str">
        <f>IFERROR(VLOOKUP(F180,'Table V'!A:C,3,FALSE),"LdF non existante")</f>
        <v>LdF approuvée</v>
      </c>
      <c r="M180" s="129" t="s">
        <v>59</v>
      </c>
      <c r="N180" s="129" t="str">
        <f>IFERROR(VLOOKUP(F180,'Table V'!A:H,8,FALSE),"À définir")</f>
        <v>NON</v>
      </c>
      <c r="O180" s="125">
        <f>IFERROR(VLOOKUP(F180,'Table V'!A:E,2,FALSE),"TBD")</f>
        <v>517</v>
      </c>
      <c r="P180" s="125" t="str">
        <f>IFERROR(CONCATENATE(VLOOKUP(F180,'Table V'!$A$1:$Q$260192,17,FALSE),"-",(RIGHT(C180,4)),"0",D180),"")</f>
        <v>1251019-3632010</v>
      </c>
      <c r="Q180" s="138" t="str">
        <f>IFERROR(VLOOKUP(F180,'Table V'!A:L,12,FALSE),"")</f>
        <v>LAB</v>
      </c>
      <c r="R180" s="126" t="s">
        <v>1387</v>
      </c>
      <c r="S180" s="125" t="s">
        <v>188</v>
      </c>
      <c r="T180" s="131" t="s">
        <v>24</v>
      </c>
      <c r="U180" s="132" t="s">
        <v>15</v>
      </c>
      <c r="V180" s="139" t="str">
        <f>IFERROR(VLOOKUP(F180,'Table V'!A:F,6,FALSE),"TBD")</f>
        <v>6V01965900</v>
      </c>
      <c r="W180" s="140" t="str">
        <f>IFERROR(VLOOKUP(F180,'Table V'!A:G,7,FALSE),"TBD")</f>
        <v>Qté 1</v>
      </c>
      <c r="X180" s="140" t="str">
        <f>IFERROR(VLOOKUP(A180,[1]Feuil1!$A:$AG,32,FALSE),"N/A")</f>
        <v>Received</v>
      </c>
      <c r="Y180" s="130" t="str">
        <f>IF(ISNUMBER(Tableau1[[#This Row],[Date expédition réelle]]),"Expédiée","En cours")</f>
        <v>Expédiée</v>
      </c>
      <c r="Z180" s="133" t="s">
        <v>1396</v>
      </c>
      <c r="AA180" s="125" t="s">
        <v>876</v>
      </c>
      <c r="AB180" s="129">
        <v>20792</v>
      </c>
      <c r="AC180" s="129"/>
      <c r="AD180" s="129">
        <v>5072</v>
      </c>
      <c r="AE180" s="134">
        <v>43480</v>
      </c>
      <c r="AF180" s="134">
        <v>43490</v>
      </c>
      <c r="AG180" s="134">
        <f t="shared" si="18"/>
        <v>43488</v>
      </c>
      <c r="AH180" s="125"/>
      <c r="AI180" s="219">
        <f>IFERROR(VLOOKUP('PLANNING-RECHANGES LATelec'!$AU180,[2]MAD!$B$4:$J$50000,2,FALSE),"MAD TBD")</f>
        <v>43488</v>
      </c>
      <c r="AJ180" s="134">
        <f>IFERROR(VLOOKUP('PLANNING-RECHANGES LATelec'!$AU180,[2]MAD!$B$4:$J$50000,9,FALSE),"NON EXPEDIÉE")</f>
        <v>43489</v>
      </c>
      <c r="AK180" s="224">
        <f t="shared" si="19"/>
        <v>0</v>
      </c>
      <c r="AL180" s="227">
        <v>43488</v>
      </c>
      <c r="AM180" s="222" t="s">
        <v>15</v>
      </c>
      <c r="AN180" s="172">
        <f>IFERROR(VLOOKUP('PLANNING-RECHANGES LATelec'!$F180,'Table V'!A$1:O8087,13,FALSE),"TBD")</f>
        <v>1951</v>
      </c>
      <c r="AO180" s="170">
        <f>IFERROR(VLOOKUP('PLANNING-RECHANGES LATelec'!$F180,'Table V'!A$1:O8044,14,FALSE),"TBD")</f>
        <v>2697</v>
      </c>
      <c r="AP180" s="171" t="str">
        <f>IFERROR(VLOOKUP('PLANNING-RECHANGES LATelec'!$F180,'Table V'!A$1:O$8013,15,FALSE),"TBD")</f>
        <v>USD</v>
      </c>
      <c r="AQ180" s="170" t="str">
        <f>IFERROR(VLOOKUP('PLANNING-RECHANGES LATelec'!$A180,[3]PO_AS!$A$2:$R$2520,16,FALSE),"TBD")</f>
        <v>TBD</v>
      </c>
      <c r="AR180" s="171" t="str">
        <f>IFERROR(VLOOKUP('PLANNING-RECHANGES LATelec'!$A180,[3]PO_AS!$A$2:$S$2520,18,FALSE),"TBD")</f>
        <v>TBD</v>
      </c>
      <c r="AS180" s="171" t="str">
        <f t="shared" si="20"/>
        <v>Non valide</v>
      </c>
      <c r="AT180" s="171" t="str">
        <f t="shared" si="21"/>
        <v>Non valide</v>
      </c>
      <c r="AU180" s="215" t="str">
        <f>LEFT('PLANNING-RECHANGES LATelec'!$R180,9)</f>
        <v>LCT242983</v>
      </c>
      <c r="AV180" s="156"/>
    </row>
    <row r="181" spans="1:48" ht="38.25" hidden="1" x14ac:dyDescent="0.2">
      <c r="A181" s="86" t="str">
        <f t="shared" si="22"/>
        <v>2791558910</v>
      </c>
      <c r="B181" s="125" t="str">
        <f>IFERROR(VLOOKUP(F181,'Table V'!A:K,11,FALSE),"TBD")</f>
        <v>AIRBUS</v>
      </c>
      <c r="C181" s="125">
        <v>27915589</v>
      </c>
      <c r="D181" s="126">
        <v>10</v>
      </c>
      <c r="E181" s="127" t="s">
        <v>6</v>
      </c>
      <c r="F181" s="125" t="s">
        <v>705</v>
      </c>
      <c r="G181" s="125">
        <v>1</v>
      </c>
      <c r="H181" s="125">
        <v>0</v>
      </c>
      <c r="I181" s="125" t="s">
        <v>946</v>
      </c>
      <c r="J181" s="128" t="str">
        <f>IFERROR(VLOOKUP(F181,'Table V'!A:I,9,FALSE),"P/N INCONNU")</f>
        <v>P/N CONNU</v>
      </c>
      <c r="K181" s="125" t="str">
        <f>IFERROR(VLOOKUP(F181,'Table V'!A:J,10,FALSE),"TBD")</f>
        <v>TBD</v>
      </c>
      <c r="L181" s="125" t="str">
        <f>IFERROR(VLOOKUP(F181,'Table V'!A:C,3,FALSE),"LdF non existante")</f>
        <v>LdF Non approuvée</v>
      </c>
      <c r="M181" s="129" t="s">
        <v>59</v>
      </c>
      <c r="N181" s="125" t="str">
        <f>IFERROR(VLOOKUP(F181,'Table V'!A:H,8,FALSE),"À définir")</f>
        <v>NON</v>
      </c>
      <c r="O181" s="125">
        <f>IFERROR(VLOOKUP(F181,'Table V'!A:E,2,FALSE),"TBD")</f>
        <v>62</v>
      </c>
      <c r="P181" s="125" t="str">
        <f>IFERROR(CONCATENATE(VLOOKUP(F181,'Table V'!$A$1:$Q$260192,17,FALSE),"-",(RIGHT(C181,4)),"0",D181),"")</f>
        <v>1251019-5589010</v>
      </c>
      <c r="Q181" s="130" t="str">
        <f>IFERROR(VLOOKUP(F181,'Table V'!A:L,12,FALSE),"")</f>
        <v>LAB</v>
      </c>
      <c r="R181" s="125" t="s">
        <v>920</v>
      </c>
      <c r="S181" s="125" t="s">
        <v>898</v>
      </c>
      <c r="T181" s="131" t="s">
        <v>24</v>
      </c>
      <c r="U181" s="132" t="s">
        <v>15</v>
      </c>
      <c r="V181" s="130" t="str">
        <f>IFERROR(VLOOKUP(F181,'Table V'!A:F,6,FALSE),"TBD")</f>
        <v>6963455500
6963455400
6963403400</v>
      </c>
      <c r="W181" s="125" t="str">
        <f>IFERROR(VLOOKUP(F181,'Table V'!A:G,7,FALSE),"TBD")</f>
        <v>Qté 1
Qté 1
Qté 1</v>
      </c>
      <c r="X181" s="125" t="str">
        <f>IFERROR(VLOOKUP(A181,[1]Feuil1!$A:$AG,32,FALSE),"N/A")</f>
        <v>Received</v>
      </c>
      <c r="Y181" s="130" t="str">
        <f>IF(ISNUMBER(Tableau1[[#This Row],[Date expédition réelle]]),"Expédiée","En cours")</f>
        <v>Expédiée</v>
      </c>
      <c r="Z181" s="133" t="s">
        <v>1242</v>
      </c>
      <c r="AA181" s="125" t="s">
        <v>876</v>
      </c>
      <c r="AB181" s="129">
        <v>16961</v>
      </c>
      <c r="AC181" s="129" t="s">
        <v>942</v>
      </c>
      <c r="AD181" s="129">
        <v>4476</v>
      </c>
      <c r="AE181" s="134">
        <v>43419</v>
      </c>
      <c r="AF181" s="134">
        <v>43490</v>
      </c>
      <c r="AG181" s="134">
        <f t="shared" si="18"/>
        <v>43488</v>
      </c>
      <c r="AH181" s="125"/>
      <c r="AI181" s="219">
        <f>IFERROR(VLOOKUP('PLANNING-RECHANGES LATelec'!$AU181,[2]MAD!$B$4:$J$50000,2,FALSE),"MAD TBD")</f>
        <v>43497</v>
      </c>
      <c r="AJ181" s="134">
        <f>IFERROR(VLOOKUP('PLANNING-RECHANGES LATelec'!$AU181,[2]MAD!$B$4:$J$50000,9,FALSE),"NON EXPEDIÉE")</f>
        <v>43501</v>
      </c>
      <c r="AK181" s="224">
        <f t="shared" si="19"/>
        <v>9</v>
      </c>
      <c r="AL181" s="227">
        <v>43488</v>
      </c>
      <c r="AM181" s="222" t="s">
        <v>15</v>
      </c>
      <c r="AN181" s="172">
        <f>IFERROR(VLOOKUP('PLANNING-RECHANGES LATelec'!$F181,'Table V'!A$1:O8088,13,FALSE),"TBD")</f>
        <v>1155</v>
      </c>
      <c r="AO181" s="170">
        <f>IFERROR(VLOOKUP('PLANNING-RECHANGES LATelec'!$F181,'Table V'!A$1:O8045,14,FALSE),"TBD")</f>
        <v>2033</v>
      </c>
      <c r="AP181" s="171" t="str">
        <f>IFERROR(VLOOKUP('PLANNING-RECHANGES LATelec'!$F181,'Table V'!A$1:O$8013,15,FALSE),"TBD")</f>
        <v>USD</v>
      </c>
      <c r="AQ181" s="170" t="str">
        <f>IFERROR(VLOOKUP('PLANNING-RECHANGES LATelec'!$A181,[3]PO_AS!$A$2:$R$2520,16,FALSE),"TBD")</f>
        <v>TBD</v>
      </c>
      <c r="AR181" s="171" t="str">
        <f>IFERROR(VLOOKUP('PLANNING-RECHANGES LATelec'!$A181,[3]PO_AS!$A$2:$S$2520,18,FALSE),"TBD")</f>
        <v>TBD</v>
      </c>
      <c r="AS181" s="169" t="str">
        <f t="shared" si="20"/>
        <v>Non valide</v>
      </c>
      <c r="AT181" s="169" t="str">
        <f t="shared" si="21"/>
        <v>Non valide</v>
      </c>
      <c r="AU181" s="215" t="str">
        <f>LEFT('PLANNING-RECHANGES LATelec'!$R181,9)</f>
        <v>LCT138988</v>
      </c>
      <c r="AV181" s="156"/>
    </row>
    <row r="182" spans="1:48" ht="25.5" hidden="1" x14ac:dyDescent="0.2">
      <c r="A182" s="85" t="str">
        <f t="shared" si="22"/>
        <v>2791556510</v>
      </c>
      <c r="B182" s="125" t="str">
        <f>IFERROR(VLOOKUP(F182,'Table V'!A:K,11,FALSE),"TBD")</f>
        <v>AIRBUS</v>
      </c>
      <c r="C182" s="125">
        <v>27915565</v>
      </c>
      <c r="D182" s="126">
        <v>10</v>
      </c>
      <c r="E182" s="127" t="s">
        <v>6</v>
      </c>
      <c r="F182" s="125" t="s">
        <v>703</v>
      </c>
      <c r="G182" s="125">
        <v>1</v>
      </c>
      <c r="H182" s="125">
        <v>0</v>
      </c>
      <c r="I182" s="125" t="str">
        <f>IFERROR(VLOOKUP(F182,'Stock PHS'!A:F,6,FALSE),"")</f>
        <v/>
      </c>
      <c r="J182" s="128" t="str">
        <f>IFERROR(VLOOKUP(F182,'Table V'!A:I,9,FALSE),"P/N INCONNU")</f>
        <v>P/N CONNU</v>
      </c>
      <c r="K182" s="125" t="str">
        <f>IFERROR(VLOOKUP(F182,'Table V'!A:J,10,FALSE),"TBD")</f>
        <v>NB6251P</v>
      </c>
      <c r="L182" s="125" t="str">
        <f>IFERROR(VLOOKUP(F182,'Table V'!A:C,3,FALSE),"LdF non existante")</f>
        <v>LdF Non approuvée</v>
      </c>
      <c r="M182" s="129" t="s">
        <v>59</v>
      </c>
      <c r="N182" s="125" t="str">
        <f>IFERROR(VLOOKUP(F182,'Table V'!A:H,8,FALSE),"À définir")</f>
        <v>NON</v>
      </c>
      <c r="O182" s="125">
        <f>IFERROR(VLOOKUP(F182,'Table V'!A:E,2,FALSE),"TBD")</f>
        <v>60</v>
      </c>
      <c r="P182" s="125" t="str">
        <f>IFERROR(CONCATENATE(VLOOKUP(F182,'Table V'!$A$1:$Q$260192,17,FALSE),"-",(RIGHT(C182,4)),"0",D182),"")</f>
        <v>1251019-5565010</v>
      </c>
      <c r="Q182" s="130" t="str">
        <f>IFERROR(VLOOKUP(F182,'Table V'!A:L,12,FALSE),"")</f>
        <v>LAB</v>
      </c>
      <c r="R182" s="125" t="s">
        <v>926</v>
      </c>
      <c r="S182" s="125" t="s">
        <v>877</v>
      </c>
      <c r="T182" s="131" t="s">
        <v>24</v>
      </c>
      <c r="U182" s="132" t="s">
        <v>15</v>
      </c>
      <c r="V182" s="130" t="str">
        <f>IFERROR(VLOOKUP(F182,'Table V'!A:F,6,FALSE),"TBD")</f>
        <v>6963455500
6963455400</v>
      </c>
      <c r="W182" s="125" t="str">
        <f>IFERROR(VLOOKUP(F182,'Table V'!A:G,7,FALSE),"TBD")</f>
        <v>Qté 1
Qté 1</v>
      </c>
      <c r="X182" s="125" t="str">
        <f>IFERROR(VLOOKUP(A182,[1]Feuil1!$A:$AG,32,FALSE),"N/A")</f>
        <v>Received</v>
      </c>
      <c r="Y182" s="130" t="str">
        <f>IF(ISNUMBER(Tableau1[[#This Row],[Date expédition réelle]]),"Expédiée","En cours")</f>
        <v>Expédiée</v>
      </c>
      <c r="Z182" s="133" t="s">
        <v>1242</v>
      </c>
      <c r="AA182" s="125" t="s">
        <v>876</v>
      </c>
      <c r="AB182" s="129">
        <v>16961</v>
      </c>
      <c r="AC182" s="129" t="s">
        <v>942</v>
      </c>
      <c r="AD182" s="129">
        <v>4476</v>
      </c>
      <c r="AE182" s="134">
        <v>43449</v>
      </c>
      <c r="AF182" s="134">
        <v>43490</v>
      </c>
      <c r="AG182" s="134">
        <f t="shared" si="18"/>
        <v>43488</v>
      </c>
      <c r="AH182" s="125"/>
      <c r="AI182" s="219">
        <f>IFERROR(VLOOKUP('PLANNING-RECHANGES LATelec'!$AU182,[2]MAD!$B$4:$J$50000,2,FALSE),"MAD TBD")</f>
        <v>43497</v>
      </c>
      <c r="AJ182" s="134">
        <f>IFERROR(VLOOKUP('PLANNING-RECHANGES LATelec'!$AU182,[2]MAD!$B$4:$J$50000,9,FALSE),"NON EXPEDIÉE")</f>
        <v>43501</v>
      </c>
      <c r="AK182" s="224">
        <f t="shared" si="19"/>
        <v>9</v>
      </c>
      <c r="AL182" s="227">
        <v>43488</v>
      </c>
      <c r="AM182" s="222" t="s">
        <v>15</v>
      </c>
      <c r="AN182" s="172">
        <f>IFERROR(VLOOKUP('PLANNING-RECHANGES LATelec'!$F182,'Table V'!A$1:O8089,13,FALSE),"TBD")</f>
        <v>1036</v>
      </c>
      <c r="AO182" s="170">
        <f>IFERROR(VLOOKUP('PLANNING-RECHANGES LATelec'!$F182,'Table V'!A$1:O8046,14,FALSE),"TBD")</f>
        <v>1937</v>
      </c>
      <c r="AP182" s="171" t="str">
        <f>IFERROR(VLOOKUP('PLANNING-RECHANGES LATelec'!$F182,'Table V'!A$1:O$8013,15,FALSE),"TBD")</f>
        <v>USD</v>
      </c>
      <c r="AQ182" s="170" t="str">
        <f>IFERROR(VLOOKUP('PLANNING-RECHANGES LATelec'!$A182,[3]PO_AS!$A$2:$R$2520,16,FALSE),"TBD")</f>
        <v>TBD</v>
      </c>
      <c r="AR182" s="171" t="str">
        <f>IFERROR(VLOOKUP('PLANNING-RECHANGES LATelec'!$A182,[3]PO_AS!$A$2:$S$2520,18,FALSE),"TBD")</f>
        <v>TBD</v>
      </c>
      <c r="AS182" s="169" t="str">
        <f t="shared" si="20"/>
        <v>Non valide</v>
      </c>
      <c r="AT182" s="169" t="str">
        <f t="shared" si="21"/>
        <v>Non valide</v>
      </c>
      <c r="AU182" s="215" t="str">
        <f>LEFT('PLANNING-RECHANGES LATelec'!$R182,9)</f>
        <v>LCT139004</v>
      </c>
      <c r="AV182" s="156"/>
    </row>
    <row r="183" spans="1:48" ht="38.25" hidden="1" x14ac:dyDescent="0.2">
      <c r="A183" s="86" t="str">
        <f t="shared" si="22"/>
        <v>2783049610</v>
      </c>
      <c r="B183" s="125" t="str">
        <f>IFERROR(VLOOKUP(F183,'Table V'!A:K,11,FALSE),"TBD")</f>
        <v>AIRBUS</v>
      </c>
      <c r="C183" s="125">
        <v>27830496</v>
      </c>
      <c r="D183" s="126">
        <v>10</v>
      </c>
      <c r="E183" s="127" t="s">
        <v>104</v>
      </c>
      <c r="F183" s="125" t="s">
        <v>600</v>
      </c>
      <c r="G183" s="125">
        <v>1</v>
      </c>
      <c r="H183" s="125">
        <v>0</v>
      </c>
      <c r="I183" s="125" t="str">
        <f>IFERROR(VLOOKUP(F183,'Stock PHS'!A:F,6,FALSE),"")</f>
        <v/>
      </c>
      <c r="J183" s="128" t="str">
        <f>IFERROR(VLOOKUP(F183,'Table V'!A:I,9,FALSE),"P/N INCONNU")</f>
        <v>P/N CONNU</v>
      </c>
      <c r="K183" s="125" t="str">
        <f>IFERROR(VLOOKUP(F183,'Table V'!A:J,10,FALSE),"TBD")</f>
        <v>NB5457P</v>
      </c>
      <c r="L183" s="125" t="str">
        <f>IFERROR(VLOOKUP(F183,'Table V'!A:C,3,FALSE),"LdF non existante")</f>
        <v>LdF approuvée</v>
      </c>
      <c r="M183" s="129" t="s">
        <v>59</v>
      </c>
      <c r="N183" s="125" t="str">
        <f>IFERROR(VLOOKUP(F183,'Table V'!A:H,8,FALSE),"À définir")</f>
        <v>NON</v>
      </c>
      <c r="O183" s="125">
        <f>IFERROR(VLOOKUP(F183,'Table V'!A:E,2,FALSE),"TBD")</f>
        <v>117</v>
      </c>
      <c r="P183" s="125" t="str">
        <f>IFERROR(CONCATENATE(VLOOKUP(F183,'Table V'!$A$1:$Q$260192,17,FALSE),"-",(RIGHT(C183,4)),"0",D183),"")</f>
        <v>1251019-0496010</v>
      </c>
      <c r="Q183" s="130" t="str">
        <f>IFERROR(VLOOKUP(F183,'Table V'!A:L,12,FALSE),"")</f>
        <v>LAB</v>
      </c>
      <c r="R183" s="126" t="s">
        <v>986</v>
      </c>
      <c r="S183" s="125" t="s">
        <v>973</v>
      </c>
      <c r="T183" s="131" t="s">
        <v>24</v>
      </c>
      <c r="U183" s="132" t="s">
        <v>15</v>
      </c>
      <c r="V183" s="130" t="str">
        <f>IFERROR(VLOOKUP(F183,'Table V'!A:F,6,FALSE),"TBD")</f>
        <v>N/A</v>
      </c>
      <c r="W183" s="125" t="str">
        <f>IFERROR(VLOOKUP(F183,'Table V'!A:G,7,FALSE),"TBD")</f>
        <v>N/A</v>
      </c>
      <c r="X183" s="125" t="str">
        <f>IFERROR(VLOOKUP(A183,[1]Feuil1!$A:$AG,32,FALSE),"N/A")</f>
        <v>Received</v>
      </c>
      <c r="Y183" s="130" t="s">
        <v>1987</v>
      </c>
      <c r="Z183" s="133" t="s">
        <v>371</v>
      </c>
      <c r="AA183" s="125" t="s">
        <v>876</v>
      </c>
      <c r="AB183" s="129">
        <v>14180</v>
      </c>
      <c r="AC183" s="129"/>
      <c r="AD183" s="129">
        <v>2937</v>
      </c>
      <c r="AE183" s="134">
        <v>43443</v>
      </c>
      <c r="AF183" s="134">
        <v>43494</v>
      </c>
      <c r="AG183" s="134">
        <f t="shared" si="18"/>
        <v>43488</v>
      </c>
      <c r="AH183" s="125"/>
      <c r="AI183" s="219" t="str">
        <f>IFERROR(VLOOKUP('PLANNING-RECHANGES LATelec'!$AU183,[2]MAD!$B$4:$J$50000,2,FALSE),"MAD TBD")</f>
        <v>MAD TBD</v>
      </c>
      <c r="AJ183" s="134" t="str">
        <f>IFERROR(VLOOKUP('PLANNING-RECHANGES LATelec'!$AU183,[2]MAD!$B$4:$J$50000,9,FALSE),"NON EXPEDIÉE")</f>
        <v>NON EXPEDIÉE</v>
      </c>
      <c r="AK183" s="224" t="str">
        <f t="shared" si="19"/>
        <v/>
      </c>
      <c r="AL183" s="227">
        <v>43488</v>
      </c>
      <c r="AM183" s="222" t="s">
        <v>15</v>
      </c>
      <c r="AN183" s="172">
        <f>IFERROR(VLOOKUP('PLANNING-RECHANGES LATelec'!$F183,'Table V'!A$1:O8090,13,FALSE),"TBD")</f>
        <v>1313.9</v>
      </c>
      <c r="AO183" s="170">
        <f>IFERROR(VLOOKUP('PLANNING-RECHANGES LATelec'!$F183,'Table V'!A$1:O8047,14,FALSE),"TBD")</f>
        <v>0</v>
      </c>
      <c r="AP183" s="171" t="str">
        <f>IFERROR(VLOOKUP('PLANNING-RECHANGES LATelec'!$F183,'Table V'!A$1:O$8013,15,FALSE),"TBD")</f>
        <v>USD</v>
      </c>
      <c r="AQ183" s="170" t="str">
        <f>IFERROR(VLOOKUP('PLANNING-RECHANGES LATelec'!$A183,[3]PO_AS!$A$2:$R$2520,16,FALSE),"TBD")</f>
        <v>TBD</v>
      </c>
      <c r="AR183" s="171" t="str">
        <f>IFERROR(VLOOKUP('PLANNING-RECHANGES LATelec'!$A183,[3]PO_AS!$A$2:$S$2520,18,FALSE),"TBD")</f>
        <v>TBD</v>
      </c>
      <c r="AS183" s="169" t="str">
        <f t="shared" si="20"/>
        <v>Non valide</v>
      </c>
      <c r="AT183" s="169" t="str">
        <f t="shared" si="21"/>
        <v>Non valide</v>
      </c>
      <c r="AU183" s="215" t="str">
        <f>LEFT('PLANNING-RECHANGES LATelec'!$R183,9)</f>
        <v>LCT145017</v>
      </c>
      <c r="AV183" s="156"/>
    </row>
    <row r="184" spans="1:48" ht="38.25" hidden="1" x14ac:dyDescent="0.2">
      <c r="A184" s="85" t="str">
        <f t="shared" si="22"/>
        <v>2783049710</v>
      </c>
      <c r="B184" s="125" t="str">
        <f>IFERROR(VLOOKUP(F184,'Table V'!A:K,11,FALSE),"TBD")</f>
        <v>AIRBUS</v>
      </c>
      <c r="C184" s="125">
        <v>27830497</v>
      </c>
      <c r="D184" s="126">
        <v>10</v>
      </c>
      <c r="E184" s="127" t="s">
        <v>104</v>
      </c>
      <c r="F184" s="125" t="s">
        <v>600</v>
      </c>
      <c r="G184" s="125">
        <v>1</v>
      </c>
      <c r="H184" s="125">
        <v>0</v>
      </c>
      <c r="I184" s="125" t="str">
        <f>IFERROR(VLOOKUP(F184,'Stock PHS'!A:F,6,FALSE),"")</f>
        <v/>
      </c>
      <c r="J184" s="128" t="str">
        <f>IFERROR(VLOOKUP(F184,'Table V'!A:I,9,FALSE),"P/N INCONNU")</f>
        <v>P/N CONNU</v>
      </c>
      <c r="K184" s="125" t="str">
        <f>IFERROR(VLOOKUP(F184,'Table V'!A:J,10,FALSE),"TBD")</f>
        <v>NB5457P</v>
      </c>
      <c r="L184" s="125" t="str">
        <f>IFERROR(VLOOKUP(F184,'Table V'!A:C,3,FALSE),"LdF non existante")</f>
        <v>LdF approuvée</v>
      </c>
      <c r="M184" s="129" t="s">
        <v>59</v>
      </c>
      <c r="N184" s="125" t="str">
        <f>IFERROR(VLOOKUP(F184,'Table V'!A:H,8,FALSE),"À définir")</f>
        <v>NON</v>
      </c>
      <c r="O184" s="125">
        <f>IFERROR(VLOOKUP(F184,'Table V'!A:E,2,FALSE),"TBD")</f>
        <v>117</v>
      </c>
      <c r="P184" s="125" t="str">
        <f>IFERROR(CONCATENATE(VLOOKUP(F184,'Table V'!$A$1:$Q$260192,17,FALSE),"-",(RIGHT(C184,4)),"0",D184),"")</f>
        <v>1251019-0497010</v>
      </c>
      <c r="Q184" s="130" t="str">
        <f>IFERROR(VLOOKUP(F184,'Table V'!A:L,12,FALSE),"")</f>
        <v>LAB</v>
      </c>
      <c r="R184" s="126" t="s">
        <v>987</v>
      </c>
      <c r="S184" s="125" t="s">
        <v>974</v>
      </c>
      <c r="T184" s="131" t="s">
        <v>24</v>
      </c>
      <c r="U184" s="132" t="s">
        <v>15</v>
      </c>
      <c r="V184" s="130" t="str">
        <f>IFERROR(VLOOKUP(F184,'Table V'!A:F,6,FALSE),"TBD")</f>
        <v>N/A</v>
      </c>
      <c r="W184" s="125" t="str">
        <f>IFERROR(VLOOKUP(F184,'Table V'!A:G,7,FALSE),"TBD")</f>
        <v>N/A</v>
      </c>
      <c r="X184" s="125" t="str">
        <f>IFERROR(VLOOKUP(A184,[1]Feuil1!$A:$AG,32,FALSE),"N/A")</f>
        <v>Received</v>
      </c>
      <c r="Y184" s="130" t="s">
        <v>1987</v>
      </c>
      <c r="Z184" s="133" t="s">
        <v>371</v>
      </c>
      <c r="AA184" s="125" t="s">
        <v>876</v>
      </c>
      <c r="AB184" s="129">
        <v>14180</v>
      </c>
      <c r="AC184" s="129"/>
      <c r="AD184" s="129">
        <v>2937</v>
      </c>
      <c r="AE184" s="134">
        <v>43443</v>
      </c>
      <c r="AF184" s="134">
        <v>43494</v>
      </c>
      <c r="AG184" s="134">
        <f t="shared" si="18"/>
        <v>43488</v>
      </c>
      <c r="AH184" s="125"/>
      <c r="AI184" s="219" t="str">
        <f>IFERROR(VLOOKUP('PLANNING-RECHANGES LATelec'!$AU184,[2]MAD!$B$4:$J$50000,2,FALSE),"MAD TBD")</f>
        <v>MAD TBD</v>
      </c>
      <c r="AJ184" s="134" t="str">
        <f>IFERROR(VLOOKUP('PLANNING-RECHANGES LATelec'!$AU184,[2]MAD!$B$4:$J$50000,9,FALSE),"NON EXPEDIÉE")</f>
        <v>NON EXPEDIÉE</v>
      </c>
      <c r="AK184" s="224" t="str">
        <f t="shared" si="19"/>
        <v/>
      </c>
      <c r="AL184" s="227">
        <v>43488</v>
      </c>
      <c r="AM184" s="222" t="s">
        <v>15</v>
      </c>
      <c r="AN184" s="172">
        <f>IFERROR(VLOOKUP('PLANNING-RECHANGES LATelec'!$F184,'Table V'!A$1:O8091,13,FALSE),"TBD")</f>
        <v>1313.9</v>
      </c>
      <c r="AO184" s="170">
        <f>IFERROR(VLOOKUP('PLANNING-RECHANGES LATelec'!$F184,'Table V'!A$1:O8048,14,FALSE),"TBD")</f>
        <v>0</v>
      </c>
      <c r="AP184" s="171" t="str">
        <f>IFERROR(VLOOKUP('PLANNING-RECHANGES LATelec'!$F184,'Table V'!A$1:O$8013,15,FALSE),"TBD")</f>
        <v>USD</v>
      </c>
      <c r="AQ184" s="170" t="str">
        <f>IFERROR(VLOOKUP('PLANNING-RECHANGES LATelec'!$A184,[3]PO_AS!$A$2:$R$2520,16,FALSE),"TBD")</f>
        <v>TBD</v>
      </c>
      <c r="AR184" s="171" t="str">
        <f>IFERROR(VLOOKUP('PLANNING-RECHANGES LATelec'!$A184,[3]PO_AS!$A$2:$S$2520,18,FALSE),"TBD")</f>
        <v>TBD</v>
      </c>
      <c r="AS184" s="169" t="str">
        <f t="shared" si="20"/>
        <v>Non valide</v>
      </c>
      <c r="AT184" s="169" t="str">
        <f t="shared" si="21"/>
        <v>Non valide</v>
      </c>
      <c r="AU184" s="215" t="str">
        <f>LEFT('PLANNING-RECHANGES LATelec'!$R184,9)</f>
        <v>LCT145020</v>
      </c>
      <c r="AV184" s="156"/>
    </row>
    <row r="185" spans="1:48" ht="38.25" hidden="1" x14ac:dyDescent="0.2">
      <c r="A185" s="86" t="str">
        <f t="shared" si="22"/>
        <v>2784044610</v>
      </c>
      <c r="B185" s="125" t="str">
        <f>IFERROR(VLOOKUP(F185,'Table V'!A:K,11,FALSE),"TBD")</f>
        <v>AIRBUS</v>
      </c>
      <c r="C185" s="125">
        <v>27840446</v>
      </c>
      <c r="D185" s="126">
        <v>10</v>
      </c>
      <c r="E185" s="127" t="s">
        <v>104</v>
      </c>
      <c r="F185" s="125" t="s">
        <v>600</v>
      </c>
      <c r="G185" s="125">
        <v>1</v>
      </c>
      <c r="H185" s="125">
        <v>0</v>
      </c>
      <c r="I185" s="125" t="str">
        <f>IFERROR(VLOOKUP(F185,'Stock PHS'!A:F,6,FALSE),"")</f>
        <v/>
      </c>
      <c r="J185" s="128" t="str">
        <f>IFERROR(VLOOKUP(F185,'Table V'!A:I,9,FALSE),"P/N INCONNU")</f>
        <v>P/N CONNU</v>
      </c>
      <c r="K185" s="125" t="str">
        <f>IFERROR(VLOOKUP(F185,'Table V'!A:J,10,FALSE),"TBD")</f>
        <v>NB5457P</v>
      </c>
      <c r="L185" s="125" t="str">
        <f>IFERROR(VLOOKUP(F185,'Table V'!A:C,3,FALSE),"LdF non existante")</f>
        <v>LdF approuvée</v>
      </c>
      <c r="M185" s="129" t="s">
        <v>59</v>
      </c>
      <c r="N185" s="125" t="str">
        <f>IFERROR(VLOOKUP(F185,'Table V'!A:H,8,FALSE),"À définir")</f>
        <v>NON</v>
      </c>
      <c r="O185" s="125">
        <f>IFERROR(VLOOKUP(F185,'Table V'!A:E,2,FALSE),"TBD")</f>
        <v>117</v>
      </c>
      <c r="P185" s="125" t="str">
        <f>IFERROR(CONCATENATE(VLOOKUP(F185,'Table V'!$A$1:$Q$260192,17,FALSE),"-",(RIGHT(C185,4)),"0",D185),"")</f>
        <v>1251019-0446010</v>
      </c>
      <c r="Q185" s="130" t="str">
        <f>IFERROR(VLOOKUP(F185,'Table V'!A:L,12,FALSE),"")</f>
        <v>LAB</v>
      </c>
      <c r="R185" s="126" t="s">
        <v>1915</v>
      </c>
      <c r="S185" s="125" t="s">
        <v>397</v>
      </c>
      <c r="T185" s="131" t="s">
        <v>24</v>
      </c>
      <c r="U185" s="132" t="s">
        <v>15</v>
      </c>
      <c r="V185" s="130" t="str">
        <f>IFERROR(VLOOKUP(F185,'Table V'!A:F,6,FALSE),"TBD")</f>
        <v>N/A</v>
      </c>
      <c r="W185" s="125" t="str">
        <f>IFERROR(VLOOKUP(F185,'Table V'!A:G,7,FALSE),"TBD")</f>
        <v>N/A</v>
      </c>
      <c r="X185" s="125" t="str">
        <f>IFERROR(VLOOKUP(A185,[1]Feuil1!$A:$AG,32,FALSE),"N/A")</f>
        <v>Received</v>
      </c>
      <c r="Y185" s="130" t="s">
        <v>1987</v>
      </c>
      <c r="Z185" s="133" t="s">
        <v>274</v>
      </c>
      <c r="AA185" s="125" t="s">
        <v>159</v>
      </c>
      <c r="AB185" s="129">
        <v>14180</v>
      </c>
      <c r="AC185" s="129"/>
      <c r="AD185" s="129">
        <v>2939</v>
      </c>
      <c r="AE185" s="134">
        <v>43450</v>
      </c>
      <c r="AF185" s="134">
        <v>43494</v>
      </c>
      <c r="AG185" s="134">
        <f t="shared" si="18"/>
        <v>43488</v>
      </c>
      <c r="AH185" s="125"/>
      <c r="AI185" s="219" t="str">
        <f>IFERROR(VLOOKUP('PLANNING-RECHANGES LATelec'!$AU185,[2]MAD!$B$4:$J$50000,2,FALSE),"MAD TBD")</f>
        <v>MAD TBD</v>
      </c>
      <c r="AJ185" s="134" t="str">
        <f>IFERROR(VLOOKUP('PLANNING-RECHANGES LATelec'!$AU185,[2]MAD!$B$4:$J$50000,9,FALSE),"NON EXPEDIÉE")</f>
        <v>NON EXPEDIÉE</v>
      </c>
      <c r="AK185" s="224" t="str">
        <f t="shared" si="19"/>
        <v/>
      </c>
      <c r="AL185" s="227">
        <v>43488</v>
      </c>
      <c r="AM185" s="222" t="s">
        <v>15</v>
      </c>
      <c r="AN185" s="172">
        <f>IFERROR(VLOOKUP('PLANNING-RECHANGES LATelec'!$F185,'Table V'!A$1:O8092,13,FALSE),"TBD")</f>
        <v>1313.9</v>
      </c>
      <c r="AO185" s="170">
        <f>IFERROR(VLOOKUP('PLANNING-RECHANGES LATelec'!$F185,'Table V'!A$1:O8049,14,FALSE),"TBD")</f>
        <v>0</v>
      </c>
      <c r="AP185" s="171" t="str">
        <f>IFERROR(VLOOKUP('PLANNING-RECHANGES LATelec'!$F185,'Table V'!A$1:O$8013,15,FALSE),"TBD")</f>
        <v>USD</v>
      </c>
      <c r="AQ185" s="170" t="str">
        <f>IFERROR(VLOOKUP('PLANNING-RECHANGES LATelec'!$A185,[3]PO_AS!$A$2:$R$2520,16,FALSE),"TBD")</f>
        <v>TBD</v>
      </c>
      <c r="AR185" s="171" t="str">
        <f>IFERROR(VLOOKUP('PLANNING-RECHANGES LATelec'!$A185,[3]PO_AS!$A$2:$S$2520,18,FALSE),"TBD")</f>
        <v>TBD</v>
      </c>
      <c r="AS185" s="169" t="str">
        <f t="shared" si="20"/>
        <v>Non valide</v>
      </c>
      <c r="AT185" s="169" t="str">
        <f t="shared" si="21"/>
        <v>Non valide</v>
      </c>
      <c r="AU185" s="215" t="str">
        <f>LEFT('PLANNING-RECHANGES LATelec'!$R185,9)</f>
        <v>LCT075983</v>
      </c>
      <c r="AV185" s="156"/>
    </row>
    <row r="186" spans="1:48" ht="25.5" hidden="1" x14ac:dyDescent="0.2">
      <c r="A186" s="84" t="str">
        <f t="shared" si="22"/>
        <v>4900035580</v>
      </c>
      <c r="B186" s="125" t="str">
        <f>IFERROR(VLOOKUP(F186,'Table V'!A:K,11,FALSE),"TBD")</f>
        <v>STELIA</v>
      </c>
      <c r="C186" s="125">
        <v>4900035580</v>
      </c>
      <c r="D186" s="126"/>
      <c r="E186" s="127" t="s">
        <v>95</v>
      </c>
      <c r="F186" s="125" t="s">
        <v>533</v>
      </c>
      <c r="G186" s="125">
        <v>1</v>
      </c>
      <c r="H186" s="125">
        <v>0</v>
      </c>
      <c r="I186" s="125" t="str">
        <f>IFERROR(VLOOKUP(F186,'Stock PHS'!A:F,6,FALSE),"")</f>
        <v/>
      </c>
      <c r="J186" s="128" t="str">
        <f>IFERROR(VLOOKUP(F186,'Table V'!A:I,9,FALSE),"P/N INCONNU")</f>
        <v>P/N CONNU</v>
      </c>
      <c r="K186" s="125" t="str">
        <f>IFERROR(VLOOKUP(F186,'Table V'!A:J,10,FALSE),"TBD")</f>
        <v>N/A</v>
      </c>
      <c r="L186" s="125" t="str">
        <f>IFERROR(VLOOKUP(F186,'Table V'!A:C,3,FALSE),"LdF non existante")</f>
        <v>LdF approuvée</v>
      </c>
      <c r="M186" s="129" t="s">
        <v>59</v>
      </c>
      <c r="N186" s="125" t="str">
        <f>IFERROR(VLOOKUP(F186,'Table V'!A:H,8,FALSE),"À définir")</f>
        <v>NON</v>
      </c>
      <c r="O186" s="125">
        <f>IFERROR(VLOOKUP(F186,'Table V'!A:E,2,FALSE),"")</f>
        <v>27</v>
      </c>
      <c r="P186" s="125" t="str">
        <f>IFERROR(CONCATENATE(VLOOKUP(F186,'Table V'!$A$1:$Q$260192,17,FALSE),"-",(RIGHT(C186,4)),"0",D186),"")</f>
        <v>1251019-55800</v>
      </c>
      <c r="Q186" s="130" t="str">
        <f>IFERROR(VLOOKUP(F186,'Table V'!A:L,12,FALSE),"")</f>
        <v>LAB</v>
      </c>
      <c r="R186" s="126" t="s">
        <v>1826</v>
      </c>
      <c r="S186" s="125" t="s">
        <v>186</v>
      </c>
      <c r="T186" s="131" t="s">
        <v>24</v>
      </c>
      <c r="U186" s="132" t="s">
        <v>15</v>
      </c>
      <c r="V186" s="130" t="str">
        <f>IFERROR(VLOOKUP(F186,'Table V'!A:F,6,FALSE),"TBD")</f>
        <v>6839605200</v>
      </c>
      <c r="W186" s="125" t="str">
        <f>IFERROR(VLOOKUP(F186,'Table V'!A:G,7,FALSE),"TBD")</f>
        <v>Qté 1</v>
      </c>
      <c r="X186" s="125" t="str">
        <f>IFERROR(VLOOKUP(A186,[1]Feuil1!$A:$AG,32,FALSE),"N/A")</f>
        <v>N/A</v>
      </c>
      <c r="Y186" s="245" t="s">
        <v>34</v>
      </c>
      <c r="Z186" s="133" t="s">
        <v>400</v>
      </c>
      <c r="AA186" s="125" t="s">
        <v>159</v>
      </c>
      <c r="AB186" s="129">
        <v>14685</v>
      </c>
      <c r="AC186" s="129"/>
      <c r="AD186" s="129"/>
      <c r="AE186" s="134">
        <v>43292</v>
      </c>
      <c r="AF186" s="134">
        <v>43312</v>
      </c>
      <c r="AG186" s="134">
        <f t="shared" si="18"/>
        <v>43306</v>
      </c>
      <c r="AH186" s="125"/>
      <c r="AI186" s="219" t="str">
        <f>IFERROR(VLOOKUP('PLANNING-RECHANGES LATelec'!$AU186,[2]MAD!$B$4:$J$50000,2,FALSE),"MAD TBD")</f>
        <v>MAD TBD</v>
      </c>
      <c r="AJ186" s="134" t="str">
        <f>IFERROR(VLOOKUP('PLANNING-RECHANGES LATelec'!$AU186,[2]MAD!$B$4:$J$50000,9,FALSE),"NON EXPEDIÉE")</f>
        <v>NON EXPEDIÉE</v>
      </c>
      <c r="AK186" s="224" t="str">
        <f t="shared" si="19"/>
        <v/>
      </c>
      <c r="AL186" s="227"/>
      <c r="AM186" s="222" t="s">
        <v>15</v>
      </c>
      <c r="AN186" s="172">
        <f>IFERROR(VLOOKUP('PLANNING-RECHANGES LATelec'!$F186,'Table V'!A$1:O8093,13,FALSE),"TBD")</f>
        <v>0</v>
      </c>
      <c r="AO186" s="170">
        <f>IFERROR(VLOOKUP('PLANNING-RECHANGES LATelec'!$F186,'Table V'!A$1:O8050,14,FALSE),"TBD")</f>
        <v>0</v>
      </c>
      <c r="AP186" s="171">
        <f>IFERROR(VLOOKUP('PLANNING-RECHANGES LATelec'!$F186,'Table V'!A$1:O$8013,15,FALSE),"TBD")</f>
        <v>0</v>
      </c>
      <c r="AQ186" s="168" t="str">
        <f>IFERROR(VLOOKUP('PLANNING-RECHANGES LATelec'!$A186,[3]PO_AS!$A$2:$R$2520,16,FALSE),"TBD")</f>
        <v>TBD</v>
      </c>
      <c r="AR186" s="169" t="str">
        <f>IFERROR(VLOOKUP('PLANNING-RECHANGES LATelec'!$A186,[3]PO_AS!$A$2:$S$2520,18,FALSE),"TBD")</f>
        <v>TBD</v>
      </c>
      <c r="AS186" s="169" t="str">
        <f t="shared" si="20"/>
        <v>Non valide</v>
      </c>
      <c r="AT186" s="169" t="str">
        <f t="shared" si="21"/>
        <v>Non valide</v>
      </c>
      <c r="AU186" s="215" t="str">
        <f>LEFT('PLANNING-RECHANGES LATelec'!$R186,9)</f>
        <v>LCT074940</v>
      </c>
      <c r="AV186" s="156"/>
    </row>
    <row r="187" spans="1:48" ht="38.25" hidden="1" x14ac:dyDescent="0.2">
      <c r="A187" s="85" t="str">
        <f t="shared" si="22"/>
        <v>2784402210</v>
      </c>
      <c r="B187" s="125" t="str">
        <f>IFERROR(VLOOKUP(F187,'Table V'!A:K,11,FALSE),"TBD")</f>
        <v>AIRBUS</v>
      </c>
      <c r="C187" s="125">
        <v>27844022</v>
      </c>
      <c r="D187" s="126">
        <v>10</v>
      </c>
      <c r="E187" s="127" t="s">
        <v>104</v>
      </c>
      <c r="F187" s="125" t="s">
        <v>657</v>
      </c>
      <c r="G187" s="125">
        <v>3</v>
      </c>
      <c r="H187" s="125">
        <v>0</v>
      </c>
      <c r="I187" s="125" t="str">
        <f>IFERROR(VLOOKUP(F187,'Stock PHS'!A:F,6,FALSE),"")</f>
        <v/>
      </c>
      <c r="J187" s="128" t="str">
        <f>IFERROR(VLOOKUP(F187,'Table V'!A:I,9,FALSE),"P/N INCONNU")</f>
        <v>P/N CONNU</v>
      </c>
      <c r="K187" s="125" t="str">
        <f>IFERROR(VLOOKUP(F187,'Table V'!A:J,10,FALSE),"TBD")</f>
        <v>NB06767P</v>
      </c>
      <c r="L187" s="125" t="str">
        <f>IFERROR(VLOOKUP(F187,'Table V'!A:C,3,FALSE),"LdF non existante")</f>
        <v>LdF Non approuvée</v>
      </c>
      <c r="M187" s="129" t="s">
        <v>59</v>
      </c>
      <c r="N187" s="125" t="str">
        <f>IFERROR(VLOOKUP(F187,'Table V'!A:H,8,FALSE),"À définir")</f>
        <v>NON</v>
      </c>
      <c r="O187" s="125">
        <f>IFERROR(VLOOKUP(F187,'Table V'!A:E,2,FALSE),"TBD")</f>
        <v>40</v>
      </c>
      <c r="P187" s="125" t="str">
        <f>IFERROR(CONCATENATE(VLOOKUP(F187,'Table V'!$A$1:$Q$260192,17,FALSE),"-",(RIGHT(C187,4)),"0",D187),"")</f>
        <v>1251019-4022010</v>
      </c>
      <c r="Q187" s="130" t="str">
        <f>IFERROR(VLOOKUP(F187,'Table V'!A:L,12,FALSE),"")</f>
        <v>LAB</v>
      </c>
      <c r="R187" s="126" t="s">
        <v>1916</v>
      </c>
      <c r="S187" s="125" t="s">
        <v>1399</v>
      </c>
      <c r="T187" s="131" t="s">
        <v>24</v>
      </c>
      <c r="U187" s="132" t="s">
        <v>15</v>
      </c>
      <c r="V187" s="130" t="str">
        <f>IFERROR(VLOOKUP(F187,'Table V'!A:F,6,FALSE),"TBD")</f>
        <v>N/A</v>
      </c>
      <c r="W187" s="125" t="str">
        <f>IFERROR(VLOOKUP(F187,'Table V'!A:G,7,FALSE),"TBD")</f>
        <v>N/A</v>
      </c>
      <c r="X187" s="125" t="str">
        <f>IFERROR(VLOOKUP(A187,[1]Feuil1!$A:$AG,32,FALSE),"N/A")</f>
        <v>N/A</v>
      </c>
      <c r="Y187" s="130" t="str">
        <f>IF(ISNUMBER(Tableau1[[#This Row],[Date expédition réelle]]),"Expédiée","En cours")</f>
        <v>Expédiée</v>
      </c>
      <c r="Z187" s="133" t="s">
        <v>1345</v>
      </c>
      <c r="AA187" s="125" t="s">
        <v>159</v>
      </c>
      <c r="AB187" s="129">
        <v>15132</v>
      </c>
      <c r="AC187" s="125" t="s">
        <v>1061</v>
      </c>
      <c r="AD187" s="129">
        <v>4047</v>
      </c>
      <c r="AE187" s="134">
        <v>43474</v>
      </c>
      <c r="AF187" s="134">
        <v>43495</v>
      </c>
      <c r="AG187" s="134">
        <f t="shared" si="18"/>
        <v>43489</v>
      </c>
      <c r="AH187" s="125"/>
      <c r="AI187" s="219">
        <f>IFERROR(VLOOKUP('PLANNING-RECHANGES LATelec'!$AU187,[2]MAD!$B$4:$J$50000,2,FALSE),"MAD TBD")</f>
        <v>43490</v>
      </c>
      <c r="AJ187" s="134">
        <f>IFERROR(VLOOKUP('PLANNING-RECHANGES LATelec'!$AU187,[2]MAD!$B$4:$J$50000,9,FALSE),"NON EXPEDIÉE")</f>
        <v>43493</v>
      </c>
      <c r="AK187" s="224">
        <f t="shared" si="19"/>
        <v>1</v>
      </c>
      <c r="AL187" s="227">
        <v>43489</v>
      </c>
      <c r="AM187" s="222" t="s">
        <v>15</v>
      </c>
      <c r="AN187" s="172">
        <f>IFERROR(VLOOKUP('PLANNING-RECHANGES LATelec'!$F187,'Table V'!A$1:O8094,13,FALSE),"TBD")</f>
        <v>3801</v>
      </c>
      <c r="AO187" s="170">
        <f>IFERROR(VLOOKUP('PLANNING-RECHANGES LATelec'!$F187,'Table V'!A$1:O8051,14,FALSE),"TBD")</f>
        <v>0</v>
      </c>
      <c r="AP187" s="171" t="str">
        <f>IFERROR(VLOOKUP('PLANNING-RECHANGES LATelec'!$F187,'Table V'!A$1:O$8013,15,FALSE),"TBD")</f>
        <v>USD</v>
      </c>
      <c r="AQ187" s="170" t="str">
        <f>IFERROR(VLOOKUP('PLANNING-RECHANGES LATelec'!$A187,[3]PO_AS!$A$2:$R$2520,16,FALSE),"TBD")</f>
        <v>TBD</v>
      </c>
      <c r="AR187" s="171" t="str">
        <f>IFERROR(VLOOKUP('PLANNING-RECHANGES LATelec'!$A187,[3]PO_AS!$A$2:$S$2520,18,FALSE),"TBD")</f>
        <v>TBD</v>
      </c>
      <c r="AS187" s="169" t="str">
        <f t="shared" si="20"/>
        <v>Non valide</v>
      </c>
      <c r="AT187" s="169" t="str">
        <f t="shared" si="21"/>
        <v>Non valide</v>
      </c>
      <c r="AU187" s="215" t="str">
        <f>LEFT('PLANNING-RECHANGES LATelec'!$R187,9)</f>
        <v>LCT077060</v>
      </c>
      <c r="AV187" s="156"/>
    </row>
    <row r="188" spans="1:48" ht="38.25" hidden="1" x14ac:dyDescent="0.2">
      <c r="A188" s="86" t="str">
        <f t="shared" si="22"/>
        <v>490003686440</v>
      </c>
      <c r="B188" s="125" t="str">
        <f>IFERROR(VLOOKUP(F188,'Table V'!A:K,11,FALSE),"TBD")</f>
        <v>STELIA</v>
      </c>
      <c r="C188" s="125">
        <v>4900036864</v>
      </c>
      <c r="D188" s="126" t="s">
        <v>1251</v>
      </c>
      <c r="E188" s="127" t="s">
        <v>95</v>
      </c>
      <c r="F188" s="125" t="s">
        <v>651</v>
      </c>
      <c r="G188" s="125">
        <v>4</v>
      </c>
      <c r="H188" s="125">
        <v>0</v>
      </c>
      <c r="I188" s="125" t="str">
        <f>IFERROR(VLOOKUP(F188,'Stock PHS'!A:F,6,FALSE),"")</f>
        <v/>
      </c>
      <c r="J188" s="128" t="str">
        <f>IFERROR(VLOOKUP(F188,'Table V'!A:I,9,FALSE),"P/N INCONNU")</f>
        <v>P/N CONNU</v>
      </c>
      <c r="K188" s="125" t="str">
        <f>IFERROR(VLOOKUP(F188,'Table V'!A:J,10,FALSE),"TBD")</f>
        <v>N/A</v>
      </c>
      <c r="L188" s="125" t="str">
        <f>IFERROR(VLOOKUP(F188,'Table V'!A:C,3,FALSE),"LdF non existante")</f>
        <v>LdF approuvée</v>
      </c>
      <c r="M188" s="129"/>
      <c r="N188" s="125" t="str">
        <f>IFERROR(VLOOKUP(F188,'Table V'!A:H,8,FALSE),"À définir")</f>
        <v>OUI</v>
      </c>
      <c r="O188" s="125" t="str">
        <f>IFERROR(VLOOKUP(F188,'Table V'!A:E,2,FALSE),"TBD")</f>
        <v>FAISCEAU</v>
      </c>
      <c r="P188" s="125" t="str">
        <f>IFERROR(CONCATENATE(VLOOKUP(F188,'Table V'!$A$1:$Q$260192,17,FALSE),"-",(RIGHT(C188,4)),"0",D188),"")</f>
        <v>1251019-68640040</v>
      </c>
      <c r="Q188" s="130" t="str">
        <f>IFERROR(VLOOKUP(F188,'Table V'!A:L,12,FALSE),"")</f>
        <v>LAB</v>
      </c>
      <c r="R188" s="126" t="s">
        <v>1254</v>
      </c>
      <c r="S188" s="125" t="s">
        <v>1256</v>
      </c>
      <c r="T188" s="131" t="s">
        <v>24</v>
      </c>
      <c r="U188" s="132" t="s">
        <v>15</v>
      </c>
      <c r="V188" s="130" t="str">
        <f>IFERROR(VLOOKUP(F188,'Table V'!A:F,6,FALSE),"TBD")</f>
        <v>N/A</v>
      </c>
      <c r="W188" s="125" t="str">
        <f>IFERROR(VLOOKUP(F188,'Table V'!A:G,7,FALSE),"TBD")</f>
        <v>N/A</v>
      </c>
      <c r="X188" s="125" t="str">
        <f>IFERROR(VLOOKUP(A188,[1]Feuil1!$A:$AG,32,FALSE),"N/A")</f>
        <v>N/A</v>
      </c>
      <c r="Y188" s="130" t="str">
        <f>IF(ISNUMBER(Tableau1[[#This Row],[Date expédition réelle]]),"Expédiée","En cours")</f>
        <v>Expédiée</v>
      </c>
      <c r="Z188" s="133" t="s">
        <v>1257</v>
      </c>
      <c r="AA188" s="125" t="s">
        <v>876</v>
      </c>
      <c r="AB188" s="129" t="s">
        <v>957</v>
      </c>
      <c r="AC188" s="129"/>
      <c r="AD188" s="129"/>
      <c r="AE188" s="134">
        <v>43497</v>
      </c>
      <c r="AF188" s="134">
        <v>43497</v>
      </c>
      <c r="AG188" s="134">
        <f t="shared" si="18"/>
        <v>43493</v>
      </c>
      <c r="AH188" s="125"/>
      <c r="AI188" s="219">
        <f>IFERROR(VLOOKUP('PLANNING-RECHANGES LATelec'!$AU188,[2]MAD!$B$4:$J$50000,2,FALSE),"MAD TBD")</f>
        <v>43497</v>
      </c>
      <c r="AJ188" s="134">
        <f>IFERROR(VLOOKUP('PLANNING-RECHANGES LATelec'!$AU188,[2]MAD!$B$4:$J$50000,9,FALSE),"NON EXPEDIÉE")</f>
        <v>43501</v>
      </c>
      <c r="AK188" s="224">
        <f t="shared" si="19"/>
        <v>4</v>
      </c>
      <c r="AL188" s="227">
        <v>43493</v>
      </c>
      <c r="AM188" s="222" t="s">
        <v>15</v>
      </c>
      <c r="AN188" s="172">
        <f>IFERROR(VLOOKUP('PLANNING-RECHANGES LATelec'!$F188,'Table V'!A$1:O8095,13,FALSE),"TBD")</f>
        <v>142.56</v>
      </c>
      <c r="AO188" s="170">
        <f>IFERROR(VLOOKUP('PLANNING-RECHANGES LATelec'!$F188,'Table V'!A$1:O8052,14,FALSE),"TBD")</f>
        <v>0</v>
      </c>
      <c r="AP188" s="171" t="str">
        <f>IFERROR(VLOOKUP('PLANNING-RECHANGES LATelec'!$F188,'Table V'!A$1:O$8013,15,FALSE),"TBD")</f>
        <v>EUR</v>
      </c>
      <c r="AQ188" s="170" t="str">
        <f>IFERROR(VLOOKUP('PLANNING-RECHANGES LATelec'!$A188,[3]PO_AS!$A$2:$R$2520,16,FALSE),"TBD")</f>
        <v>TBD</v>
      </c>
      <c r="AR188" s="171" t="str">
        <f>IFERROR(VLOOKUP('PLANNING-RECHANGES LATelec'!$A188,[3]PO_AS!$A$2:$S$2520,18,FALSE),"TBD")</f>
        <v>TBD</v>
      </c>
      <c r="AS188" s="169" t="str">
        <f t="shared" si="20"/>
        <v>Non valide</v>
      </c>
      <c r="AT188" s="169" t="str">
        <f t="shared" si="21"/>
        <v>Non valide</v>
      </c>
      <c r="AU188" s="215" t="str">
        <f>LEFT('PLANNING-RECHANGES LATelec'!$R188,9)</f>
        <v>LCT203598</v>
      </c>
      <c r="AV188" s="156"/>
    </row>
    <row r="189" spans="1:48" ht="38.25" hidden="1" x14ac:dyDescent="0.2">
      <c r="A189" s="85" t="str">
        <f t="shared" si="22"/>
        <v>2764899710</v>
      </c>
      <c r="B189" s="125" t="str">
        <f>IFERROR(VLOOKUP(F189,'Table V'!A:K,11,FALSE),"TBD")</f>
        <v>AIRBUS</v>
      </c>
      <c r="C189" s="125">
        <v>27648997</v>
      </c>
      <c r="D189" s="126" t="s">
        <v>157</v>
      </c>
      <c r="E189" s="127" t="s">
        <v>95</v>
      </c>
      <c r="F189" s="125" t="s">
        <v>600</v>
      </c>
      <c r="G189" s="125">
        <v>1</v>
      </c>
      <c r="H189" s="125">
        <v>0</v>
      </c>
      <c r="I189" s="125" t="str">
        <f>IFERROR(VLOOKUP(F189,'Stock PHS'!A:F,6,FALSE),"")</f>
        <v/>
      </c>
      <c r="J189" s="128" t="str">
        <f>IFERROR(VLOOKUP(F189,'Table V'!A:I,9,FALSE),"P/N INCONNU")</f>
        <v>P/N CONNU</v>
      </c>
      <c r="K189" s="125" t="str">
        <f>IFERROR(VLOOKUP(F189,'Table V'!A:J,10,FALSE),"TBD")</f>
        <v>NB5457P</v>
      </c>
      <c r="L189" s="125" t="str">
        <f>IFERROR(VLOOKUP(F189,'Table V'!A:C,3,FALSE),"LdF non existante")</f>
        <v>LdF approuvée</v>
      </c>
      <c r="M189" s="129" t="s">
        <v>59</v>
      </c>
      <c r="N189" s="125" t="str">
        <f>IFERROR(VLOOKUP(F189,'Table V'!A:H,8,FALSE),"À définir")</f>
        <v>NON</v>
      </c>
      <c r="O189" s="125">
        <f>IFERROR(VLOOKUP(F189,'Table V'!A:E,2,FALSE),"TBD")</f>
        <v>117</v>
      </c>
      <c r="P189" s="125" t="str">
        <f>IFERROR(CONCATENATE(VLOOKUP(F189,'Table V'!$A$1:$Q$260192,17,FALSE),"-",(RIGHT(C189,4)),"0",D189),"")</f>
        <v>1251019-8997010</v>
      </c>
      <c r="Q189" s="130" t="str">
        <f>IFERROR(VLOOKUP(F189,'Table V'!A:L,12,FALSE),"")</f>
        <v>LAB</v>
      </c>
      <c r="R189" s="126" t="s">
        <v>976</v>
      </c>
      <c r="S189" s="125" t="s">
        <v>967</v>
      </c>
      <c r="T189" s="131" t="s">
        <v>24</v>
      </c>
      <c r="U189" s="132" t="s">
        <v>15</v>
      </c>
      <c r="V189" s="130" t="str">
        <f>IFERROR(VLOOKUP(F189,'Table V'!A:F,6,FALSE),"TBD")</f>
        <v>N/A</v>
      </c>
      <c r="W189" s="125" t="str">
        <f>IFERROR(VLOOKUP(F189,'Table V'!A:G,7,FALSE),"TBD")</f>
        <v>N/A</v>
      </c>
      <c r="X189" s="125" t="str">
        <f>IFERROR(VLOOKUP(A189,[1]Feuil1!$A:$AG,32,FALSE),"N/A")</f>
        <v>Received</v>
      </c>
      <c r="Y189" s="130" t="str">
        <f>IF(ISNUMBER(Tableau1[[#This Row],[Date expédition réelle]]),"Expédiée","En cours")</f>
        <v>Expédiée</v>
      </c>
      <c r="Z189" s="133" t="s">
        <v>226</v>
      </c>
      <c r="AA189" s="125" t="s">
        <v>876</v>
      </c>
      <c r="AB189" s="129">
        <v>10623</v>
      </c>
      <c r="AC189" s="129"/>
      <c r="AD189" s="129">
        <v>2937</v>
      </c>
      <c r="AE189" s="134">
        <v>43160</v>
      </c>
      <c r="AF189" s="134">
        <v>43501</v>
      </c>
      <c r="AG189" s="134">
        <f t="shared" si="18"/>
        <v>43495</v>
      </c>
      <c r="AH189" s="125" t="s">
        <v>57</v>
      </c>
      <c r="AI189" s="219">
        <f>IFERROR(VLOOKUP('PLANNING-RECHANGES LATelec'!$AU189,[2]MAD!$B$4:$J$50000,2,FALSE),"MAD TBD")</f>
        <v>43486</v>
      </c>
      <c r="AJ189" s="134">
        <f>IFERROR(VLOOKUP('PLANNING-RECHANGES LATelec'!$AU189,[2]MAD!$B$4:$J$50000,9,FALSE),"NON EXPEDIÉE")</f>
        <v>43488</v>
      </c>
      <c r="AK189" s="224">
        <f t="shared" si="19"/>
        <v>-9</v>
      </c>
      <c r="AL189" s="227">
        <v>43495</v>
      </c>
      <c r="AM189" s="222" t="s">
        <v>15</v>
      </c>
      <c r="AN189" s="172">
        <f>IFERROR(VLOOKUP('PLANNING-RECHANGES LATelec'!$F189,'Table V'!A$1:O8096,13,FALSE),"TBD")</f>
        <v>1313.9</v>
      </c>
      <c r="AO189" s="170">
        <f>IFERROR(VLOOKUP('PLANNING-RECHANGES LATelec'!$F189,'Table V'!A$1:O8053,14,FALSE),"TBD")</f>
        <v>0</v>
      </c>
      <c r="AP189" s="171" t="str">
        <f>IFERROR(VLOOKUP('PLANNING-RECHANGES LATelec'!$F189,'Table V'!A$1:O$8013,15,FALSE),"TBD")</f>
        <v>USD</v>
      </c>
      <c r="AQ189" s="170" t="str">
        <f>IFERROR(VLOOKUP('PLANNING-RECHANGES LATelec'!$A189,[3]PO_AS!$A$2:$R$2520,16,FALSE),"TBD")</f>
        <v>TBD</v>
      </c>
      <c r="AR189" s="171" t="str">
        <f>IFERROR(VLOOKUP('PLANNING-RECHANGES LATelec'!$A189,[3]PO_AS!$A$2:$S$2520,18,FALSE),"TBD")</f>
        <v>TBD</v>
      </c>
      <c r="AS189" s="169" t="str">
        <f t="shared" si="20"/>
        <v>Non valide</v>
      </c>
      <c r="AT189" s="169" t="str">
        <f t="shared" si="21"/>
        <v>Non valide</v>
      </c>
      <c r="AU189" s="215" t="str">
        <f>LEFT('PLANNING-RECHANGES LATelec'!$R189,9)</f>
        <v>LCT144987</v>
      </c>
      <c r="AV189" s="156"/>
    </row>
    <row r="190" spans="1:48" ht="38.25" hidden="1" x14ac:dyDescent="0.2">
      <c r="A190" s="86" t="str">
        <f t="shared" si="22"/>
        <v>2764899810</v>
      </c>
      <c r="B190" s="125" t="str">
        <f>IFERROR(VLOOKUP(F190,'Table V'!A:K,11,FALSE),"TBD")</f>
        <v>AIRBUS</v>
      </c>
      <c r="C190" s="125">
        <v>27648998</v>
      </c>
      <c r="D190" s="126" t="s">
        <v>157</v>
      </c>
      <c r="E190" s="127" t="s">
        <v>95</v>
      </c>
      <c r="F190" s="125" t="s">
        <v>600</v>
      </c>
      <c r="G190" s="125">
        <v>1</v>
      </c>
      <c r="H190" s="125">
        <v>0</v>
      </c>
      <c r="I190" s="125" t="str">
        <f>IFERROR(VLOOKUP(F190,'Stock PHS'!A:F,6,FALSE),"")</f>
        <v/>
      </c>
      <c r="J190" s="128" t="str">
        <f>IFERROR(VLOOKUP(F190,'Table V'!A:I,9,FALSE),"P/N INCONNU")</f>
        <v>P/N CONNU</v>
      </c>
      <c r="K190" s="125" t="str">
        <f>IFERROR(VLOOKUP(F190,'Table V'!A:J,10,FALSE),"TBD")</f>
        <v>NB5457P</v>
      </c>
      <c r="L190" s="125" t="str">
        <f>IFERROR(VLOOKUP(F190,'Table V'!A:C,3,FALSE),"LdF non existante")</f>
        <v>LdF approuvée</v>
      </c>
      <c r="M190" s="129" t="s">
        <v>59</v>
      </c>
      <c r="N190" s="125" t="str">
        <f>IFERROR(VLOOKUP(F190,'Table V'!A:H,8,FALSE),"À définir")</f>
        <v>NON</v>
      </c>
      <c r="O190" s="125">
        <f>IFERROR(VLOOKUP(F190,'Table V'!A:E,2,FALSE),"TBD")</f>
        <v>117</v>
      </c>
      <c r="P190" s="125" t="str">
        <f>IFERROR(CONCATENATE(VLOOKUP(F190,'Table V'!$A$1:$Q$260192,17,FALSE),"-",(RIGHT(C190,4)),"0",D190),"")</f>
        <v>1251019-8998010</v>
      </c>
      <c r="Q190" s="130" t="str">
        <f>IFERROR(VLOOKUP(F190,'Table V'!A:L,12,FALSE),"")</f>
        <v>LAB</v>
      </c>
      <c r="R190" s="126" t="s">
        <v>977</v>
      </c>
      <c r="S190" s="125" t="s">
        <v>968</v>
      </c>
      <c r="T190" s="131" t="s">
        <v>24</v>
      </c>
      <c r="U190" s="132" t="s">
        <v>15</v>
      </c>
      <c r="V190" s="130" t="str">
        <f>IFERROR(VLOOKUP(F190,'Table V'!A:F,6,FALSE),"TBD")</f>
        <v>N/A</v>
      </c>
      <c r="W190" s="125" t="str">
        <f>IFERROR(VLOOKUP(F190,'Table V'!A:G,7,FALSE),"TBD")</f>
        <v>N/A</v>
      </c>
      <c r="X190" s="125" t="str">
        <f>IFERROR(VLOOKUP(A190,[1]Feuil1!$A:$AG,32,FALSE),"N/A")</f>
        <v>Received</v>
      </c>
      <c r="Y190" s="130" t="str">
        <f>IF(ISNUMBER(Tableau1[[#This Row],[Date expédition réelle]]),"Expédiée","En cours")</f>
        <v>Expédiée</v>
      </c>
      <c r="Z190" s="133" t="s">
        <v>226</v>
      </c>
      <c r="AA190" s="125" t="s">
        <v>876</v>
      </c>
      <c r="AB190" s="129">
        <v>10623</v>
      </c>
      <c r="AC190" s="129"/>
      <c r="AD190" s="129">
        <v>2937</v>
      </c>
      <c r="AE190" s="134">
        <v>43160</v>
      </c>
      <c r="AF190" s="134">
        <v>43501</v>
      </c>
      <c r="AG190" s="134">
        <f t="shared" si="18"/>
        <v>43495</v>
      </c>
      <c r="AH190" s="125" t="s">
        <v>57</v>
      </c>
      <c r="AI190" s="219">
        <f>IFERROR(VLOOKUP('PLANNING-RECHANGES LATelec'!$AU190,[2]MAD!$B$4:$J$50000,2,FALSE),"MAD TBD")</f>
        <v>43486</v>
      </c>
      <c r="AJ190" s="134">
        <f>IFERROR(VLOOKUP('PLANNING-RECHANGES LATelec'!$AU190,[2]MAD!$B$4:$J$50000,9,FALSE),"NON EXPEDIÉE")</f>
        <v>43488</v>
      </c>
      <c r="AK190" s="224">
        <f t="shared" si="19"/>
        <v>-9</v>
      </c>
      <c r="AL190" s="227">
        <v>43495</v>
      </c>
      <c r="AM190" s="222" t="s">
        <v>15</v>
      </c>
      <c r="AN190" s="172">
        <f>IFERROR(VLOOKUP('PLANNING-RECHANGES LATelec'!$F190,'Table V'!A$1:O8097,13,FALSE),"TBD")</f>
        <v>1313.9</v>
      </c>
      <c r="AO190" s="170">
        <f>IFERROR(VLOOKUP('PLANNING-RECHANGES LATelec'!$F190,'Table V'!A$1:O8054,14,FALSE),"TBD")</f>
        <v>0</v>
      </c>
      <c r="AP190" s="171" t="str">
        <f>IFERROR(VLOOKUP('PLANNING-RECHANGES LATelec'!$F190,'Table V'!A$1:O$8013,15,FALSE),"TBD")</f>
        <v>USD</v>
      </c>
      <c r="AQ190" s="170" t="str">
        <f>IFERROR(VLOOKUP('PLANNING-RECHANGES LATelec'!$A190,[3]PO_AS!$A$2:$R$2520,16,FALSE),"TBD")</f>
        <v>TBD</v>
      </c>
      <c r="AR190" s="171" t="str">
        <f>IFERROR(VLOOKUP('PLANNING-RECHANGES LATelec'!$A190,[3]PO_AS!$A$2:$S$2520,18,FALSE),"TBD")</f>
        <v>TBD</v>
      </c>
      <c r="AS190" s="169" t="str">
        <f t="shared" si="20"/>
        <v>Non valide</v>
      </c>
      <c r="AT190" s="169" t="str">
        <f t="shared" si="21"/>
        <v>Non valide</v>
      </c>
      <c r="AU190" s="215" t="str">
        <f>LEFT('PLANNING-RECHANGES LATelec'!$R190,9)</f>
        <v>LCT144990</v>
      </c>
      <c r="AV190" s="156"/>
    </row>
    <row r="191" spans="1:48" ht="38.25" hidden="1" x14ac:dyDescent="0.2">
      <c r="A191" s="85" t="str">
        <f t="shared" si="22"/>
        <v>2782333010</v>
      </c>
      <c r="B191" s="125" t="str">
        <f>IFERROR(VLOOKUP(F191,'Table V'!A:K,11,FALSE),"TBD")</f>
        <v>AIRBUS</v>
      </c>
      <c r="C191" s="125">
        <v>27823330</v>
      </c>
      <c r="D191" s="126">
        <v>10</v>
      </c>
      <c r="E191" s="127" t="s">
        <v>104</v>
      </c>
      <c r="F191" s="125" t="s">
        <v>600</v>
      </c>
      <c r="G191" s="125">
        <v>1</v>
      </c>
      <c r="H191" s="125">
        <v>0</v>
      </c>
      <c r="I191" s="125" t="str">
        <f>IFERROR(VLOOKUP(F191,'Stock PHS'!A:F,6,FALSE),"")</f>
        <v/>
      </c>
      <c r="J191" s="128" t="str">
        <f>IFERROR(VLOOKUP(F191,'Table V'!A:I,9,FALSE),"P/N INCONNU")</f>
        <v>P/N CONNU</v>
      </c>
      <c r="K191" s="125" t="str">
        <f>IFERROR(VLOOKUP(F191,'Table V'!A:J,10,FALSE),"TBD")</f>
        <v>NB5457P</v>
      </c>
      <c r="L191" s="125" t="str">
        <f>IFERROR(VLOOKUP(F191,'Table V'!A:C,3,FALSE),"LdF non existante")</f>
        <v>LdF approuvée</v>
      </c>
      <c r="M191" s="129" t="s">
        <v>59</v>
      </c>
      <c r="N191" s="125" t="str">
        <f>IFERROR(VLOOKUP(F191,'Table V'!A:H,8,FALSE),"À définir")</f>
        <v>NON</v>
      </c>
      <c r="O191" s="125">
        <f>IFERROR(VLOOKUP(F191,'Table V'!A:E,2,FALSE),"TBD")</f>
        <v>117</v>
      </c>
      <c r="P191" s="125" t="str">
        <f>IFERROR(CONCATENATE(VLOOKUP(F191,'Table V'!$A$1:$Q$260192,17,FALSE),"-",(RIGHT(C191,4)),"0",D191),"")</f>
        <v>1251019-3330010</v>
      </c>
      <c r="Q191" s="130" t="str">
        <f>IFERROR(VLOOKUP(F191,'Table V'!A:L,12,FALSE),"")</f>
        <v>LAB</v>
      </c>
      <c r="R191" s="126" t="s">
        <v>980</v>
      </c>
      <c r="S191" s="125" t="s">
        <v>375</v>
      </c>
      <c r="T191" s="131" t="s">
        <v>24</v>
      </c>
      <c r="U191" s="132" t="s">
        <v>15</v>
      </c>
      <c r="V191" s="130" t="str">
        <f>IFERROR(VLOOKUP(F191,'Table V'!A:F,6,FALSE),"TBD")</f>
        <v>N/A</v>
      </c>
      <c r="W191" s="125" t="str">
        <f>IFERROR(VLOOKUP(F191,'Table V'!A:G,7,FALSE),"TBD")</f>
        <v>N/A</v>
      </c>
      <c r="X191" s="125" t="str">
        <f>IFERROR(VLOOKUP(A191,[1]Feuil1!$A:$AG,32,FALSE),"N/A")</f>
        <v>Received</v>
      </c>
      <c r="Y191" s="130" t="s">
        <v>1987</v>
      </c>
      <c r="Z191" s="133" t="s">
        <v>371</v>
      </c>
      <c r="AA191" s="125" t="s">
        <v>876</v>
      </c>
      <c r="AB191" s="129">
        <v>14180</v>
      </c>
      <c r="AC191" s="129"/>
      <c r="AD191" s="129">
        <v>2937</v>
      </c>
      <c r="AE191" s="134">
        <v>43384</v>
      </c>
      <c r="AF191" s="134">
        <v>43501</v>
      </c>
      <c r="AG191" s="134">
        <f t="shared" si="18"/>
        <v>43495</v>
      </c>
      <c r="AH191" s="125"/>
      <c r="AI191" s="219">
        <f>IFERROR(VLOOKUP('PLANNING-RECHANGES LATelec'!$AU191,[2]MAD!$B$4:$J$50000,2,FALSE),"MAD TBD")</f>
        <v>43486</v>
      </c>
      <c r="AJ191" s="134">
        <f>IFERROR(VLOOKUP('PLANNING-RECHANGES LATelec'!$AU191,[2]MAD!$B$4:$J$50000,9,FALSE),"NON EXPEDIÉE")</f>
        <v>43488</v>
      </c>
      <c r="AK191" s="224">
        <f t="shared" si="19"/>
        <v>-9</v>
      </c>
      <c r="AL191" s="227">
        <v>43495</v>
      </c>
      <c r="AM191" s="222" t="s">
        <v>15</v>
      </c>
      <c r="AN191" s="172">
        <f>IFERROR(VLOOKUP('PLANNING-RECHANGES LATelec'!$F191,'Table V'!A$1:O8098,13,FALSE),"TBD")</f>
        <v>1313.9</v>
      </c>
      <c r="AO191" s="170">
        <f>IFERROR(VLOOKUP('PLANNING-RECHANGES LATelec'!$F191,'Table V'!A$1:O8055,14,FALSE),"TBD")</f>
        <v>0</v>
      </c>
      <c r="AP191" s="171" t="str">
        <f>IFERROR(VLOOKUP('PLANNING-RECHANGES LATelec'!$F191,'Table V'!A$1:O$8013,15,FALSE),"TBD")</f>
        <v>USD</v>
      </c>
      <c r="AQ191" s="170" t="str">
        <f>IFERROR(VLOOKUP('PLANNING-RECHANGES LATelec'!$A191,[3]PO_AS!$A$2:$R$2520,16,FALSE),"TBD")</f>
        <v>TBD</v>
      </c>
      <c r="AR191" s="171" t="str">
        <f>IFERROR(VLOOKUP('PLANNING-RECHANGES LATelec'!$A191,[3]PO_AS!$A$2:$S$2520,18,FALSE),"TBD")</f>
        <v>TBD</v>
      </c>
      <c r="AS191" s="169" t="str">
        <f t="shared" si="20"/>
        <v>Non valide</v>
      </c>
      <c r="AT191" s="169" t="str">
        <f t="shared" si="21"/>
        <v>Non valide</v>
      </c>
      <c r="AU191" s="215" t="str">
        <f>LEFT('PLANNING-RECHANGES LATelec'!$R191,9)</f>
        <v>LCT144999</v>
      </c>
      <c r="AV191" s="156"/>
    </row>
    <row r="192" spans="1:48" ht="38.25" hidden="1" x14ac:dyDescent="0.2">
      <c r="A192" s="86" t="str">
        <f t="shared" si="22"/>
        <v>2742365810</v>
      </c>
      <c r="B192" s="125" t="str">
        <f>IFERROR(VLOOKUP(F192,'Table V'!A:K,11,FALSE),"TBD")</f>
        <v>AIRBUS</v>
      </c>
      <c r="C192" s="125">
        <v>27423658</v>
      </c>
      <c r="D192" s="126">
        <v>10</v>
      </c>
      <c r="E192" s="127" t="s">
        <v>104</v>
      </c>
      <c r="F192" s="125" t="s">
        <v>600</v>
      </c>
      <c r="G192" s="125">
        <v>1</v>
      </c>
      <c r="H192" s="125">
        <v>0</v>
      </c>
      <c r="I192" s="125" t="str">
        <f>IFERROR(VLOOKUP(F192,'Stock PHS'!A:F,6,FALSE),"")</f>
        <v/>
      </c>
      <c r="J192" s="128" t="str">
        <f>IFERROR(VLOOKUP(F192,'Table V'!A:I,9,FALSE),"P/N INCONNU")</f>
        <v>P/N CONNU</v>
      </c>
      <c r="K192" s="125" t="str">
        <f>IFERROR(VLOOKUP(F192,'Table V'!A:J,10,FALSE),"TBD")</f>
        <v>NB5457P</v>
      </c>
      <c r="L192" s="125" t="str">
        <f>IFERROR(VLOOKUP(F192,'Table V'!A:C,3,FALSE),"LdF non existante")</f>
        <v>LdF approuvée</v>
      </c>
      <c r="M192" s="129" t="s">
        <v>59</v>
      </c>
      <c r="N192" s="125" t="str">
        <f>IFERROR(VLOOKUP(F192,'Table V'!A:H,8,FALSE),"À définir")</f>
        <v>NON</v>
      </c>
      <c r="O192" s="125">
        <f>IFERROR(VLOOKUP(F192,'Table V'!A:E,2,FALSE),"TBD")</f>
        <v>117</v>
      </c>
      <c r="P192" s="125" t="str">
        <f>IFERROR(CONCATENATE(VLOOKUP(F192,'Table V'!$A$1:$Q$260192,17,FALSE),"-",(RIGHT(C192,4)),"0",D192),"")</f>
        <v>1251019-3658010</v>
      </c>
      <c r="Q192" s="130" t="str">
        <f>IFERROR(VLOOKUP(F192,'Table V'!A:L,12,FALSE),"")</f>
        <v>LAB</v>
      </c>
      <c r="R192" s="126" t="s">
        <v>1917</v>
      </c>
      <c r="S192" s="125" t="s">
        <v>298</v>
      </c>
      <c r="T192" s="131" t="s">
        <v>24</v>
      </c>
      <c r="U192" s="132" t="s">
        <v>15</v>
      </c>
      <c r="V192" s="130" t="str">
        <f>IFERROR(VLOOKUP(F192,'Table V'!A:F,6,FALSE),"TBD")</f>
        <v>N/A</v>
      </c>
      <c r="W192" s="125" t="str">
        <f>IFERROR(VLOOKUP(F192,'Table V'!A:G,7,FALSE),"TBD")</f>
        <v>N/A</v>
      </c>
      <c r="X192" s="125" t="str">
        <f>IFERROR(VLOOKUP(A192,[1]Feuil1!$A:$AG,32,FALSE),"N/A")</f>
        <v>Received</v>
      </c>
      <c r="Y192" s="130" t="s">
        <v>1987</v>
      </c>
      <c r="Z192" s="133" t="s">
        <v>319</v>
      </c>
      <c r="AA192" s="125" t="s">
        <v>872</v>
      </c>
      <c r="AB192" s="129">
        <v>10623</v>
      </c>
      <c r="AC192" s="129" t="s">
        <v>957</v>
      </c>
      <c r="AD192" s="129" t="s">
        <v>957</v>
      </c>
      <c r="AE192" s="134">
        <v>43141</v>
      </c>
      <c r="AF192" s="134">
        <v>43501</v>
      </c>
      <c r="AG192" s="134">
        <f t="shared" si="18"/>
        <v>43495</v>
      </c>
      <c r="AH192" s="125" t="s">
        <v>15</v>
      </c>
      <c r="AI192" s="219">
        <f>IFERROR(VLOOKUP('PLANNING-RECHANGES LATelec'!$AU192,[2]MAD!$B$4:$J$50000,2,FALSE),"MAD TBD")</f>
        <v>43486</v>
      </c>
      <c r="AJ192" s="134">
        <f>IFERROR(VLOOKUP('PLANNING-RECHANGES LATelec'!$AU192,[2]MAD!$B$4:$J$50000,9,FALSE),"NON EXPEDIÉE")</f>
        <v>43488</v>
      </c>
      <c r="AK192" s="224">
        <f t="shared" si="19"/>
        <v>-9</v>
      </c>
      <c r="AL192" s="227">
        <v>43495</v>
      </c>
      <c r="AM192" s="222" t="s">
        <v>15</v>
      </c>
      <c r="AN192" s="172">
        <f>IFERROR(VLOOKUP('PLANNING-RECHANGES LATelec'!$F192,'Table V'!A$1:O8099,13,FALSE),"TBD")</f>
        <v>1313.9</v>
      </c>
      <c r="AO192" s="170">
        <f>IFERROR(VLOOKUP('PLANNING-RECHANGES LATelec'!$F192,'Table V'!A$1:O8056,14,FALSE),"TBD")</f>
        <v>0</v>
      </c>
      <c r="AP192" s="171" t="str">
        <f>IFERROR(VLOOKUP('PLANNING-RECHANGES LATelec'!$F192,'Table V'!A$1:O$8013,15,FALSE),"TBD")</f>
        <v>USD</v>
      </c>
      <c r="AQ192" s="170" t="str">
        <f>IFERROR(VLOOKUP('PLANNING-RECHANGES LATelec'!$A192,[3]PO_AS!$A$2:$R$2520,16,FALSE),"TBD")</f>
        <v>TBD</v>
      </c>
      <c r="AR192" s="171" t="str">
        <f>IFERROR(VLOOKUP('PLANNING-RECHANGES LATelec'!$A192,[3]PO_AS!$A$2:$S$2520,18,FALSE),"TBD")</f>
        <v>TBD</v>
      </c>
      <c r="AS192" s="169" t="str">
        <f t="shared" si="20"/>
        <v>Non valide</v>
      </c>
      <c r="AT192" s="169" t="str">
        <f t="shared" si="21"/>
        <v>Non valide</v>
      </c>
      <c r="AU192" s="215" t="str">
        <f>LEFT('PLANNING-RECHANGES LATelec'!$R192,9)</f>
        <v>LCT021803</v>
      </c>
      <c r="AV192" s="156"/>
    </row>
    <row r="193" spans="1:48" ht="38.25" hidden="1" x14ac:dyDescent="0.2">
      <c r="A193" s="85" t="str">
        <f t="shared" si="22"/>
        <v>2761048810</v>
      </c>
      <c r="B193" s="125" t="str">
        <f>IFERROR(VLOOKUP(F193,'Table V'!A:K,11,FALSE),"TBD")</f>
        <v>AIRBUS</v>
      </c>
      <c r="C193" s="125">
        <v>27610488</v>
      </c>
      <c r="D193" s="126">
        <v>10</v>
      </c>
      <c r="E193" s="127" t="s">
        <v>104</v>
      </c>
      <c r="F193" s="125" t="s">
        <v>600</v>
      </c>
      <c r="G193" s="125">
        <v>1</v>
      </c>
      <c r="H193" s="125">
        <v>0</v>
      </c>
      <c r="I193" s="125" t="str">
        <f>IFERROR(VLOOKUP(F193,'Stock PHS'!A:F,6,FALSE),"")</f>
        <v/>
      </c>
      <c r="J193" s="128" t="str">
        <f>IFERROR(VLOOKUP(F193,'Table V'!A:I,9,FALSE),"P/N INCONNU")</f>
        <v>P/N CONNU</v>
      </c>
      <c r="K193" s="125" t="str">
        <f>IFERROR(VLOOKUP(F193,'Table V'!A:J,10,FALSE),"TBD")</f>
        <v>NB5457P</v>
      </c>
      <c r="L193" s="125" t="str">
        <f>IFERROR(VLOOKUP(F193,'Table V'!A:C,3,FALSE),"LdF non existante")</f>
        <v>LdF approuvée</v>
      </c>
      <c r="M193" s="129" t="s">
        <v>59</v>
      </c>
      <c r="N193" s="125" t="str">
        <f>IFERROR(VLOOKUP(F193,'Table V'!A:H,8,FALSE),"À définir")</f>
        <v>NON</v>
      </c>
      <c r="O193" s="125">
        <f>IFERROR(VLOOKUP(F193,'Table V'!A:E,2,FALSE),"TBD")</f>
        <v>117</v>
      </c>
      <c r="P193" s="125" t="str">
        <f>IFERROR(CONCATENATE(VLOOKUP(F193,'Table V'!$A$1:$Q$260192,17,FALSE),"-",(RIGHT(C193,4)),"0",D193),"")</f>
        <v>1251019-0488010</v>
      </c>
      <c r="Q193" s="130" t="str">
        <f>IFERROR(VLOOKUP(F193,'Table V'!A:L,12,FALSE),"")</f>
        <v>LAB</v>
      </c>
      <c r="R193" s="126" t="s">
        <v>1918</v>
      </c>
      <c r="S193" s="125" t="s">
        <v>355</v>
      </c>
      <c r="T193" s="131" t="s">
        <v>24</v>
      </c>
      <c r="U193" s="132" t="s">
        <v>15</v>
      </c>
      <c r="V193" s="130" t="str">
        <f>IFERROR(VLOOKUP(F193,'Table V'!A:F,6,FALSE),"TBD")</f>
        <v>N/A</v>
      </c>
      <c r="W193" s="125" t="str">
        <f>IFERROR(VLOOKUP(F193,'Table V'!A:G,7,FALSE),"TBD")</f>
        <v>N/A</v>
      </c>
      <c r="X193" s="125" t="str">
        <f>IFERROR(VLOOKUP(A193,[1]Feuil1!$A:$AG,32,FALSE),"N/A")</f>
        <v>Received</v>
      </c>
      <c r="Y193" s="130" t="str">
        <f>IF(ISNUMBER(Tableau1[[#This Row],[Date expédition réelle]]),"Expédiée","En cours")</f>
        <v>Expédiée</v>
      </c>
      <c r="Z193" s="133" t="s">
        <v>319</v>
      </c>
      <c r="AA193" s="125" t="s">
        <v>872</v>
      </c>
      <c r="AB193" s="129">
        <v>10623</v>
      </c>
      <c r="AC193" s="129" t="s">
        <v>957</v>
      </c>
      <c r="AD193" s="129" t="s">
        <v>957</v>
      </c>
      <c r="AE193" s="134">
        <v>43141</v>
      </c>
      <c r="AF193" s="134">
        <v>43501</v>
      </c>
      <c r="AG193" s="134">
        <f t="shared" si="18"/>
        <v>43495</v>
      </c>
      <c r="AH193" s="125" t="s">
        <v>15</v>
      </c>
      <c r="AI193" s="219">
        <f>IFERROR(VLOOKUP('PLANNING-RECHANGES LATelec'!$AU193,[2]MAD!$B$4:$J$50000,2,FALSE),"MAD TBD")</f>
        <v>43486</v>
      </c>
      <c r="AJ193" s="134">
        <f>IFERROR(VLOOKUP('PLANNING-RECHANGES LATelec'!$AU193,[2]MAD!$B$4:$J$50000,9,FALSE),"NON EXPEDIÉE")</f>
        <v>43488</v>
      </c>
      <c r="AK193" s="224">
        <f t="shared" si="19"/>
        <v>-9</v>
      </c>
      <c r="AL193" s="227">
        <v>43495</v>
      </c>
      <c r="AM193" s="222" t="s">
        <v>15</v>
      </c>
      <c r="AN193" s="172">
        <f>IFERROR(VLOOKUP('PLANNING-RECHANGES LATelec'!$F193,'Table V'!A$1:O8100,13,FALSE),"TBD")</f>
        <v>1313.9</v>
      </c>
      <c r="AO193" s="170">
        <f>IFERROR(VLOOKUP('PLANNING-RECHANGES LATelec'!$F193,'Table V'!A$1:O8057,14,FALSE),"TBD")</f>
        <v>0</v>
      </c>
      <c r="AP193" s="171" t="str">
        <f>IFERROR(VLOOKUP('PLANNING-RECHANGES LATelec'!$F193,'Table V'!A$1:O$8013,15,FALSE),"TBD")</f>
        <v>USD</v>
      </c>
      <c r="AQ193" s="170" t="str">
        <f>IFERROR(VLOOKUP('PLANNING-RECHANGES LATelec'!$A193,[3]PO_AS!$A$2:$R$2520,16,FALSE),"TBD")</f>
        <v>TBD</v>
      </c>
      <c r="AR193" s="171" t="str">
        <f>IFERROR(VLOOKUP('PLANNING-RECHANGES LATelec'!$A193,[3]PO_AS!$A$2:$S$2520,18,FALSE),"TBD")</f>
        <v>TBD</v>
      </c>
      <c r="AS193" s="169" t="str">
        <f t="shared" si="20"/>
        <v>Non valide</v>
      </c>
      <c r="AT193" s="169" t="str">
        <f t="shared" si="21"/>
        <v>Non valide</v>
      </c>
      <c r="AU193" s="215" t="str">
        <f>LEFT('PLANNING-RECHANGES LATelec'!$R193,9)</f>
        <v>LCT021816</v>
      </c>
      <c r="AV193" s="156"/>
    </row>
    <row r="194" spans="1:48" ht="38.25" hidden="1" x14ac:dyDescent="0.2">
      <c r="A194" s="85" t="str">
        <f t="shared" si="22"/>
        <v>2742365010</v>
      </c>
      <c r="B194" s="125" t="str">
        <f>IFERROR(VLOOKUP(F194,'Table V'!A:K,11,FALSE),"TBD")</f>
        <v>AIRBUS</v>
      </c>
      <c r="C194" s="125">
        <v>27423650</v>
      </c>
      <c r="D194" s="126">
        <v>10</v>
      </c>
      <c r="E194" s="127" t="s">
        <v>104</v>
      </c>
      <c r="F194" s="125" t="s">
        <v>600</v>
      </c>
      <c r="G194" s="125">
        <v>1</v>
      </c>
      <c r="H194" s="125">
        <v>0</v>
      </c>
      <c r="I194" s="125" t="str">
        <f>IFERROR(VLOOKUP(F194,'Stock PHS'!A:F,6,FALSE),"")</f>
        <v/>
      </c>
      <c r="J194" s="128" t="str">
        <f>IFERROR(VLOOKUP(F194,'Table V'!A:I,9,FALSE),"P/N INCONNU")</f>
        <v>P/N CONNU</v>
      </c>
      <c r="K194" s="125" t="str">
        <f>IFERROR(VLOOKUP(F194,'Table V'!A:J,10,FALSE),"TBD")</f>
        <v>NB5457P</v>
      </c>
      <c r="L194" s="125" t="str">
        <f>IFERROR(VLOOKUP(F194,'Table V'!A:C,3,FALSE),"LdF non existante")</f>
        <v>LdF approuvée</v>
      </c>
      <c r="M194" s="129" t="s">
        <v>59</v>
      </c>
      <c r="N194" s="125" t="str">
        <f>IFERROR(VLOOKUP(F194,'Table V'!A:H,8,FALSE),"À définir")</f>
        <v>NON</v>
      </c>
      <c r="O194" s="125">
        <f>IFERROR(VLOOKUP(F194,'Table V'!A:E,2,FALSE),"TBD")</f>
        <v>117</v>
      </c>
      <c r="P194" s="125" t="str">
        <f>IFERROR(CONCATENATE(VLOOKUP(F194,'Table V'!$A$1:$Q$260192,17,FALSE),"-",(RIGHT(C194,4)),"0",D194),"")</f>
        <v>1251019-3650010</v>
      </c>
      <c r="Q194" s="130" t="str">
        <f>IFERROR(VLOOKUP(F194,'Table V'!A:L,12,FALSE),"")</f>
        <v>LAB</v>
      </c>
      <c r="R194" s="126" t="s">
        <v>1919</v>
      </c>
      <c r="S194" s="125" t="s">
        <v>292</v>
      </c>
      <c r="T194" s="131" t="s">
        <v>24</v>
      </c>
      <c r="U194" s="132" t="s">
        <v>15</v>
      </c>
      <c r="V194" s="130" t="str">
        <f>IFERROR(VLOOKUP(F194,'Table V'!A:F,6,FALSE),"TBD")</f>
        <v>N/A</v>
      </c>
      <c r="W194" s="125" t="str">
        <f>IFERROR(VLOOKUP(F194,'Table V'!A:G,7,FALSE),"TBD")</f>
        <v>N/A</v>
      </c>
      <c r="X194" s="125" t="str">
        <f>IFERROR(VLOOKUP(A194,[1]Feuil1!$A:$AG,32,FALSE),"N/A")</f>
        <v>Received</v>
      </c>
      <c r="Y194" s="130" t="str">
        <f>IF(ISNUMBER(Tableau1[[#This Row],[Date expédition réelle]]),"Expédiée","En cours")</f>
        <v>Expédiée</v>
      </c>
      <c r="Z194" s="133" t="s">
        <v>319</v>
      </c>
      <c r="AA194" s="125" t="s">
        <v>872</v>
      </c>
      <c r="AB194" s="129">
        <v>10623</v>
      </c>
      <c r="AC194" s="129" t="s">
        <v>957</v>
      </c>
      <c r="AD194" s="129" t="s">
        <v>957</v>
      </c>
      <c r="AE194" s="134">
        <v>43175</v>
      </c>
      <c r="AF194" s="134">
        <v>43501</v>
      </c>
      <c r="AG194" s="134">
        <f t="shared" si="18"/>
        <v>43495</v>
      </c>
      <c r="AH194" s="125" t="s">
        <v>15</v>
      </c>
      <c r="AI194" s="219">
        <f>IFERROR(VLOOKUP('PLANNING-RECHANGES LATelec'!$AU194,[2]MAD!$B$4:$J$50000,2,FALSE),"MAD TBD")</f>
        <v>43486</v>
      </c>
      <c r="AJ194" s="134">
        <f>IFERROR(VLOOKUP('PLANNING-RECHANGES LATelec'!$AU194,[2]MAD!$B$4:$J$50000,9,FALSE),"NON EXPEDIÉE")</f>
        <v>43488</v>
      </c>
      <c r="AK194" s="224">
        <f t="shared" si="19"/>
        <v>-9</v>
      </c>
      <c r="AL194" s="227">
        <v>43495</v>
      </c>
      <c r="AM194" s="222" t="s">
        <v>15</v>
      </c>
      <c r="AN194" s="172">
        <f>IFERROR(VLOOKUP('PLANNING-RECHANGES LATelec'!$F194,'Table V'!A$1:O8101,13,FALSE),"TBD")</f>
        <v>1313.9</v>
      </c>
      <c r="AO194" s="170">
        <f>IFERROR(VLOOKUP('PLANNING-RECHANGES LATelec'!$F194,'Table V'!A$1:O8058,14,FALSE),"TBD")</f>
        <v>0</v>
      </c>
      <c r="AP194" s="171" t="str">
        <f>IFERROR(VLOOKUP('PLANNING-RECHANGES LATelec'!$F194,'Table V'!A$1:O$8013,15,FALSE),"TBD")</f>
        <v>USD</v>
      </c>
      <c r="AQ194" s="170" t="str">
        <f>IFERROR(VLOOKUP('PLANNING-RECHANGES LATelec'!$A194,[3]PO_AS!$A$2:$R$2520,16,FALSE),"TBD")</f>
        <v>TBD</v>
      </c>
      <c r="AR194" s="171" t="str">
        <f>IFERROR(VLOOKUP('PLANNING-RECHANGES LATelec'!$A194,[3]PO_AS!$A$2:$S$2520,18,FALSE),"TBD")</f>
        <v>TBD</v>
      </c>
      <c r="AS194" s="169" t="str">
        <f t="shared" si="20"/>
        <v>Non valide</v>
      </c>
      <c r="AT194" s="169" t="str">
        <f t="shared" si="21"/>
        <v>Non valide</v>
      </c>
      <c r="AU194" s="215" t="str">
        <f>LEFT('PLANNING-RECHANGES LATelec'!$R194,9)</f>
        <v>LCT021819</v>
      </c>
      <c r="AV194" s="156"/>
    </row>
    <row r="195" spans="1:48" ht="38.25" hidden="1" x14ac:dyDescent="0.2">
      <c r="A195" s="85" t="str">
        <f t="shared" si="22"/>
        <v>2791558710</v>
      </c>
      <c r="B195" s="125" t="str">
        <f>IFERROR(VLOOKUP(F195,'Table V'!A:K,11,FALSE),"TBD")</f>
        <v>AIRBUS</v>
      </c>
      <c r="C195" s="125">
        <v>27915587</v>
      </c>
      <c r="D195" s="126">
        <v>10</v>
      </c>
      <c r="E195" s="127" t="s">
        <v>104</v>
      </c>
      <c r="F195" s="125" t="s">
        <v>705</v>
      </c>
      <c r="G195" s="125">
        <v>1</v>
      </c>
      <c r="H195" s="125">
        <v>0</v>
      </c>
      <c r="I195" s="125" t="s">
        <v>946</v>
      </c>
      <c r="J195" s="128" t="str">
        <f>IFERROR(VLOOKUP(F195,'Table V'!A:I,9,FALSE),"P/N INCONNU")</f>
        <v>P/N CONNU</v>
      </c>
      <c r="K195" s="125" t="str">
        <f>IFERROR(VLOOKUP(F195,'Table V'!A:J,10,FALSE),"TBD")</f>
        <v>TBD</v>
      </c>
      <c r="L195" s="125" t="str">
        <f>IFERROR(VLOOKUP(F195,'Table V'!A:C,3,FALSE),"LdF non existante")</f>
        <v>LdF Non approuvée</v>
      </c>
      <c r="M195" s="129" t="s">
        <v>59</v>
      </c>
      <c r="N195" s="125" t="str">
        <f>IFERROR(VLOOKUP(F195,'Table V'!A:H,8,FALSE),"À définir")</f>
        <v>NON</v>
      </c>
      <c r="O195" s="125">
        <f>IFERROR(VLOOKUP(F195,'Table V'!A:E,2,FALSE),"TBD")</f>
        <v>62</v>
      </c>
      <c r="P195" s="125" t="str">
        <f>IFERROR(CONCATENATE(VLOOKUP(F195,'Table V'!$A$1:$Q$260192,17,FALSE),"-",(RIGHT(C195,4)),"0",D195),"")</f>
        <v>1251019-5587010</v>
      </c>
      <c r="Q195" s="130" t="str">
        <f>IFERROR(VLOOKUP(F195,'Table V'!A:L,12,FALSE),"")</f>
        <v>LAB</v>
      </c>
      <c r="R195" s="126" t="s">
        <v>919</v>
      </c>
      <c r="S195" s="125" t="s">
        <v>897</v>
      </c>
      <c r="T195" s="131" t="s">
        <v>24</v>
      </c>
      <c r="U195" s="132" t="s">
        <v>15</v>
      </c>
      <c r="V195" s="130" t="str">
        <f>IFERROR(VLOOKUP(F195,'Table V'!A:F,6,FALSE),"TBD")</f>
        <v>6963455500
6963455400
6963403400</v>
      </c>
      <c r="W195" s="125" t="str">
        <f>IFERROR(VLOOKUP(F195,'Table V'!A:G,7,FALSE),"TBD")</f>
        <v>Qté 1
Qté 1
Qté 1</v>
      </c>
      <c r="X195" s="125" t="str">
        <f>IFERROR(VLOOKUP(A195,[1]Feuil1!$A:$AG,32,FALSE),"N/A")</f>
        <v>Received</v>
      </c>
      <c r="Y195" s="130" t="str">
        <f>IF(ISNUMBER(Tableau1[[#This Row],[Date expédition réelle]]),"Expédiée","En cours")</f>
        <v>Expédiée</v>
      </c>
      <c r="Z195" s="133" t="s">
        <v>1269</v>
      </c>
      <c r="AA195" s="125" t="s">
        <v>876</v>
      </c>
      <c r="AB195" s="129">
        <v>16961</v>
      </c>
      <c r="AC195" s="129" t="s">
        <v>942</v>
      </c>
      <c r="AD195" s="129">
        <v>3964</v>
      </c>
      <c r="AE195" s="134">
        <v>43419</v>
      </c>
      <c r="AF195" s="134">
        <v>43502</v>
      </c>
      <c r="AG195" s="134">
        <f t="shared" si="18"/>
        <v>43496</v>
      </c>
      <c r="AH195" s="125"/>
      <c r="AI195" s="219">
        <f>IFERROR(VLOOKUP('PLANNING-RECHANGES LATelec'!$AU195,[2]MAD!$B$4:$J$50000,2,FALSE),"MAD TBD")</f>
        <v>43490</v>
      </c>
      <c r="AJ195" s="134">
        <f>IFERROR(VLOOKUP('PLANNING-RECHANGES LATelec'!$AU195,[2]MAD!$B$4:$J$50000,9,FALSE),"NON EXPEDIÉE")</f>
        <v>43494</v>
      </c>
      <c r="AK195" s="224">
        <f t="shared" si="19"/>
        <v>-6</v>
      </c>
      <c r="AL195" s="227">
        <v>43496</v>
      </c>
      <c r="AM195" s="222" t="s">
        <v>15</v>
      </c>
      <c r="AN195" s="172">
        <f>IFERROR(VLOOKUP('PLANNING-RECHANGES LATelec'!$F195,'Table V'!A$1:O8102,13,FALSE),"TBD")</f>
        <v>1155</v>
      </c>
      <c r="AO195" s="170">
        <f>IFERROR(VLOOKUP('PLANNING-RECHANGES LATelec'!$F195,'Table V'!A$1:O8059,14,FALSE),"TBD")</f>
        <v>2033</v>
      </c>
      <c r="AP195" s="171" t="str">
        <f>IFERROR(VLOOKUP('PLANNING-RECHANGES LATelec'!$F195,'Table V'!A$1:O$8013,15,FALSE),"TBD")</f>
        <v>USD</v>
      </c>
      <c r="AQ195" s="170" t="str">
        <f>IFERROR(VLOOKUP('PLANNING-RECHANGES LATelec'!$A195,[3]PO_AS!$A$2:$R$2520,16,FALSE),"TBD")</f>
        <v>TBD</v>
      </c>
      <c r="AR195" s="171" t="str">
        <f>IFERROR(VLOOKUP('PLANNING-RECHANGES LATelec'!$A195,[3]PO_AS!$A$2:$S$2520,18,FALSE),"TBD")</f>
        <v>TBD</v>
      </c>
      <c r="AS195" s="169" t="str">
        <f t="shared" si="20"/>
        <v>Non valide</v>
      </c>
      <c r="AT195" s="169" t="str">
        <f t="shared" si="21"/>
        <v>Non valide</v>
      </c>
      <c r="AU195" s="215" t="str">
        <f>LEFT('PLANNING-RECHANGES LATelec'!$R195,9)</f>
        <v>LCT138986</v>
      </c>
      <c r="AV195" s="156"/>
    </row>
    <row r="196" spans="1:48" ht="25.5" hidden="1" x14ac:dyDescent="0.2">
      <c r="A196" s="85" t="str">
        <f t="shared" si="22"/>
        <v>2792612810</v>
      </c>
      <c r="B196" s="125" t="str">
        <f>IFERROR(VLOOKUP(F196,'Table V'!A:K,11,FALSE),"TBD")</f>
        <v>AIRBUS</v>
      </c>
      <c r="C196" s="125">
        <v>27926128</v>
      </c>
      <c r="D196" s="126">
        <v>10</v>
      </c>
      <c r="E196" s="127" t="s">
        <v>104</v>
      </c>
      <c r="F196" s="125" t="s">
        <v>704</v>
      </c>
      <c r="G196" s="125">
        <v>1</v>
      </c>
      <c r="H196" s="125">
        <v>0</v>
      </c>
      <c r="I196" s="125" t="str">
        <f>IFERROR(VLOOKUP(F196,'Stock PHS'!A:F,6,FALSE),"")</f>
        <v/>
      </c>
      <c r="J196" s="128" t="str">
        <f>IFERROR(VLOOKUP(F196,'Table V'!A:I,9,FALSE),"P/N INCONNU")</f>
        <v>P/N CONNU</v>
      </c>
      <c r="K196" s="125" t="str">
        <f>IFERROR(VLOOKUP(F196,'Table V'!A:J,10,FALSE),"TBD")</f>
        <v>TBD</v>
      </c>
      <c r="L196" s="125" t="str">
        <f>IFERROR(VLOOKUP(F196,'Table V'!A:C,3,FALSE),"LdF non existante")</f>
        <v>LdF Non approuvée</v>
      </c>
      <c r="M196" s="129" t="s">
        <v>59</v>
      </c>
      <c r="N196" s="125" t="str">
        <f>IFERROR(VLOOKUP(F196,'Table V'!A:H,8,FALSE),"À définir")</f>
        <v>NON</v>
      </c>
      <c r="O196" s="125">
        <f>IFERROR(VLOOKUP(F196,'Table V'!A:E,2,FALSE),"TBD")</f>
        <v>61</v>
      </c>
      <c r="P196" s="125" t="str">
        <f>IFERROR(CONCATENATE(VLOOKUP(F196,'Table V'!$A$1:$Q$260192,17,FALSE),"-",(RIGHT(C196,4)),"0",D196),"")</f>
        <v>1251019-6128010</v>
      </c>
      <c r="Q196" s="130" t="str">
        <f>IFERROR(VLOOKUP(F196,'Table V'!A:L,12,FALSE),"")</f>
        <v>LAB</v>
      </c>
      <c r="R196" s="126" t="s">
        <v>1004</v>
      </c>
      <c r="S196" s="125" t="s">
        <v>280</v>
      </c>
      <c r="T196" s="131" t="s">
        <v>24</v>
      </c>
      <c r="U196" s="132" t="s">
        <v>15</v>
      </c>
      <c r="V196" s="130" t="str">
        <f>IFERROR(VLOOKUP(F196,'Table V'!A:F,6,FALSE),"TBD")</f>
        <v>6963455500
6963455400</v>
      </c>
      <c r="W196" s="125" t="str">
        <f>IFERROR(VLOOKUP(F196,'Table V'!A:G,7,FALSE),"TBD")</f>
        <v>Qté 1
Qté 1</v>
      </c>
      <c r="X196" s="125" t="str">
        <f>IFERROR(VLOOKUP(A196,[1]Feuil1!$A:$AG,32,FALSE),"N/A")</f>
        <v>Received</v>
      </c>
      <c r="Y196" s="130" t="str">
        <f>IF(ISNUMBER(Tableau1[[#This Row],[Date expédition réelle]]),"Expédiée","En cours")</f>
        <v>Expédiée</v>
      </c>
      <c r="Z196" s="133" t="s">
        <v>1269</v>
      </c>
      <c r="AA196" s="125" t="s">
        <v>876</v>
      </c>
      <c r="AB196" s="129">
        <v>16961</v>
      </c>
      <c r="AC196" s="129" t="s">
        <v>942</v>
      </c>
      <c r="AD196" s="129">
        <v>3964</v>
      </c>
      <c r="AE196" s="134">
        <v>43419</v>
      </c>
      <c r="AF196" s="134">
        <v>43502</v>
      </c>
      <c r="AG196" s="134">
        <f t="shared" si="18"/>
        <v>43496</v>
      </c>
      <c r="AH196" s="125"/>
      <c r="AI196" s="219">
        <f>IFERROR(VLOOKUP('PLANNING-RECHANGES LATelec'!$AU196,[2]MAD!$B$4:$J$50000,2,FALSE),"MAD TBD")</f>
        <v>43490</v>
      </c>
      <c r="AJ196" s="134">
        <f>IFERROR(VLOOKUP('PLANNING-RECHANGES LATelec'!$AU196,[2]MAD!$B$4:$J$50000,9,FALSE),"NON EXPEDIÉE")</f>
        <v>43494</v>
      </c>
      <c r="AK196" s="224">
        <f t="shared" si="19"/>
        <v>-6</v>
      </c>
      <c r="AL196" s="227">
        <v>43496</v>
      </c>
      <c r="AM196" s="222" t="s">
        <v>15</v>
      </c>
      <c r="AN196" s="172">
        <f>IFERROR(VLOOKUP('PLANNING-RECHANGES LATelec'!$F196,'Table V'!A$1:O8103,13,FALSE),"TBD")</f>
        <v>1389</v>
      </c>
      <c r="AO196" s="170">
        <f>IFERROR(VLOOKUP('PLANNING-RECHANGES LATelec'!$F196,'Table V'!A$1:O8060,14,FALSE),"TBD")</f>
        <v>2219</v>
      </c>
      <c r="AP196" s="171" t="str">
        <f>IFERROR(VLOOKUP('PLANNING-RECHANGES LATelec'!$F196,'Table V'!A$1:O$8013,15,FALSE),"TBD")</f>
        <v>USD</v>
      </c>
      <c r="AQ196" s="170" t="str">
        <f>IFERROR(VLOOKUP('PLANNING-RECHANGES LATelec'!$A196,[3]PO_AS!$A$2:$R$2520,16,FALSE),"TBD")</f>
        <v>TBD</v>
      </c>
      <c r="AR196" s="171" t="str">
        <f>IFERROR(VLOOKUP('PLANNING-RECHANGES LATelec'!$A196,[3]PO_AS!$A$2:$S$2520,18,FALSE),"TBD")</f>
        <v>TBD</v>
      </c>
      <c r="AS196" s="169" t="str">
        <f t="shared" si="20"/>
        <v>Non valide</v>
      </c>
      <c r="AT196" s="169" t="str">
        <f t="shared" si="21"/>
        <v>Non valide</v>
      </c>
      <c r="AU196" s="215" t="str">
        <f>LEFT('PLANNING-RECHANGES LATelec'!$R196,9)</f>
        <v>LCT146134</v>
      </c>
      <c r="AV196" s="156"/>
    </row>
    <row r="197" spans="1:48" ht="25.5" hidden="1" x14ac:dyDescent="0.2">
      <c r="A197" s="86" t="str">
        <f t="shared" si="22"/>
        <v>2791556210</v>
      </c>
      <c r="B197" s="125" t="str">
        <f>IFERROR(VLOOKUP(F197,'Table V'!A:K,11,FALSE),"TBD")</f>
        <v>AIRBUS</v>
      </c>
      <c r="C197" s="125">
        <v>27915562</v>
      </c>
      <c r="D197" s="126">
        <v>10</v>
      </c>
      <c r="E197" s="127" t="s">
        <v>104</v>
      </c>
      <c r="F197" s="125" t="s">
        <v>703</v>
      </c>
      <c r="G197" s="125">
        <v>1</v>
      </c>
      <c r="H197" s="125">
        <v>0</v>
      </c>
      <c r="I197" s="125" t="str">
        <f>IFERROR(VLOOKUP(F197,'Stock PHS'!A:F,6,FALSE),"")</f>
        <v/>
      </c>
      <c r="J197" s="128" t="str">
        <f>IFERROR(VLOOKUP(F197,'Table V'!A:I,9,FALSE),"P/N INCONNU")</f>
        <v>P/N CONNU</v>
      </c>
      <c r="K197" s="125" t="str">
        <f>IFERROR(VLOOKUP(F197,'Table V'!A:J,10,FALSE),"TBD")</f>
        <v>NB6251P</v>
      </c>
      <c r="L197" s="125" t="str">
        <f>IFERROR(VLOOKUP(F197,'Table V'!A:C,3,FALSE),"LdF non existante")</f>
        <v>LdF Non approuvée</v>
      </c>
      <c r="M197" s="129" t="s">
        <v>59</v>
      </c>
      <c r="N197" s="125" t="str">
        <f>IFERROR(VLOOKUP(F197,'Table V'!A:H,8,FALSE),"À définir")</f>
        <v>NON</v>
      </c>
      <c r="O197" s="125">
        <f>IFERROR(VLOOKUP(F197,'Table V'!A:E,2,FALSE),"TBD")</f>
        <v>60</v>
      </c>
      <c r="P197" s="125" t="str">
        <f>IFERROR(CONCATENATE(VLOOKUP(F197,'Table V'!$A$1:$Q$260192,17,FALSE),"-",(RIGHT(C197,4)),"0",D197),"")</f>
        <v>1251019-5562010</v>
      </c>
      <c r="Q197" s="130" t="str">
        <f>IFERROR(VLOOKUP(F197,'Table V'!A:L,12,FALSE),"")</f>
        <v>LAB</v>
      </c>
      <c r="R197" s="126" t="s">
        <v>927</v>
      </c>
      <c r="S197" s="125" t="s">
        <v>280</v>
      </c>
      <c r="T197" s="131" t="s">
        <v>24</v>
      </c>
      <c r="U197" s="132" t="s">
        <v>15</v>
      </c>
      <c r="V197" s="130" t="str">
        <f>IFERROR(VLOOKUP(F197,'Table V'!A:F,6,FALSE),"TBD")</f>
        <v>6963455500
6963455400</v>
      </c>
      <c r="W197" s="125" t="str">
        <f>IFERROR(VLOOKUP(F197,'Table V'!A:G,7,FALSE),"TBD")</f>
        <v>Qté 1
Qté 1</v>
      </c>
      <c r="X197" s="125" t="str">
        <f>IFERROR(VLOOKUP(A197,[1]Feuil1!$A:$AG,32,FALSE),"N/A")</f>
        <v>Received</v>
      </c>
      <c r="Y197" s="130" t="str">
        <f>IF(ISNUMBER(Tableau1[[#This Row],[Date expédition réelle]]),"Expédiée","En cours")</f>
        <v>Expédiée</v>
      </c>
      <c r="Z197" s="133" t="s">
        <v>1269</v>
      </c>
      <c r="AA197" s="125" t="s">
        <v>876</v>
      </c>
      <c r="AB197" s="129">
        <v>16961</v>
      </c>
      <c r="AC197" s="129" t="s">
        <v>942</v>
      </c>
      <c r="AD197" s="129">
        <v>3964</v>
      </c>
      <c r="AE197" s="134">
        <v>43465</v>
      </c>
      <c r="AF197" s="134">
        <v>43502</v>
      </c>
      <c r="AG197" s="134">
        <f t="shared" si="18"/>
        <v>43496</v>
      </c>
      <c r="AH197" s="125"/>
      <c r="AI197" s="219">
        <f>IFERROR(VLOOKUP('PLANNING-RECHANGES LATelec'!$AU197,[2]MAD!$B$4:$J$50000,2,FALSE),"MAD TBD")</f>
        <v>43490</v>
      </c>
      <c r="AJ197" s="134">
        <f>IFERROR(VLOOKUP('PLANNING-RECHANGES LATelec'!$AU197,[2]MAD!$B$4:$J$50000,9,FALSE),"NON EXPEDIÉE")</f>
        <v>43494</v>
      </c>
      <c r="AK197" s="224">
        <f t="shared" si="19"/>
        <v>-6</v>
      </c>
      <c r="AL197" s="227">
        <v>43496</v>
      </c>
      <c r="AM197" s="222" t="s">
        <v>15</v>
      </c>
      <c r="AN197" s="172">
        <f>IFERROR(VLOOKUP('PLANNING-RECHANGES LATelec'!$F197,'Table V'!A$1:O8104,13,FALSE),"TBD")</f>
        <v>1036</v>
      </c>
      <c r="AO197" s="170">
        <f>IFERROR(VLOOKUP('PLANNING-RECHANGES LATelec'!$F197,'Table V'!A$1:O8061,14,FALSE),"TBD")</f>
        <v>1937</v>
      </c>
      <c r="AP197" s="171" t="str">
        <f>IFERROR(VLOOKUP('PLANNING-RECHANGES LATelec'!$F197,'Table V'!A$1:O$8013,15,FALSE),"TBD")</f>
        <v>USD</v>
      </c>
      <c r="AQ197" s="170" t="str">
        <f>IFERROR(VLOOKUP('PLANNING-RECHANGES LATelec'!$A197,[3]PO_AS!$A$2:$R$2520,16,FALSE),"TBD")</f>
        <v>TBD</v>
      </c>
      <c r="AR197" s="171" t="str">
        <f>IFERROR(VLOOKUP('PLANNING-RECHANGES LATelec'!$A197,[3]PO_AS!$A$2:$S$2520,18,FALSE),"TBD")</f>
        <v>TBD</v>
      </c>
      <c r="AS197" s="169" t="str">
        <f t="shared" si="20"/>
        <v>Non valide</v>
      </c>
      <c r="AT197" s="169" t="str">
        <f t="shared" si="21"/>
        <v>Non valide</v>
      </c>
      <c r="AU197" s="215" t="str">
        <f>LEFT('PLANNING-RECHANGES LATelec'!$R197,9)</f>
        <v>LCT139006</v>
      </c>
      <c r="AV197" s="156"/>
    </row>
    <row r="198" spans="1:48" ht="25.5" hidden="1" x14ac:dyDescent="0.2">
      <c r="A198" s="86" t="str">
        <f t="shared" si="22"/>
        <v>2802333010</v>
      </c>
      <c r="B198" s="125" t="str">
        <f>IFERROR(VLOOKUP(F198,'Table V'!A:K,11,FALSE),"TBD")</f>
        <v>AIRBUS</v>
      </c>
      <c r="C198" s="125">
        <v>28023330</v>
      </c>
      <c r="D198" s="126" t="s">
        <v>157</v>
      </c>
      <c r="E198" s="127" t="s">
        <v>95</v>
      </c>
      <c r="F198" s="125" t="s">
        <v>530</v>
      </c>
      <c r="G198" s="125">
        <v>2</v>
      </c>
      <c r="H198" s="125">
        <v>0</v>
      </c>
      <c r="I198" s="125" t="str">
        <f>IFERROR(VLOOKUP(F198,'Stock PHS'!A:F,6,FALSE),"")</f>
        <v/>
      </c>
      <c r="J198" s="128" t="str">
        <f>IFERROR(VLOOKUP(F198,'Table V'!A:I,9,FALSE),"P/N INCONNU")</f>
        <v>P/N CONNU</v>
      </c>
      <c r="K198" s="125" t="str">
        <f>IFERROR(VLOOKUP(F198,'Table V'!A:J,10,FALSE),"TBD")</f>
        <v>N/A</v>
      </c>
      <c r="L198" s="125" t="str">
        <f>IFERROR(VLOOKUP(F198,'Table V'!A:C,3,FALSE),"LdF non existante")</f>
        <v>LdF approuvée</v>
      </c>
      <c r="M198" s="129"/>
      <c r="N198" s="129" t="str">
        <f>IFERROR(VLOOKUP(F198,'Table V'!A:H,8,FALSE),"À définir")</f>
        <v>NON</v>
      </c>
      <c r="O198" s="125">
        <f>IFERROR(VLOOKUP(F198,'Table V'!A:E,2,FALSE),"TBD")</f>
        <v>27</v>
      </c>
      <c r="P198" s="125" t="str">
        <f>IFERROR(CONCATENATE(VLOOKUP(F198,'Table V'!$A$1:$Q$260192,17,FALSE),"-",(RIGHT(C198,4)),"0",D198),"")</f>
        <v>1251019-3330010</v>
      </c>
      <c r="Q198" s="138" t="str">
        <f>IFERROR(VLOOKUP(F198,'Table V'!A:L,12,FALSE),"")</f>
        <v>LAB</v>
      </c>
      <c r="R198" s="126" t="s">
        <v>1362</v>
      </c>
      <c r="S198" s="125" t="s">
        <v>1433</v>
      </c>
      <c r="T198" s="131" t="s">
        <v>24</v>
      </c>
      <c r="U198" s="132" t="s">
        <v>946</v>
      </c>
      <c r="V198" s="139" t="str">
        <f>IFERROR(VLOOKUP(F198,'Table V'!A:F,6,FALSE),"TBD")</f>
        <v>N/A</v>
      </c>
      <c r="W198" s="140" t="str">
        <f>IFERROR(VLOOKUP(F198,'Table V'!A:G,7,FALSE),"TBD")</f>
        <v>N/A</v>
      </c>
      <c r="X198" s="140" t="str">
        <f>IFERROR(VLOOKUP(A198,[1]Feuil1!$A:$AG,32,FALSE),"N/A")</f>
        <v>N/A</v>
      </c>
      <c r="Y198" s="130" t="str">
        <f>IF(ISNUMBER(Tableau1[[#This Row],[Date expédition réelle]]),"Expédiée","En cours")</f>
        <v>Expédiée</v>
      </c>
      <c r="Z198" s="133" t="s">
        <v>1363</v>
      </c>
      <c r="AA198" s="125" t="s">
        <v>876</v>
      </c>
      <c r="AB198" s="129">
        <v>20597</v>
      </c>
      <c r="AC198" s="129"/>
      <c r="AD198" s="129">
        <v>4921</v>
      </c>
      <c r="AE198" s="134">
        <v>43502</v>
      </c>
      <c r="AF198" s="134">
        <v>43502</v>
      </c>
      <c r="AG198" s="134">
        <f t="shared" si="18"/>
        <v>43496</v>
      </c>
      <c r="AH198" s="125"/>
      <c r="AI198" s="219">
        <f>IFERROR(VLOOKUP('PLANNING-RECHANGES LATelec'!$AU198,[2]MAD!$B$4:$J$50000,2,FALSE),"MAD TBD")</f>
        <v>43497</v>
      </c>
      <c r="AJ198" s="134">
        <f>IFERROR(VLOOKUP('PLANNING-RECHANGES LATelec'!$AU198,[2]MAD!$B$4:$J$50000,9,FALSE),"NON EXPEDIÉE")</f>
        <v>43500</v>
      </c>
      <c r="AK198" s="224">
        <f t="shared" si="19"/>
        <v>1</v>
      </c>
      <c r="AL198" s="227">
        <v>43496</v>
      </c>
      <c r="AM198" s="222" t="s">
        <v>15</v>
      </c>
      <c r="AN198" s="172">
        <f>IFERROR(VLOOKUP('PLANNING-RECHANGES LATelec'!$F198,'Table V'!A$1:O8105,13,FALSE),"TBD")</f>
        <v>1074</v>
      </c>
      <c r="AO198" s="170">
        <f>IFERROR(VLOOKUP('PLANNING-RECHANGES LATelec'!$F198,'Table V'!A$1:O8062,14,FALSE),"TBD")</f>
        <v>0</v>
      </c>
      <c r="AP198" s="171" t="str">
        <f>IFERROR(VLOOKUP('PLANNING-RECHANGES LATelec'!$F198,'Table V'!A$1:O$8013,15,FALSE),"TBD")</f>
        <v>USD</v>
      </c>
      <c r="AQ198" s="170" t="str">
        <f>IFERROR(VLOOKUP('PLANNING-RECHANGES LATelec'!$A198,[3]PO_AS!$A$2:$R$2520,16,FALSE),"TBD")</f>
        <v>TBD</v>
      </c>
      <c r="AR198" s="171" t="str">
        <f>IFERROR(VLOOKUP('PLANNING-RECHANGES LATelec'!$A198,[3]PO_AS!$A$2:$S$2520,18,FALSE),"TBD")</f>
        <v>TBD</v>
      </c>
      <c r="AS198" s="171" t="str">
        <f t="shared" si="20"/>
        <v>Non valide</v>
      </c>
      <c r="AT198" s="171" t="str">
        <f t="shared" si="21"/>
        <v>Non valide</v>
      </c>
      <c r="AU198" s="215" t="str">
        <f>LEFT('PLANNING-RECHANGES LATelec'!$R198,9)</f>
        <v>LCT238947</v>
      </c>
      <c r="AV198" s="156"/>
    </row>
    <row r="199" spans="1:48" ht="25.5" hidden="1" x14ac:dyDescent="0.2">
      <c r="A199" s="86" t="str">
        <f t="shared" si="22"/>
        <v>2803368010</v>
      </c>
      <c r="B199" s="125" t="str">
        <f>IFERROR(VLOOKUP(F199,'Table V'!A:K,11,FALSE),"TBD")</f>
        <v>AIRBUS</v>
      </c>
      <c r="C199" s="125">
        <v>28033680</v>
      </c>
      <c r="D199" s="126" t="s">
        <v>157</v>
      </c>
      <c r="E199" s="127" t="s">
        <v>6</v>
      </c>
      <c r="F199" s="125" t="s">
        <v>94</v>
      </c>
      <c r="G199" s="125">
        <v>1</v>
      </c>
      <c r="H199" s="125">
        <v>0</v>
      </c>
      <c r="I199" s="125" t="str">
        <f>IFERROR(VLOOKUP(F199,'Stock PHS'!A:F,6,FALSE),"")</f>
        <v/>
      </c>
      <c r="J199" s="128" t="str">
        <f>IFERROR(VLOOKUP(F199,'Table V'!A:I,9,FALSE),"P/N INCONNU")</f>
        <v>P/N CONNU</v>
      </c>
      <c r="K199" s="125" t="str">
        <f>IFERROR(VLOOKUP(F199,'Table V'!A:J,10,FALSE),"TBD")</f>
        <v>VB0044D</v>
      </c>
      <c r="L199" s="125" t="str">
        <f>IFERROR(VLOOKUP(F199,'Table V'!A:C,3,FALSE),"LdF non existante")</f>
        <v>LdF approuvée</v>
      </c>
      <c r="M199" s="129" t="s">
        <v>59</v>
      </c>
      <c r="N199" s="129" t="str">
        <f>IFERROR(VLOOKUP(F199,'Table V'!A:H,8,FALSE),"À définir")</f>
        <v>NON</v>
      </c>
      <c r="O199" s="125">
        <f>IFERROR(VLOOKUP(F199,'Table V'!A:E,2,FALSE),"TBD")</f>
        <v>517</v>
      </c>
      <c r="P199" s="125" t="str">
        <f>IFERROR(CONCATENATE(VLOOKUP(F199,'Table V'!$A$1:$Q$260192,17,FALSE),"-",(RIGHT(C199,4)),"0",D199),"")</f>
        <v>1251019-3680010</v>
      </c>
      <c r="Q199" s="138" t="str">
        <f>IFERROR(VLOOKUP(F199,'Table V'!A:L,12,FALSE),"")</f>
        <v>LAB</v>
      </c>
      <c r="R199" s="126" t="s">
        <v>1388</v>
      </c>
      <c r="S199" s="125" t="s">
        <v>877</v>
      </c>
      <c r="T199" s="131" t="s">
        <v>24</v>
      </c>
      <c r="U199" s="132" t="s">
        <v>15</v>
      </c>
      <c r="V199" s="139" t="str">
        <f>IFERROR(VLOOKUP(F199,'Table V'!A:F,6,FALSE),"TBD")</f>
        <v>6V01965900</v>
      </c>
      <c r="W199" s="140" t="str">
        <f>IFERROR(VLOOKUP(F199,'Table V'!A:G,7,FALSE),"TBD")</f>
        <v>Qté 1</v>
      </c>
      <c r="X199" s="140" t="str">
        <f>IFERROR(VLOOKUP(A199,[1]Feuil1!$A:$AG,32,FALSE),"N/A")</f>
        <v>Waiting</v>
      </c>
      <c r="Y199" s="130" t="str">
        <f>IF(ISNUMBER(Tableau1[[#This Row],[Date expédition réelle]]),"Expédiée","En cours")</f>
        <v>Expédiée</v>
      </c>
      <c r="Z199" s="133" t="s">
        <v>1397</v>
      </c>
      <c r="AA199" s="125" t="s">
        <v>876</v>
      </c>
      <c r="AB199" s="129">
        <v>20792</v>
      </c>
      <c r="AC199" s="129"/>
      <c r="AD199" s="129">
        <v>5172</v>
      </c>
      <c r="AE199" s="134">
        <v>43480</v>
      </c>
      <c r="AF199" s="134">
        <v>43502</v>
      </c>
      <c r="AG199" s="134">
        <f t="shared" si="18"/>
        <v>43500</v>
      </c>
      <c r="AH199" s="125"/>
      <c r="AI199" s="219">
        <f>IFERROR(VLOOKUP('PLANNING-RECHANGES LATelec'!$AU199,[2]MAD!$B$4:$J$50000,2,FALSE),"MAD TBD")</f>
        <v>43497</v>
      </c>
      <c r="AJ199" s="134">
        <f>IFERROR(VLOOKUP('PLANNING-RECHANGES LATelec'!$AU199,[2]MAD!$B$4:$J$50000,9,FALSE),"NON EXPEDIÉE")</f>
        <v>43501</v>
      </c>
      <c r="AK199" s="224">
        <f t="shared" si="19"/>
        <v>-3</v>
      </c>
      <c r="AL199" s="227">
        <v>43500</v>
      </c>
      <c r="AM199" s="222" t="s">
        <v>15</v>
      </c>
      <c r="AN199" s="172">
        <f>IFERROR(VLOOKUP('PLANNING-RECHANGES LATelec'!$F199,'Table V'!A$1:O8106,13,FALSE),"TBD")</f>
        <v>1951</v>
      </c>
      <c r="AO199" s="170">
        <f>IFERROR(VLOOKUP('PLANNING-RECHANGES LATelec'!$F199,'Table V'!A$1:O8063,14,FALSE),"TBD")</f>
        <v>2697</v>
      </c>
      <c r="AP199" s="171" t="str">
        <f>IFERROR(VLOOKUP('PLANNING-RECHANGES LATelec'!$F199,'Table V'!A$1:O$8013,15,FALSE),"TBD")</f>
        <v>USD</v>
      </c>
      <c r="AQ199" s="170" t="str">
        <f>IFERROR(VLOOKUP('PLANNING-RECHANGES LATelec'!$A199,[3]PO_AS!$A$2:$R$2520,16,FALSE),"TBD")</f>
        <v>TBD</v>
      </c>
      <c r="AR199" s="171" t="str">
        <f>IFERROR(VLOOKUP('PLANNING-RECHANGES LATelec'!$A199,[3]PO_AS!$A$2:$S$2520,18,FALSE),"TBD")</f>
        <v>TBD</v>
      </c>
      <c r="AS199" s="171" t="str">
        <f t="shared" si="20"/>
        <v>Non valide</v>
      </c>
      <c r="AT199" s="171" t="str">
        <f t="shared" si="21"/>
        <v>Non valide</v>
      </c>
      <c r="AU199" s="215" t="str">
        <f>LEFT('PLANNING-RECHANGES LATelec'!$R199,9)</f>
        <v>LCT242985</v>
      </c>
      <c r="AV199" s="156"/>
    </row>
    <row r="200" spans="1:48" ht="38.25" hidden="1" x14ac:dyDescent="0.2">
      <c r="A200" s="85" t="str">
        <f t="shared" si="22"/>
        <v>2740540910</v>
      </c>
      <c r="B200" s="125" t="str">
        <f>IFERROR(VLOOKUP(F200,'Table V'!A:K,11,FALSE),"TBD")</f>
        <v>AIRBUS</v>
      </c>
      <c r="C200" s="125">
        <v>27405409</v>
      </c>
      <c r="D200" s="126">
        <v>10</v>
      </c>
      <c r="E200" s="127" t="s">
        <v>95</v>
      </c>
      <c r="F200" s="125" t="s">
        <v>600</v>
      </c>
      <c r="G200" s="125">
        <v>1</v>
      </c>
      <c r="H200" s="125">
        <v>0</v>
      </c>
      <c r="I200" s="125" t="str">
        <f>IFERROR(VLOOKUP(F200,'Stock PHS'!A:F,6,FALSE),"")</f>
        <v/>
      </c>
      <c r="J200" s="128" t="str">
        <f>IFERROR(VLOOKUP(F200,'Table V'!A:I,9,FALSE),"P/N INCONNU")</f>
        <v>P/N CONNU</v>
      </c>
      <c r="K200" s="125" t="str">
        <f>IFERROR(VLOOKUP(F200,'Table V'!A:J,10,FALSE),"TBD")</f>
        <v>NB5457P</v>
      </c>
      <c r="L200" s="125" t="str">
        <f>IFERROR(VLOOKUP(F200,'Table V'!A:C,3,FALSE),"LdF non existante")</f>
        <v>LdF approuvée</v>
      </c>
      <c r="M200" s="129" t="s">
        <v>59</v>
      </c>
      <c r="N200" s="125" t="str">
        <f>IFERROR(VLOOKUP(F200,'Table V'!A:H,8,FALSE),"À définir")</f>
        <v>NON</v>
      </c>
      <c r="O200" s="125">
        <f>IFERROR(VLOOKUP(F200,'Table V'!A:E,2,FALSE),"TBD")</f>
        <v>117</v>
      </c>
      <c r="P200" s="125" t="str">
        <f>IFERROR(CONCATENATE(VLOOKUP(F200,'Table V'!$A$1:$Q$260192,17,FALSE),"-",(RIGHT(C200,4)),"0",D200),"")</f>
        <v>1251019-5409010</v>
      </c>
      <c r="Q200" s="130" t="str">
        <f>IFERROR(VLOOKUP(F200,'Table V'!A:L,12,FALSE),"")</f>
        <v>LAB</v>
      </c>
      <c r="R200" s="126" t="s">
        <v>1924</v>
      </c>
      <c r="S200" s="125" t="s">
        <v>281</v>
      </c>
      <c r="T200" s="131" t="s">
        <v>24</v>
      </c>
      <c r="U200" s="132" t="s">
        <v>15</v>
      </c>
      <c r="V200" s="130" t="str">
        <f>IFERROR(VLOOKUP(F200,'Table V'!A:F,6,FALSE),"TBD")</f>
        <v>N/A</v>
      </c>
      <c r="W200" s="125" t="str">
        <f>IFERROR(VLOOKUP(F200,'Table V'!A:G,7,FALSE),"TBD")</f>
        <v>N/A</v>
      </c>
      <c r="X200" s="125" t="str">
        <f>IFERROR(VLOOKUP(A200,[1]Feuil1!$A:$AG,32,FALSE),"N/A")</f>
        <v>Received</v>
      </c>
      <c r="Y200" s="130" t="s">
        <v>1987</v>
      </c>
      <c r="Z200" s="133" t="s">
        <v>319</v>
      </c>
      <c r="AA200" s="125" t="s">
        <v>872</v>
      </c>
      <c r="AB200" s="129">
        <v>10623</v>
      </c>
      <c r="AC200" s="129" t="s">
        <v>957</v>
      </c>
      <c r="AD200" s="129" t="s">
        <v>957</v>
      </c>
      <c r="AE200" s="134">
        <v>43060</v>
      </c>
      <c r="AF200" s="134">
        <v>43508</v>
      </c>
      <c r="AG200" s="134">
        <f t="shared" si="18"/>
        <v>43502</v>
      </c>
      <c r="AH200" s="125" t="s">
        <v>15</v>
      </c>
      <c r="AI200" s="219">
        <f>IFERROR(VLOOKUP('PLANNING-RECHANGES LATelec'!$AU200,[2]MAD!$B$4:$J$50000,2,FALSE),"MAD TBD")</f>
        <v>43451</v>
      </c>
      <c r="AJ200" s="134">
        <f>IFERROR(VLOOKUP('PLANNING-RECHANGES LATelec'!$AU200,[2]MAD!$B$4:$J$50000,9,FALSE),"NON EXPEDIÉE")</f>
        <v>43453</v>
      </c>
      <c r="AK200" s="224">
        <f t="shared" si="19"/>
        <v>-51</v>
      </c>
      <c r="AL200" s="227">
        <v>43502</v>
      </c>
      <c r="AM200" s="222" t="s">
        <v>15</v>
      </c>
      <c r="AN200" s="172">
        <f>IFERROR(VLOOKUP('PLANNING-RECHANGES LATelec'!$F200,'Table V'!A$1:O8107,13,FALSE),"TBD")</f>
        <v>1313.9</v>
      </c>
      <c r="AO200" s="170">
        <f>IFERROR(VLOOKUP('PLANNING-RECHANGES LATelec'!$F200,'Table V'!A$1:O8064,14,FALSE),"TBD")</f>
        <v>0</v>
      </c>
      <c r="AP200" s="171" t="str">
        <f>IFERROR(VLOOKUP('PLANNING-RECHANGES LATelec'!$F200,'Table V'!A$1:O$8013,15,FALSE),"TBD")</f>
        <v>USD</v>
      </c>
      <c r="AQ200" s="170" t="str">
        <f>IFERROR(VLOOKUP('PLANNING-RECHANGES LATelec'!$A200,[3]PO_AS!$A$2:$R$2520,16,FALSE),"TBD")</f>
        <v>TBD</v>
      </c>
      <c r="AR200" s="171" t="str">
        <f>IFERROR(VLOOKUP('PLANNING-RECHANGES LATelec'!$A200,[3]PO_AS!$A$2:$S$2520,18,FALSE),"TBD")</f>
        <v>TBD</v>
      </c>
      <c r="AS200" s="169" t="str">
        <f t="shared" si="20"/>
        <v>Non valide</v>
      </c>
      <c r="AT200" s="169" t="str">
        <f t="shared" si="21"/>
        <v>Non valide</v>
      </c>
      <c r="AU200" s="215" t="str">
        <f>LEFT('PLANNING-RECHANGES LATelec'!$R200,9)</f>
        <v>LCT021779</v>
      </c>
      <c r="AV200" s="156"/>
    </row>
    <row r="201" spans="1:48" ht="38.25" hidden="1" x14ac:dyDescent="0.2">
      <c r="A201" s="86" t="str">
        <f t="shared" si="22"/>
        <v>2740542010</v>
      </c>
      <c r="B201" s="125" t="str">
        <f>IFERROR(VLOOKUP(F201,'Table V'!A:K,11,FALSE),"TBD")</f>
        <v>AIRBUS</v>
      </c>
      <c r="C201" s="125">
        <v>27405420</v>
      </c>
      <c r="D201" s="126" t="s">
        <v>157</v>
      </c>
      <c r="E201" s="127" t="s">
        <v>95</v>
      </c>
      <c r="F201" s="125" t="s">
        <v>600</v>
      </c>
      <c r="G201" s="125">
        <v>1</v>
      </c>
      <c r="H201" s="125">
        <v>0</v>
      </c>
      <c r="I201" s="125" t="str">
        <f>IFERROR(VLOOKUP(F201,'Stock PHS'!A:F,6,FALSE),"")</f>
        <v/>
      </c>
      <c r="J201" s="128" t="str">
        <f>IFERROR(VLOOKUP(F201,'Table V'!A:I,9,FALSE),"P/N INCONNU")</f>
        <v>P/N CONNU</v>
      </c>
      <c r="K201" s="125" t="str">
        <f>IFERROR(VLOOKUP(F201,'Table V'!A:J,10,FALSE),"TBD")</f>
        <v>NB5457P</v>
      </c>
      <c r="L201" s="125" t="str">
        <f>IFERROR(VLOOKUP(F201,'Table V'!A:C,3,FALSE),"LdF non existante")</f>
        <v>LdF approuvée</v>
      </c>
      <c r="M201" s="129" t="s">
        <v>59</v>
      </c>
      <c r="N201" s="125" t="str">
        <f>IFERROR(VLOOKUP(F201,'Table V'!A:H,8,FALSE),"À définir")</f>
        <v>NON</v>
      </c>
      <c r="O201" s="125">
        <f>IFERROR(VLOOKUP(F201,'Table V'!A:E,2,FALSE),"TBD")</f>
        <v>117</v>
      </c>
      <c r="P201" s="125" t="str">
        <f>IFERROR(CONCATENATE(VLOOKUP(F201,'Table V'!$A$1:$Q$260192,17,FALSE),"-",(RIGHT(C201,4)),"0",D201),"")</f>
        <v>1251019-5420010</v>
      </c>
      <c r="Q201" s="130" t="str">
        <f>IFERROR(VLOOKUP(F201,'Table V'!A:L,12,FALSE),"")</f>
        <v>LAB</v>
      </c>
      <c r="R201" s="126" t="s">
        <v>1920</v>
      </c>
      <c r="S201" s="125" t="s">
        <v>282</v>
      </c>
      <c r="T201" s="131" t="s">
        <v>24</v>
      </c>
      <c r="U201" s="132" t="s">
        <v>15</v>
      </c>
      <c r="V201" s="130" t="str">
        <f>IFERROR(VLOOKUP(F201,'Table V'!A:F,6,FALSE),"TBD")</f>
        <v>N/A</v>
      </c>
      <c r="W201" s="125" t="str">
        <f>IFERROR(VLOOKUP(F201,'Table V'!A:G,7,FALSE),"TBD")</f>
        <v>N/A</v>
      </c>
      <c r="X201" s="125" t="str">
        <f>IFERROR(VLOOKUP(A201,[1]Feuil1!$A:$AG,32,FALSE),"N/A")</f>
        <v>Received</v>
      </c>
      <c r="Y201" s="130" t="str">
        <f>IF(ISNUMBER(Tableau1[[#This Row],[Date expédition réelle]]),"Expédiée","En cours")</f>
        <v>Expédiée</v>
      </c>
      <c r="Z201" s="133" t="s">
        <v>319</v>
      </c>
      <c r="AA201" s="125" t="s">
        <v>872</v>
      </c>
      <c r="AB201" s="129">
        <v>10623</v>
      </c>
      <c r="AC201" s="129" t="s">
        <v>957</v>
      </c>
      <c r="AD201" s="129" t="s">
        <v>957</v>
      </c>
      <c r="AE201" s="134">
        <v>43060</v>
      </c>
      <c r="AF201" s="134">
        <v>43508</v>
      </c>
      <c r="AG201" s="134">
        <f t="shared" si="18"/>
        <v>43502</v>
      </c>
      <c r="AH201" s="125" t="s">
        <v>15</v>
      </c>
      <c r="AI201" s="219">
        <f>IFERROR(VLOOKUP('PLANNING-RECHANGES LATelec'!$AU201,[2]MAD!$B$4:$J$50000,2,FALSE),"MAD TBD")</f>
        <v>43454</v>
      </c>
      <c r="AJ201" s="134">
        <f>IFERROR(VLOOKUP('PLANNING-RECHANGES LATelec'!$AU201,[2]MAD!$B$4:$J$50000,9,FALSE),"NON EXPEDIÉE")</f>
        <v>43455</v>
      </c>
      <c r="AK201" s="224">
        <f t="shared" si="19"/>
        <v>-48</v>
      </c>
      <c r="AL201" s="227">
        <v>43502</v>
      </c>
      <c r="AM201" s="222" t="s">
        <v>15</v>
      </c>
      <c r="AN201" s="172">
        <f>IFERROR(VLOOKUP('PLANNING-RECHANGES LATelec'!$F201,'Table V'!A$1:O8108,13,FALSE),"TBD")</f>
        <v>1313.9</v>
      </c>
      <c r="AO201" s="170">
        <f>IFERROR(VLOOKUP('PLANNING-RECHANGES LATelec'!$F201,'Table V'!A$1:O8065,14,FALSE),"TBD")</f>
        <v>0</v>
      </c>
      <c r="AP201" s="171" t="str">
        <f>IFERROR(VLOOKUP('PLANNING-RECHANGES LATelec'!$F201,'Table V'!A$1:O$8013,15,FALSE),"TBD")</f>
        <v>USD</v>
      </c>
      <c r="AQ201" s="170" t="str">
        <f>IFERROR(VLOOKUP('PLANNING-RECHANGES LATelec'!$A201,[3]PO_AS!$A$2:$R$2520,16,FALSE),"TBD")</f>
        <v>TBD</v>
      </c>
      <c r="AR201" s="169" t="str">
        <f>IFERROR(VLOOKUP('PLANNING-RECHANGES LATelec'!$A201,[3]PO_AS!$A$2:$S$2520,18,FALSE),"TBD")</f>
        <v>TBD</v>
      </c>
      <c r="AS201" s="169" t="str">
        <f t="shared" si="20"/>
        <v>Non valide</v>
      </c>
      <c r="AT201" s="169" t="str">
        <f t="shared" si="21"/>
        <v>Non valide</v>
      </c>
      <c r="AU201" s="215" t="str">
        <f>LEFT('PLANNING-RECHANGES LATelec'!$R201,9)</f>
        <v>LCT021761</v>
      </c>
      <c r="AV201" s="156"/>
    </row>
    <row r="202" spans="1:48" ht="38.25" hidden="1" x14ac:dyDescent="0.2">
      <c r="A202" s="86" t="str">
        <f t="shared" si="22"/>
        <v>2742365510</v>
      </c>
      <c r="B202" s="125" t="str">
        <f>IFERROR(VLOOKUP(F202,'Table V'!A:K,11,FALSE),"TBD")</f>
        <v>AIRBUS</v>
      </c>
      <c r="C202" s="125">
        <v>27423655</v>
      </c>
      <c r="D202" s="126" t="s">
        <v>157</v>
      </c>
      <c r="E202" s="127" t="s">
        <v>95</v>
      </c>
      <c r="F202" s="125" t="s">
        <v>600</v>
      </c>
      <c r="G202" s="125">
        <v>1</v>
      </c>
      <c r="H202" s="125">
        <v>0</v>
      </c>
      <c r="I202" s="125" t="str">
        <f>IFERROR(VLOOKUP(F202,'Stock PHS'!A:F,6,FALSE),"")</f>
        <v/>
      </c>
      <c r="J202" s="128" t="str">
        <f>IFERROR(VLOOKUP(F202,'Table V'!A:I,9,FALSE),"P/N INCONNU")</f>
        <v>P/N CONNU</v>
      </c>
      <c r="K202" s="125" t="str">
        <f>IFERROR(VLOOKUP(F202,'Table V'!A:J,10,FALSE),"TBD")</f>
        <v>NB5457P</v>
      </c>
      <c r="L202" s="125" t="str">
        <f>IFERROR(VLOOKUP(F202,'Table V'!A:C,3,FALSE),"LdF non existante")</f>
        <v>LdF approuvée</v>
      </c>
      <c r="M202" s="129" t="s">
        <v>59</v>
      </c>
      <c r="N202" s="125" t="str">
        <f>IFERROR(VLOOKUP(F202,'Table V'!A:H,8,FALSE),"À définir")</f>
        <v>NON</v>
      </c>
      <c r="O202" s="125">
        <f>IFERROR(VLOOKUP(F202,'Table V'!A:E,2,FALSE),"TBD")</f>
        <v>117</v>
      </c>
      <c r="P202" s="125" t="str">
        <f>IFERROR(CONCATENATE(VLOOKUP(F202,'Table V'!$A$1:$Q$260192,17,FALSE),"-",(RIGHT(C202,4)),"0",D202),"")</f>
        <v>1251019-3655010</v>
      </c>
      <c r="Q202" s="130" t="str">
        <f>IFERROR(VLOOKUP(F202,'Table V'!A:L,12,FALSE),"")</f>
        <v>LAB</v>
      </c>
      <c r="R202" s="126" t="s">
        <v>1922</v>
      </c>
      <c r="S202" s="125" t="s">
        <v>295</v>
      </c>
      <c r="T202" s="131" t="s">
        <v>24</v>
      </c>
      <c r="U202" s="132" t="s">
        <v>15</v>
      </c>
      <c r="V202" s="130" t="str">
        <f>IFERROR(VLOOKUP(F202,'Table V'!A:F,6,FALSE),"TBD")</f>
        <v>N/A</v>
      </c>
      <c r="W202" s="125" t="str">
        <f>IFERROR(VLOOKUP(F202,'Table V'!A:G,7,FALSE),"TBD")</f>
        <v>N/A</v>
      </c>
      <c r="X202" s="125" t="str">
        <f>IFERROR(VLOOKUP(A202,[1]Feuil1!$A:$AG,32,FALSE),"N/A")</f>
        <v>Received</v>
      </c>
      <c r="Y202" s="130" t="str">
        <f>IF(ISNUMBER(Tableau1[[#This Row],[Date expédition réelle]]),"Expédiée","En cours")</f>
        <v>Expédiée</v>
      </c>
      <c r="Z202" s="133" t="s">
        <v>319</v>
      </c>
      <c r="AA202" s="125" t="s">
        <v>872</v>
      </c>
      <c r="AB202" s="129">
        <v>10623</v>
      </c>
      <c r="AC202" s="129" t="s">
        <v>957</v>
      </c>
      <c r="AD202" s="129" t="s">
        <v>957</v>
      </c>
      <c r="AE202" s="134">
        <v>43060</v>
      </c>
      <c r="AF202" s="134">
        <v>43508</v>
      </c>
      <c r="AG202" s="134">
        <f t="shared" si="18"/>
        <v>43502</v>
      </c>
      <c r="AH202" s="125" t="s">
        <v>15</v>
      </c>
      <c r="AI202" s="219">
        <f>IFERROR(VLOOKUP('PLANNING-RECHANGES LATelec'!$AU202,[2]MAD!$B$4:$J$50000,2,FALSE),"MAD TBD")</f>
        <v>43454</v>
      </c>
      <c r="AJ202" s="134">
        <f>IFERROR(VLOOKUP('PLANNING-RECHANGES LATelec'!$AU202,[2]MAD!$B$4:$J$50000,9,FALSE),"NON EXPEDIÉE")</f>
        <v>43455</v>
      </c>
      <c r="AK202" s="224">
        <f t="shared" si="19"/>
        <v>-48</v>
      </c>
      <c r="AL202" s="227">
        <v>43502</v>
      </c>
      <c r="AM202" s="222" t="s">
        <v>15</v>
      </c>
      <c r="AN202" s="172">
        <f>IFERROR(VLOOKUP('PLANNING-RECHANGES LATelec'!$F202,'Table V'!A$1:O8109,13,FALSE),"TBD")</f>
        <v>1313.9</v>
      </c>
      <c r="AO202" s="170">
        <f>IFERROR(VLOOKUP('PLANNING-RECHANGES LATelec'!$F202,'Table V'!A$1:O8066,14,FALSE),"TBD")</f>
        <v>0</v>
      </c>
      <c r="AP202" s="171" t="str">
        <f>IFERROR(VLOOKUP('PLANNING-RECHANGES LATelec'!$F202,'Table V'!A$1:O$8013,15,FALSE),"TBD")</f>
        <v>USD</v>
      </c>
      <c r="AQ202" s="170" t="str">
        <f>IFERROR(VLOOKUP('PLANNING-RECHANGES LATelec'!$A202,[3]PO_AS!$A$2:$R$2520,16,FALSE),"TBD")</f>
        <v>TBD</v>
      </c>
      <c r="AR202" s="169" t="str">
        <f>IFERROR(VLOOKUP('PLANNING-RECHANGES LATelec'!$A202,[3]PO_AS!$A$2:$S$2520,18,FALSE),"TBD")</f>
        <v>TBD</v>
      </c>
      <c r="AS202" s="169" t="str">
        <f t="shared" si="20"/>
        <v>Non valide</v>
      </c>
      <c r="AT202" s="169" t="str">
        <f t="shared" si="21"/>
        <v>Non valide</v>
      </c>
      <c r="AU202" s="215" t="str">
        <f>LEFT('PLANNING-RECHANGES LATelec'!$R202,9)</f>
        <v>LCT021764</v>
      </c>
      <c r="AV202" s="156"/>
    </row>
    <row r="203" spans="1:48" ht="38.25" hidden="1" x14ac:dyDescent="0.2">
      <c r="A203" s="85" t="str">
        <f t="shared" si="22"/>
        <v>2742365710</v>
      </c>
      <c r="B203" s="125" t="str">
        <f>IFERROR(VLOOKUP(F203,'Table V'!A:K,11,FALSE),"TBD")</f>
        <v>AIRBUS</v>
      </c>
      <c r="C203" s="125">
        <v>27423657</v>
      </c>
      <c r="D203" s="126">
        <v>10</v>
      </c>
      <c r="E203" s="127" t="s">
        <v>95</v>
      </c>
      <c r="F203" s="125" t="s">
        <v>600</v>
      </c>
      <c r="G203" s="125">
        <v>1</v>
      </c>
      <c r="H203" s="125">
        <v>0</v>
      </c>
      <c r="I203" s="125" t="str">
        <f>IFERROR(VLOOKUP(F203,'Stock PHS'!A:F,6,FALSE),"")</f>
        <v/>
      </c>
      <c r="J203" s="128" t="str">
        <f>IFERROR(VLOOKUP(F203,'Table V'!A:I,9,FALSE),"P/N INCONNU")</f>
        <v>P/N CONNU</v>
      </c>
      <c r="K203" s="125" t="str">
        <f>IFERROR(VLOOKUP(F203,'Table V'!A:J,10,FALSE),"TBD")</f>
        <v>NB5457P</v>
      </c>
      <c r="L203" s="125" t="str">
        <f>IFERROR(VLOOKUP(F203,'Table V'!A:C,3,FALSE),"LdF non existante")</f>
        <v>LdF approuvée</v>
      </c>
      <c r="M203" s="129" t="s">
        <v>59</v>
      </c>
      <c r="N203" s="125" t="str">
        <f>IFERROR(VLOOKUP(F203,'Table V'!A:H,8,FALSE),"À définir")</f>
        <v>NON</v>
      </c>
      <c r="O203" s="125">
        <f>IFERROR(VLOOKUP(F203,'Table V'!A:E,2,FALSE),"TBD")</f>
        <v>117</v>
      </c>
      <c r="P203" s="125" t="str">
        <f>IFERROR(CONCATENATE(VLOOKUP(F203,'Table V'!$A$1:$Q$260192,17,FALSE),"-",(RIGHT(C203,4)),"0",D203),"")</f>
        <v>1251019-3657010</v>
      </c>
      <c r="Q203" s="130" t="str">
        <f>IFERROR(VLOOKUP(F203,'Table V'!A:L,12,FALSE),"")</f>
        <v>LAB</v>
      </c>
      <c r="R203" s="126" t="s">
        <v>1923</v>
      </c>
      <c r="S203" s="125" t="s">
        <v>297</v>
      </c>
      <c r="T203" s="131" t="s">
        <v>24</v>
      </c>
      <c r="U203" s="132" t="s">
        <v>15</v>
      </c>
      <c r="V203" s="130" t="str">
        <f>IFERROR(VLOOKUP(F203,'Table V'!A:F,6,FALSE),"TBD")</f>
        <v>N/A</v>
      </c>
      <c r="W203" s="125" t="str">
        <f>IFERROR(VLOOKUP(F203,'Table V'!A:G,7,FALSE),"TBD")</f>
        <v>N/A</v>
      </c>
      <c r="X203" s="125" t="str">
        <f>IFERROR(VLOOKUP(A203,[1]Feuil1!$A:$AG,32,FALSE),"N/A")</f>
        <v>Received</v>
      </c>
      <c r="Y203" s="130" t="s">
        <v>1987</v>
      </c>
      <c r="Z203" s="133" t="s">
        <v>319</v>
      </c>
      <c r="AA203" s="125" t="s">
        <v>872</v>
      </c>
      <c r="AB203" s="129">
        <v>10623</v>
      </c>
      <c r="AC203" s="129" t="s">
        <v>957</v>
      </c>
      <c r="AD203" s="129" t="s">
        <v>957</v>
      </c>
      <c r="AE203" s="134">
        <v>43060</v>
      </c>
      <c r="AF203" s="134">
        <v>43508</v>
      </c>
      <c r="AG203" s="134">
        <f t="shared" si="18"/>
        <v>43502</v>
      </c>
      <c r="AH203" s="125" t="s">
        <v>15</v>
      </c>
      <c r="AI203" s="219">
        <f>IFERROR(VLOOKUP('PLANNING-RECHANGES LATelec'!$AU203,[2]MAD!$B$4:$J$50000,2,FALSE),"MAD TBD")</f>
        <v>43454</v>
      </c>
      <c r="AJ203" s="134">
        <f>IFERROR(VLOOKUP('PLANNING-RECHANGES LATelec'!$AU203,[2]MAD!$B$4:$J$50000,9,FALSE),"NON EXPEDIÉE")</f>
        <v>43455</v>
      </c>
      <c r="AK203" s="224">
        <f t="shared" si="19"/>
        <v>-48</v>
      </c>
      <c r="AL203" s="227">
        <v>43502</v>
      </c>
      <c r="AM203" s="222" t="s">
        <v>15</v>
      </c>
      <c r="AN203" s="172">
        <f>IFERROR(VLOOKUP('PLANNING-RECHANGES LATelec'!$F203,'Table V'!A$1:O8110,13,FALSE),"TBD")</f>
        <v>1313.9</v>
      </c>
      <c r="AO203" s="170">
        <f>IFERROR(VLOOKUP('PLANNING-RECHANGES LATelec'!$F203,'Table V'!A$1:O8067,14,FALSE),"TBD")</f>
        <v>0</v>
      </c>
      <c r="AP203" s="171" t="str">
        <f>IFERROR(VLOOKUP('PLANNING-RECHANGES LATelec'!$F203,'Table V'!A$1:O$8013,15,FALSE),"TBD")</f>
        <v>USD</v>
      </c>
      <c r="AQ203" s="170" t="str">
        <f>IFERROR(VLOOKUP('PLANNING-RECHANGES LATelec'!$A203,[3]PO_AS!$A$2:$R$2520,16,FALSE),"TBD")</f>
        <v>TBD</v>
      </c>
      <c r="AR203" s="169" t="str">
        <f>IFERROR(VLOOKUP('PLANNING-RECHANGES LATelec'!$A203,[3]PO_AS!$A$2:$S$2520,18,FALSE),"TBD")</f>
        <v>TBD</v>
      </c>
      <c r="AS203" s="169" t="str">
        <f t="shared" si="20"/>
        <v>Non valide</v>
      </c>
      <c r="AT203" s="169" t="str">
        <f t="shared" si="21"/>
        <v>Non valide</v>
      </c>
      <c r="AU203" s="215" t="str">
        <f>LEFT('PLANNING-RECHANGES LATelec'!$R203,9)</f>
        <v>LCT021773</v>
      </c>
      <c r="AV203" s="156"/>
    </row>
    <row r="204" spans="1:48" ht="38.25" hidden="1" x14ac:dyDescent="0.2">
      <c r="A204" s="86" t="str">
        <f t="shared" si="22"/>
        <v>2742364910</v>
      </c>
      <c r="B204" s="125" t="str">
        <f>IFERROR(VLOOKUP(F204,'Table V'!A:K,11,FALSE),"TBD")</f>
        <v>AIRBUS</v>
      </c>
      <c r="C204" s="125">
        <v>27423649</v>
      </c>
      <c r="D204" s="126">
        <v>10</v>
      </c>
      <c r="E204" s="127" t="s">
        <v>95</v>
      </c>
      <c r="F204" s="125" t="s">
        <v>600</v>
      </c>
      <c r="G204" s="125">
        <v>1</v>
      </c>
      <c r="H204" s="125">
        <v>0</v>
      </c>
      <c r="I204" s="125" t="str">
        <f>IFERROR(VLOOKUP(F204,'Stock PHS'!A:F,6,FALSE),"")</f>
        <v/>
      </c>
      <c r="J204" s="128" t="str">
        <f>IFERROR(VLOOKUP(F204,'Table V'!A:I,9,FALSE),"P/N INCONNU")</f>
        <v>P/N CONNU</v>
      </c>
      <c r="K204" s="125" t="str">
        <f>IFERROR(VLOOKUP(F204,'Table V'!A:J,10,FALSE),"TBD")</f>
        <v>NB5457P</v>
      </c>
      <c r="L204" s="125" t="str">
        <f>IFERROR(VLOOKUP(F204,'Table V'!A:C,3,FALSE),"LdF non existante")</f>
        <v>LdF approuvée</v>
      </c>
      <c r="M204" s="129" t="s">
        <v>59</v>
      </c>
      <c r="N204" s="125" t="str">
        <f>IFERROR(VLOOKUP(F204,'Table V'!A:H,8,FALSE),"À définir")</f>
        <v>NON</v>
      </c>
      <c r="O204" s="125">
        <f>IFERROR(VLOOKUP(F204,'Table V'!A:E,2,FALSE),"TBD")</f>
        <v>117</v>
      </c>
      <c r="P204" s="125" t="str">
        <f>IFERROR(CONCATENATE(VLOOKUP(F204,'Table V'!$A$1:$Q$260192,17,FALSE),"-",(RIGHT(C204,4)),"0",D204),"")</f>
        <v>1251019-3649010</v>
      </c>
      <c r="Q204" s="130" t="str">
        <f>IFERROR(VLOOKUP(F204,'Table V'!A:L,12,FALSE),"")</f>
        <v>LAB</v>
      </c>
      <c r="R204" s="126" t="s">
        <v>1921</v>
      </c>
      <c r="S204" s="125" t="s">
        <v>291</v>
      </c>
      <c r="T204" s="131" t="s">
        <v>24</v>
      </c>
      <c r="U204" s="132" t="s">
        <v>15</v>
      </c>
      <c r="V204" s="130" t="str">
        <f>IFERROR(VLOOKUP(F204,'Table V'!A:F,6,FALSE),"TBD")</f>
        <v>N/A</v>
      </c>
      <c r="W204" s="125" t="str">
        <f>IFERROR(VLOOKUP(F204,'Table V'!A:G,7,FALSE),"TBD")</f>
        <v>N/A</v>
      </c>
      <c r="X204" s="125" t="str">
        <f>IFERROR(VLOOKUP(A204,[1]Feuil1!$A:$AG,32,FALSE),"N/A")</f>
        <v>Received</v>
      </c>
      <c r="Y204" s="130" t="s">
        <v>1987</v>
      </c>
      <c r="Z204" s="133" t="s">
        <v>319</v>
      </c>
      <c r="AA204" s="125" t="s">
        <v>872</v>
      </c>
      <c r="AB204" s="129">
        <v>10623</v>
      </c>
      <c r="AC204" s="129" t="s">
        <v>957</v>
      </c>
      <c r="AD204" s="129" t="s">
        <v>957</v>
      </c>
      <c r="AE204" s="134">
        <v>43060</v>
      </c>
      <c r="AF204" s="134">
        <v>43508</v>
      </c>
      <c r="AG204" s="134">
        <f t="shared" si="18"/>
        <v>43502</v>
      </c>
      <c r="AH204" s="125" t="s">
        <v>15</v>
      </c>
      <c r="AI204" s="219">
        <f>IFERROR(VLOOKUP('PLANNING-RECHANGES LATelec'!$AU204,[2]MAD!$B$4:$J$50000,2,FALSE),"MAD TBD")</f>
        <v>43479</v>
      </c>
      <c r="AJ204" s="134">
        <f>IFERROR(VLOOKUP('PLANNING-RECHANGES LATelec'!$AU204,[2]MAD!$B$4:$J$50000,9,FALSE),"NON EXPEDIÉE")</f>
        <v>43480</v>
      </c>
      <c r="AK204" s="224">
        <f t="shared" si="19"/>
        <v>-23</v>
      </c>
      <c r="AL204" s="227">
        <v>43502</v>
      </c>
      <c r="AM204" s="222" t="s">
        <v>15</v>
      </c>
      <c r="AN204" s="172">
        <f>IFERROR(VLOOKUP('PLANNING-RECHANGES LATelec'!$F204,'Table V'!A$1:O8111,13,FALSE),"TBD")</f>
        <v>1313.9</v>
      </c>
      <c r="AO204" s="170">
        <f>IFERROR(VLOOKUP('PLANNING-RECHANGES LATelec'!$F204,'Table V'!A$1:O8068,14,FALSE),"TBD")</f>
        <v>0</v>
      </c>
      <c r="AP204" s="171" t="str">
        <f>IFERROR(VLOOKUP('PLANNING-RECHANGES LATelec'!$F204,'Table V'!A$1:O$8013,15,FALSE),"TBD")</f>
        <v>USD</v>
      </c>
      <c r="AQ204" s="170" t="str">
        <f>IFERROR(VLOOKUP('PLANNING-RECHANGES LATelec'!$A204,[3]PO_AS!$A$2:$R$2520,16,FALSE),"TBD")</f>
        <v>TBD</v>
      </c>
      <c r="AR204" s="169" t="str">
        <f>IFERROR(VLOOKUP('PLANNING-RECHANGES LATelec'!$A204,[3]PO_AS!$A$2:$S$2520,18,FALSE),"TBD")</f>
        <v>TBD</v>
      </c>
      <c r="AS204" s="169" t="str">
        <f t="shared" si="20"/>
        <v>Non valide</v>
      </c>
      <c r="AT204" s="169" t="str">
        <f t="shared" si="21"/>
        <v>Non valide</v>
      </c>
      <c r="AU204" s="215" t="str">
        <f>LEFT('PLANNING-RECHANGES LATelec'!$R204,9)</f>
        <v>LCT021782</v>
      </c>
      <c r="AV204" s="156"/>
    </row>
    <row r="205" spans="1:48" ht="38.25" hidden="1" x14ac:dyDescent="0.2">
      <c r="A205" s="86" t="str">
        <f t="shared" si="22"/>
        <v>2782332710</v>
      </c>
      <c r="B205" s="125" t="str">
        <f>IFERROR(VLOOKUP(F205,'Table V'!A:K,11,FALSE),"TBD")</f>
        <v>AIRBUS</v>
      </c>
      <c r="C205" s="125">
        <v>27823327</v>
      </c>
      <c r="D205" s="126">
        <v>10</v>
      </c>
      <c r="E205" s="127" t="s">
        <v>104</v>
      </c>
      <c r="F205" s="125" t="s">
        <v>600</v>
      </c>
      <c r="G205" s="125">
        <v>1</v>
      </c>
      <c r="H205" s="125">
        <v>0</v>
      </c>
      <c r="I205" s="125" t="str">
        <f>IFERROR(VLOOKUP(F205,'Stock PHS'!A:F,6,FALSE),"")</f>
        <v/>
      </c>
      <c r="J205" s="128" t="str">
        <f>IFERROR(VLOOKUP(F205,'Table V'!A:I,9,FALSE),"P/N INCONNU")</f>
        <v>P/N CONNU</v>
      </c>
      <c r="K205" s="125" t="str">
        <f>IFERROR(VLOOKUP(F205,'Table V'!A:J,10,FALSE),"TBD")</f>
        <v>NB5457P</v>
      </c>
      <c r="L205" s="125" t="str">
        <f>IFERROR(VLOOKUP(F205,'Table V'!A:C,3,FALSE),"LdF non existante")</f>
        <v>LdF approuvée</v>
      </c>
      <c r="M205" s="129" t="s">
        <v>59</v>
      </c>
      <c r="N205" s="125" t="str">
        <f>IFERROR(VLOOKUP(F205,'Table V'!A:H,8,FALSE),"À définir")</f>
        <v>NON</v>
      </c>
      <c r="O205" s="125">
        <f>IFERROR(VLOOKUP(F205,'Table V'!A:E,2,FALSE),"TBD")</f>
        <v>117</v>
      </c>
      <c r="P205" s="125" t="str">
        <f>IFERROR(CONCATENATE(VLOOKUP(F205,'Table V'!$A$1:$Q$260192,17,FALSE),"-",(RIGHT(C205,4)),"0",D205),"")</f>
        <v>1251019-3327010</v>
      </c>
      <c r="Q205" s="130" t="str">
        <f>IFERROR(VLOOKUP(F205,'Table V'!A:L,12,FALSE),"")</f>
        <v>LAB</v>
      </c>
      <c r="R205" s="126" t="s">
        <v>978</v>
      </c>
      <c r="S205" s="125" t="s">
        <v>372</v>
      </c>
      <c r="T205" s="131" t="s">
        <v>24</v>
      </c>
      <c r="U205" s="132" t="s">
        <v>15</v>
      </c>
      <c r="V205" s="130" t="str">
        <f>IFERROR(VLOOKUP(F205,'Table V'!A:F,6,FALSE),"TBD")</f>
        <v>N/A</v>
      </c>
      <c r="W205" s="125" t="str">
        <f>IFERROR(VLOOKUP(F205,'Table V'!A:G,7,FALSE),"TBD")</f>
        <v>N/A</v>
      </c>
      <c r="X205" s="125" t="str">
        <f>IFERROR(VLOOKUP(A205,[1]Feuil1!$A:$AG,32,FALSE),"N/A")</f>
        <v>Received</v>
      </c>
      <c r="Y205" s="130" t="s">
        <v>1987</v>
      </c>
      <c r="Z205" s="133" t="s">
        <v>371</v>
      </c>
      <c r="AA205" s="125" t="s">
        <v>876</v>
      </c>
      <c r="AB205" s="129">
        <v>14180</v>
      </c>
      <c r="AC205" s="129"/>
      <c r="AD205" s="129">
        <v>2937</v>
      </c>
      <c r="AE205" s="134">
        <v>43354</v>
      </c>
      <c r="AF205" s="134">
        <v>43508</v>
      </c>
      <c r="AG205" s="134">
        <f t="shared" si="18"/>
        <v>43502</v>
      </c>
      <c r="AH205" s="125"/>
      <c r="AI205" s="219">
        <f>IFERROR(VLOOKUP('PLANNING-RECHANGES LATelec'!$AU205,[2]MAD!$B$4:$J$50000,2,FALSE),"MAD TBD")</f>
        <v>43490</v>
      </c>
      <c r="AJ205" s="134">
        <f>IFERROR(VLOOKUP('PLANNING-RECHANGES LATelec'!$AU205,[2]MAD!$B$4:$J$50000,9,FALSE),"NON EXPEDIÉE")</f>
        <v>43493</v>
      </c>
      <c r="AK205" s="224">
        <f t="shared" si="19"/>
        <v>-12</v>
      </c>
      <c r="AL205" s="227">
        <v>43502</v>
      </c>
      <c r="AM205" s="222" t="s">
        <v>15</v>
      </c>
      <c r="AN205" s="172">
        <f>IFERROR(VLOOKUP('PLANNING-RECHANGES LATelec'!$F205,'Table V'!A$1:O8112,13,FALSE),"TBD")</f>
        <v>1313.9</v>
      </c>
      <c r="AO205" s="170">
        <f>IFERROR(VLOOKUP('PLANNING-RECHANGES LATelec'!$F205,'Table V'!A$1:O8069,14,FALSE),"TBD")</f>
        <v>0</v>
      </c>
      <c r="AP205" s="171" t="str">
        <f>IFERROR(VLOOKUP('PLANNING-RECHANGES LATelec'!$F205,'Table V'!A$1:O$8013,15,FALSE),"TBD")</f>
        <v>USD</v>
      </c>
      <c r="AQ205" s="170" t="str">
        <f>IFERROR(VLOOKUP('PLANNING-RECHANGES LATelec'!$A205,[3]PO_AS!$A$2:$R$2520,16,FALSE),"TBD")</f>
        <v>TBD</v>
      </c>
      <c r="AR205" s="171" t="str">
        <f>IFERROR(VLOOKUP('PLANNING-RECHANGES LATelec'!$A205,[3]PO_AS!$A$2:$S$2520,18,FALSE),"TBD")</f>
        <v>TBD</v>
      </c>
      <c r="AS205" s="169" t="str">
        <f t="shared" si="20"/>
        <v>Non valide</v>
      </c>
      <c r="AT205" s="169" t="str">
        <f t="shared" si="21"/>
        <v>Non valide</v>
      </c>
      <c r="AU205" s="215" t="str">
        <f>LEFT('PLANNING-RECHANGES LATelec'!$R205,9)</f>
        <v>LCT144993</v>
      </c>
      <c r="AV205" s="156"/>
    </row>
    <row r="206" spans="1:48" ht="38.25" hidden="1" x14ac:dyDescent="0.2">
      <c r="A206" s="84" t="str">
        <f t="shared" si="22"/>
        <v>27901127</v>
      </c>
      <c r="B206" s="125" t="str">
        <f>IFERROR(VLOOKUP(F206,'Table V'!A:K,11,FALSE),"TBD")</f>
        <v>AIRBUS</v>
      </c>
      <c r="C206" s="125">
        <v>27901127</v>
      </c>
      <c r="D206" s="126"/>
      <c r="E206" s="127" t="s">
        <v>6</v>
      </c>
      <c r="F206" s="125" t="s">
        <v>703</v>
      </c>
      <c r="G206" s="125">
        <v>5</v>
      </c>
      <c r="H206" s="125">
        <v>0</v>
      </c>
      <c r="I206" s="125" t="str">
        <f>IFERROR(VLOOKUP(F206,'Stock PHS'!A:F,6,FALSE),"")</f>
        <v/>
      </c>
      <c r="J206" s="128" t="str">
        <f>IFERROR(VLOOKUP(F206,'Table V'!A:I,9,FALSE),"P/N INCONNU")</f>
        <v>P/N CONNU</v>
      </c>
      <c r="K206" s="125" t="str">
        <f>IFERROR(VLOOKUP(F206,'Table V'!A:J,10,FALSE),"TBD")</f>
        <v>NB6251P</v>
      </c>
      <c r="L206" s="125" t="str">
        <f>IFERROR(VLOOKUP(F206,'Table V'!A:C,3,FALSE),"LdF non existante")</f>
        <v>LdF Non approuvée</v>
      </c>
      <c r="M206" s="129" t="s">
        <v>59</v>
      </c>
      <c r="N206" s="125" t="str">
        <f>IFERROR(VLOOKUP(F206,'Table V'!A:H,8,FALSE),"À définir")</f>
        <v>NON</v>
      </c>
      <c r="O206" s="125">
        <f>IFERROR(VLOOKUP(F206,'Table V'!A:E,2,FALSE),"TBD")</f>
        <v>60</v>
      </c>
      <c r="P206" s="125" t="str">
        <f>IFERROR(CONCATENATE(VLOOKUP(F206,'Table V'!$A$1:$Q$260192,17,FALSE),"-",(RIGHT(C206,4)),"0",D206),"")</f>
        <v>1251019-11270</v>
      </c>
      <c r="Q206" s="130" t="str">
        <f>IFERROR(VLOOKUP(F206,'Table V'!A:L,12,FALSE),"")</f>
        <v>LAB</v>
      </c>
      <c r="R206" s="126"/>
      <c r="S206" s="125" t="s">
        <v>884</v>
      </c>
      <c r="T206" s="131" t="s">
        <v>24</v>
      </c>
      <c r="U206" s="132"/>
      <c r="V206" s="130" t="str">
        <f>IFERROR(VLOOKUP(F206,'Table V'!A:F,6,FALSE),"TBD")</f>
        <v>6963455500
6963455400</v>
      </c>
      <c r="W206" s="125" t="str">
        <f>IFERROR(VLOOKUP(F206,'Table V'!A:G,7,FALSE),"TBD")</f>
        <v>Qté 1
Qté 1</v>
      </c>
      <c r="X206" s="125" t="str">
        <f>IFERROR(VLOOKUP(A206,[1]Feuil1!$A:$AG,32,FALSE),"N/A")</f>
        <v>N/A</v>
      </c>
      <c r="Y206" s="130" t="s">
        <v>1987</v>
      </c>
      <c r="Z206" s="133" t="s">
        <v>274</v>
      </c>
      <c r="AA206" s="125" t="s">
        <v>159</v>
      </c>
      <c r="AB206" s="129">
        <v>16961</v>
      </c>
      <c r="AC206" s="129"/>
      <c r="AD206" s="129"/>
      <c r="AE206" s="134">
        <v>43353</v>
      </c>
      <c r="AF206" s="134"/>
      <c r="AG206" s="134">
        <f t="shared" si="18"/>
        <v>43349</v>
      </c>
      <c r="AH206" s="125"/>
      <c r="AI206" s="219" t="str">
        <f>IFERROR(VLOOKUP('PLANNING-RECHANGES LATelec'!$AU206,[2]MAD!$B$4:$J$50000,2,FALSE),"MAD TBD")</f>
        <v>MAD TBD</v>
      </c>
      <c r="AJ206" s="134" t="str">
        <f>IFERROR(VLOOKUP('PLANNING-RECHANGES LATelec'!$AU206,[2]MAD!$B$4:$J$50000,9,FALSE),"NON EXPEDIÉE")</f>
        <v>NON EXPEDIÉE</v>
      </c>
      <c r="AK206" s="224" t="str">
        <f t="shared" si="19"/>
        <v/>
      </c>
      <c r="AL206" s="227"/>
      <c r="AM206" s="222" t="s">
        <v>15</v>
      </c>
      <c r="AN206" s="172">
        <f>IFERROR(VLOOKUP('PLANNING-RECHANGES LATelec'!$F206,'Table V'!A$1:O8113,13,FALSE),"TBD")</f>
        <v>1036</v>
      </c>
      <c r="AO206" s="170">
        <f>IFERROR(VLOOKUP('PLANNING-RECHANGES LATelec'!$F206,'Table V'!A$1:O8070,14,FALSE),"TBD")</f>
        <v>1937</v>
      </c>
      <c r="AP206" s="171" t="str">
        <f>IFERROR(VLOOKUP('PLANNING-RECHANGES LATelec'!$F206,'Table V'!A$1:O$8013,15,FALSE),"TBD")</f>
        <v>USD</v>
      </c>
      <c r="AQ206" s="168" t="str">
        <f>IFERROR(VLOOKUP('PLANNING-RECHANGES LATelec'!$A206,[3]PO_AS!$A$2:$R$2520,16,FALSE),"TBD")</f>
        <v>TBD</v>
      </c>
      <c r="AR206" s="169" t="str">
        <f>IFERROR(VLOOKUP('PLANNING-RECHANGES LATelec'!$A206,[3]PO_AS!$A$2:$S$2520,18,FALSE),"TBD")</f>
        <v>TBD</v>
      </c>
      <c r="AS206" s="169" t="str">
        <f t="shared" si="20"/>
        <v>Non valide</v>
      </c>
      <c r="AT206" s="169" t="str">
        <f t="shared" si="21"/>
        <v>Non valide</v>
      </c>
      <c r="AU206" s="215" t="str">
        <f>LEFT('PLANNING-RECHANGES LATelec'!$R206,9)</f>
        <v/>
      </c>
      <c r="AV206" s="156"/>
    </row>
    <row r="207" spans="1:48" ht="38.25" hidden="1" x14ac:dyDescent="0.2">
      <c r="A207" s="84" t="str">
        <f t="shared" si="22"/>
        <v>2790113010</v>
      </c>
      <c r="B207" s="125" t="str">
        <f>IFERROR(VLOOKUP(F207,'Table V'!A:K,11,FALSE),"TBD")</f>
        <v>AIRBUS</v>
      </c>
      <c r="C207" s="125">
        <v>27901130</v>
      </c>
      <c r="D207" s="126">
        <v>10</v>
      </c>
      <c r="E207" s="127" t="s">
        <v>6</v>
      </c>
      <c r="F207" s="125" t="s">
        <v>704</v>
      </c>
      <c r="G207" s="125">
        <v>5</v>
      </c>
      <c r="H207" s="125">
        <v>0</v>
      </c>
      <c r="I207" s="125" t="str">
        <f>IFERROR(VLOOKUP(F207,'Stock PHS'!A:F,6,FALSE),"")</f>
        <v/>
      </c>
      <c r="J207" s="128" t="str">
        <f>IFERROR(VLOOKUP(F207,'Table V'!A:I,9,FALSE),"P/N INCONNU")</f>
        <v>P/N CONNU</v>
      </c>
      <c r="K207" s="125" t="str">
        <f>IFERROR(VLOOKUP(F207,'Table V'!A:J,10,FALSE),"TBD")</f>
        <v>TBD</v>
      </c>
      <c r="L207" s="125" t="str">
        <f>IFERROR(VLOOKUP(F207,'Table V'!A:C,3,FALSE),"LdF non existante")</f>
        <v>LdF Non approuvée</v>
      </c>
      <c r="M207" s="129" t="s">
        <v>59</v>
      </c>
      <c r="N207" s="125" t="str">
        <f>IFERROR(VLOOKUP(F207,'Table V'!A:H,8,FALSE),"À définir")</f>
        <v>NON</v>
      </c>
      <c r="O207" s="125">
        <f>IFERROR(VLOOKUP(F207,'Table V'!A:E,2,FALSE),"TBD")</f>
        <v>61</v>
      </c>
      <c r="P207" s="125" t="str">
        <f>IFERROR(CONCATENATE(VLOOKUP(F207,'Table V'!$A$1:$Q$260192,17,FALSE),"-",(RIGHT(C207,4)),"0",D207),"")</f>
        <v>1251019-1130010</v>
      </c>
      <c r="Q207" s="130" t="str">
        <f>IFERROR(VLOOKUP(F207,'Table V'!A:L,12,FALSE),"")</f>
        <v>LAB</v>
      </c>
      <c r="R207" s="126"/>
      <c r="S207" s="125" t="s">
        <v>885</v>
      </c>
      <c r="T207" s="131" t="s">
        <v>24</v>
      </c>
      <c r="U207" s="132"/>
      <c r="V207" s="130" t="str">
        <f>IFERROR(VLOOKUP(F207,'Table V'!A:F,6,FALSE),"TBD")</f>
        <v>6963455500
6963455400</v>
      </c>
      <c r="W207" s="125" t="str">
        <f>IFERROR(VLOOKUP(F207,'Table V'!A:G,7,FALSE),"TBD")</f>
        <v>Qté 1
Qté 1</v>
      </c>
      <c r="X207" s="125" t="str">
        <f>IFERROR(VLOOKUP(A207,[1]Feuil1!$A:$AG,32,FALSE),"N/A")</f>
        <v>N/A</v>
      </c>
      <c r="Y207" s="130" t="s">
        <v>1987</v>
      </c>
      <c r="Z207" s="133" t="s">
        <v>274</v>
      </c>
      <c r="AA207" s="125" t="s">
        <v>159</v>
      </c>
      <c r="AB207" s="129">
        <v>16961</v>
      </c>
      <c r="AC207" s="129"/>
      <c r="AD207" s="129"/>
      <c r="AE207" s="134">
        <v>43353</v>
      </c>
      <c r="AF207" s="134"/>
      <c r="AG207" s="134">
        <f t="shared" si="18"/>
        <v>43349</v>
      </c>
      <c r="AH207" s="125"/>
      <c r="AI207" s="219" t="str">
        <f>IFERROR(VLOOKUP('PLANNING-RECHANGES LATelec'!$AU207,[2]MAD!$B$4:$J$50000,2,FALSE),"MAD TBD")</f>
        <v>MAD TBD</v>
      </c>
      <c r="AJ207" s="134" t="str">
        <f>IFERROR(VLOOKUP('PLANNING-RECHANGES LATelec'!$AU207,[2]MAD!$B$4:$J$50000,9,FALSE),"NON EXPEDIÉE")</f>
        <v>NON EXPEDIÉE</v>
      </c>
      <c r="AK207" s="224" t="str">
        <f t="shared" si="19"/>
        <v/>
      </c>
      <c r="AL207" s="227"/>
      <c r="AM207" s="222" t="s">
        <v>15</v>
      </c>
      <c r="AN207" s="172">
        <f>IFERROR(VLOOKUP('PLANNING-RECHANGES LATelec'!$F207,'Table V'!A$1:O8114,13,FALSE),"TBD")</f>
        <v>1389</v>
      </c>
      <c r="AO207" s="170">
        <f>IFERROR(VLOOKUP('PLANNING-RECHANGES LATelec'!$F207,'Table V'!A$1:O8071,14,FALSE),"TBD")</f>
        <v>2219</v>
      </c>
      <c r="AP207" s="171" t="str">
        <f>IFERROR(VLOOKUP('PLANNING-RECHANGES LATelec'!$F207,'Table V'!A$1:O$8013,15,FALSE),"TBD")</f>
        <v>USD</v>
      </c>
      <c r="AQ207" s="168" t="str">
        <f>IFERROR(VLOOKUP('PLANNING-RECHANGES LATelec'!$A207,[3]PO_AS!$A$2:$R$2520,16,FALSE),"TBD")</f>
        <v>TBD</v>
      </c>
      <c r="AR207" s="169" t="str">
        <f>IFERROR(VLOOKUP('PLANNING-RECHANGES LATelec'!$A207,[3]PO_AS!$A$2:$S$2520,18,FALSE),"TBD")</f>
        <v>TBD</v>
      </c>
      <c r="AS207" s="169" t="str">
        <f t="shared" si="20"/>
        <v>Non valide</v>
      </c>
      <c r="AT207" s="169" t="str">
        <f t="shared" si="21"/>
        <v>Non valide</v>
      </c>
      <c r="AU207" s="215" t="str">
        <f>LEFT('PLANNING-RECHANGES LATelec'!$R207,9)</f>
        <v/>
      </c>
      <c r="AV207" s="156"/>
    </row>
    <row r="208" spans="1:48" ht="38.25" hidden="1" x14ac:dyDescent="0.2">
      <c r="A208" s="84" t="str">
        <f t="shared" si="22"/>
        <v>27901134</v>
      </c>
      <c r="B208" s="125" t="str">
        <f>IFERROR(VLOOKUP(F208,'Table V'!A:K,11,FALSE),"TBD")</f>
        <v>AIRBUS</v>
      </c>
      <c r="C208" s="125">
        <v>27901134</v>
      </c>
      <c r="D208" s="126"/>
      <c r="E208" s="127" t="s">
        <v>6</v>
      </c>
      <c r="F208" s="125" t="s">
        <v>705</v>
      </c>
      <c r="G208" s="125">
        <v>5</v>
      </c>
      <c r="H208" s="125">
        <v>0</v>
      </c>
      <c r="I208" s="125" t="str">
        <f>IFERROR(VLOOKUP(F208,'Stock PHS'!A:F,6,FALSE),"")</f>
        <v/>
      </c>
      <c r="J208" s="128" t="str">
        <f>IFERROR(VLOOKUP(F208,'Table V'!A:I,9,FALSE),"P/N INCONNU")</f>
        <v>P/N CONNU</v>
      </c>
      <c r="K208" s="125" t="str">
        <f>IFERROR(VLOOKUP(F208,'Table V'!A:J,10,FALSE),"TBD")</f>
        <v>TBD</v>
      </c>
      <c r="L208" s="125" t="str">
        <f>IFERROR(VLOOKUP(F208,'Table V'!A:C,3,FALSE),"LdF non existante")</f>
        <v>LdF Non approuvée</v>
      </c>
      <c r="M208" s="129" t="s">
        <v>59</v>
      </c>
      <c r="N208" s="125" t="str">
        <f>IFERROR(VLOOKUP(F208,'Table V'!A:H,8,FALSE),"À définir")</f>
        <v>NON</v>
      </c>
      <c r="O208" s="125">
        <f>IFERROR(VLOOKUP(F208,'Table V'!A:E,2,FALSE),"TBD")</f>
        <v>62</v>
      </c>
      <c r="P208" s="125" t="str">
        <f>IFERROR(CONCATENATE(VLOOKUP(F208,'Table V'!$A$1:$Q$260192,17,FALSE),"-",(RIGHT(C208,4)),"0",D208),"")</f>
        <v>1251019-11340</v>
      </c>
      <c r="Q208" s="130" t="str">
        <f>IFERROR(VLOOKUP(F208,'Table V'!A:L,12,FALSE),"")</f>
        <v>LAB</v>
      </c>
      <c r="R208" s="126"/>
      <c r="S208" s="125" t="s">
        <v>885</v>
      </c>
      <c r="T208" s="131" t="s">
        <v>24</v>
      </c>
      <c r="U208" s="132"/>
      <c r="V208" s="130" t="str">
        <f>IFERROR(VLOOKUP(F208,'Table V'!A:F,6,FALSE),"TBD")</f>
        <v>6963455500
6963455400
6963403400</v>
      </c>
      <c r="W208" s="125" t="str">
        <f>IFERROR(VLOOKUP(F208,'Table V'!A:G,7,FALSE),"TBD")</f>
        <v>Qté 1
Qté 1
Qté 1</v>
      </c>
      <c r="X208" s="125" t="str">
        <f>IFERROR(VLOOKUP(A208,[1]Feuil1!$A:$AG,32,FALSE),"N/A")</f>
        <v>N/A</v>
      </c>
      <c r="Y208" s="130" t="s">
        <v>1987</v>
      </c>
      <c r="Z208" s="133" t="s">
        <v>274</v>
      </c>
      <c r="AA208" s="125" t="s">
        <v>159</v>
      </c>
      <c r="AB208" s="129">
        <v>16961</v>
      </c>
      <c r="AC208" s="129"/>
      <c r="AD208" s="129"/>
      <c r="AE208" s="134">
        <v>43353</v>
      </c>
      <c r="AF208" s="134"/>
      <c r="AG208" s="134">
        <f t="shared" si="18"/>
        <v>43349</v>
      </c>
      <c r="AH208" s="125"/>
      <c r="AI208" s="219" t="str">
        <f>IFERROR(VLOOKUP('PLANNING-RECHANGES LATelec'!$AU208,[2]MAD!$B$4:$J$50000,2,FALSE),"MAD TBD")</f>
        <v>MAD TBD</v>
      </c>
      <c r="AJ208" s="134" t="str">
        <f>IFERROR(VLOOKUP('PLANNING-RECHANGES LATelec'!$AU208,[2]MAD!$B$4:$J$50000,9,FALSE),"NON EXPEDIÉE")</f>
        <v>NON EXPEDIÉE</v>
      </c>
      <c r="AK208" s="224" t="str">
        <f t="shared" si="19"/>
        <v/>
      </c>
      <c r="AL208" s="227"/>
      <c r="AM208" s="222" t="s">
        <v>15</v>
      </c>
      <c r="AN208" s="172">
        <f>IFERROR(VLOOKUP('PLANNING-RECHANGES LATelec'!$F208,'Table V'!A$1:O8115,13,FALSE),"TBD")</f>
        <v>1155</v>
      </c>
      <c r="AO208" s="170">
        <f>IFERROR(VLOOKUP('PLANNING-RECHANGES LATelec'!$F208,'Table V'!A$1:O8072,14,FALSE),"TBD")</f>
        <v>2033</v>
      </c>
      <c r="AP208" s="171" t="str">
        <f>IFERROR(VLOOKUP('PLANNING-RECHANGES LATelec'!$F208,'Table V'!A$1:O$8013,15,FALSE),"TBD")</f>
        <v>USD</v>
      </c>
      <c r="AQ208" s="168" t="str">
        <f>IFERROR(VLOOKUP('PLANNING-RECHANGES LATelec'!$A208,[3]PO_AS!$A$2:$R$2520,16,FALSE),"TBD")</f>
        <v>TBD</v>
      </c>
      <c r="AR208" s="169" t="str">
        <f>IFERROR(VLOOKUP('PLANNING-RECHANGES LATelec'!$A208,[3]PO_AS!$A$2:$S$2520,18,FALSE),"TBD")</f>
        <v>TBD</v>
      </c>
      <c r="AS208" s="169" t="str">
        <f t="shared" si="20"/>
        <v>Non valide</v>
      </c>
      <c r="AT208" s="169" t="str">
        <f t="shared" si="21"/>
        <v>Non valide</v>
      </c>
      <c r="AU208" s="215" t="str">
        <f>LEFT('PLANNING-RECHANGES LATelec'!$R208,9)</f>
        <v/>
      </c>
      <c r="AV208" s="156"/>
    </row>
    <row r="209" spans="1:48" ht="38.25" hidden="1" x14ac:dyDescent="0.2">
      <c r="A209" s="84" t="str">
        <f t="shared" si="22"/>
        <v>27818128</v>
      </c>
      <c r="B209" s="125" t="str">
        <f>IFERROR(VLOOKUP(F209,'Table V'!A:K,11,FALSE),"TBD")</f>
        <v>AIRBUS</v>
      </c>
      <c r="C209" s="125">
        <v>27818128</v>
      </c>
      <c r="D209" s="126"/>
      <c r="E209" s="127" t="s">
        <v>104</v>
      </c>
      <c r="F209" s="125" t="s">
        <v>599</v>
      </c>
      <c r="G209" s="125">
        <v>7</v>
      </c>
      <c r="H209" s="125">
        <v>0</v>
      </c>
      <c r="I209" s="125" t="str">
        <f>IFERROR(VLOOKUP(F209,'Stock PHS'!A:F,6,FALSE),"")</f>
        <v/>
      </c>
      <c r="J209" s="128" t="str">
        <f>IFERROR(VLOOKUP(F209,'Table V'!A:I,9,FALSE),"P/N INCONNU")</f>
        <v>P/N CONNU</v>
      </c>
      <c r="K209" s="125" t="str">
        <f>IFERROR(VLOOKUP(F209,'Table V'!A:J,10,FALSE),"TBD")</f>
        <v>N/A</v>
      </c>
      <c r="L209" s="125" t="str">
        <f>IFERROR(VLOOKUP(F209,'Table V'!A:C,3,FALSE),"LdF non existante")</f>
        <v>LdF approuvée</v>
      </c>
      <c r="M209" s="129" t="s">
        <v>59</v>
      </c>
      <c r="N209" s="125" t="str">
        <f>IFERROR(VLOOKUP(F209,'Table V'!A:H,8,FALSE),"À définir")</f>
        <v>NON</v>
      </c>
      <c r="O209" s="125">
        <f>IFERROR(VLOOKUP(F209,'Table V'!A:E,2,FALSE),"")</f>
        <v>116</v>
      </c>
      <c r="P209" s="125" t="str">
        <f>IFERROR(CONCATENATE(VLOOKUP(F209,'Table V'!$A$1:$Q$260192,17,FALSE),"-",(RIGHT(C209,4)),"0",D209),"")</f>
        <v>1251019-81280</v>
      </c>
      <c r="Q209" s="130" t="str">
        <f>IFERROR(VLOOKUP(F209,'Table V'!A:L,12,FALSE),"")</f>
        <v>LAB</v>
      </c>
      <c r="R209" s="126"/>
      <c r="S209" s="125" t="s">
        <v>364</v>
      </c>
      <c r="T209" s="131" t="s">
        <v>24</v>
      </c>
      <c r="U209" s="132"/>
      <c r="V209" s="130" t="str">
        <f>IFERROR(VLOOKUP(F209,'Table V'!A:F,6,FALSE),"TBD")</f>
        <v>N/A</v>
      </c>
      <c r="W209" s="125" t="str">
        <f>IFERROR(VLOOKUP(F209,'Table V'!A:G,7,FALSE),"TBD")</f>
        <v>N/A</v>
      </c>
      <c r="X209" s="125" t="str">
        <f>IFERROR(VLOOKUP(A209,[1]Feuil1!$A:$AG,32,FALSE),"N/A")</f>
        <v>N/A</v>
      </c>
      <c r="Y209" s="245" t="s">
        <v>34</v>
      </c>
      <c r="Z209" s="133" t="s">
        <v>361</v>
      </c>
      <c r="AA209" s="125" t="s">
        <v>159</v>
      </c>
      <c r="AB209" s="129">
        <v>13809</v>
      </c>
      <c r="AC209" s="129"/>
      <c r="AD209" s="129"/>
      <c r="AE209" s="134">
        <v>43311</v>
      </c>
      <c r="AF209" s="134">
        <v>43357</v>
      </c>
      <c r="AG209" s="134">
        <f t="shared" si="18"/>
        <v>43353</v>
      </c>
      <c r="AH209" s="125"/>
      <c r="AI209" s="219" t="str">
        <f>IFERROR(VLOOKUP('PLANNING-RECHANGES LATelec'!$AU209,[2]MAD!$B$4:$J$50000,2,FALSE),"MAD TBD")</f>
        <v>MAD TBD</v>
      </c>
      <c r="AJ209" s="134" t="str">
        <f>IFERROR(VLOOKUP('PLANNING-RECHANGES LATelec'!$AU209,[2]MAD!$B$4:$J$50000,9,FALSE),"NON EXPEDIÉE")</f>
        <v>NON EXPEDIÉE</v>
      </c>
      <c r="AK209" s="224" t="str">
        <f t="shared" si="19"/>
        <v/>
      </c>
      <c r="AL209" s="227"/>
      <c r="AM209" s="222" t="s">
        <v>15</v>
      </c>
      <c r="AN209" s="172">
        <f>IFERROR(VLOOKUP('PLANNING-RECHANGES LATelec'!$F209,'Table V'!A$1:O8116,13,FALSE),"TBD")</f>
        <v>1737</v>
      </c>
      <c r="AO209" s="170">
        <f>IFERROR(VLOOKUP('PLANNING-RECHANGES LATelec'!$F209,'Table V'!A$1:O8073,14,FALSE),"TBD")</f>
        <v>0</v>
      </c>
      <c r="AP209" s="171" t="str">
        <f>IFERROR(VLOOKUP('PLANNING-RECHANGES LATelec'!$F209,'Table V'!A$1:O$8013,15,FALSE),"TBD")</f>
        <v>EUR</v>
      </c>
      <c r="AQ209" s="168" t="str">
        <f>IFERROR(VLOOKUP('PLANNING-RECHANGES LATelec'!$A209,[3]PO_AS!$A$2:$R$2520,16,FALSE),"TBD")</f>
        <v>TBD</v>
      </c>
      <c r="AR209" s="169" t="str">
        <f>IFERROR(VLOOKUP('PLANNING-RECHANGES LATelec'!$A209,[3]PO_AS!$A$2:$S$2520,18,FALSE),"TBD")</f>
        <v>TBD</v>
      </c>
      <c r="AS209" s="169" t="str">
        <f t="shared" si="20"/>
        <v>Non valide</v>
      </c>
      <c r="AT209" s="169" t="str">
        <f t="shared" si="21"/>
        <v>Non valide</v>
      </c>
      <c r="AU209" s="215" t="str">
        <f>LEFT('PLANNING-RECHANGES LATelec'!$R209,9)</f>
        <v/>
      </c>
      <c r="AV209" s="156"/>
    </row>
    <row r="210" spans="1:48" ht="38.25" hidden="1" x14ac:dyDescent="0.2">
      <c r="A210" s="84" t="str">
        <f t="shared" si="22"/>
        <v>27785469</v>
      </c>
      <c r="B210" s="125" t="str">
        <f>IFERROR(VLOOKUP(F210,'Table V'!A:K,11,FALSE),"TBD")</f>
        <v>AIRBUS</v>
      </c>
      <c r="C210" s="125">
        <v>27785469</v>
      </c>
      <c r="D210" s="126"/>
      <c r="E210" s="127" t="s">
        <v>104</v>
      </c>
      <c r="F210" s="125" t="s">
        <v>599</v>
      </c>
      <c r="G210" s="125">
        <v>8</v>
      </c>
      <c r="H210" s="125">
        <v>0</v>
      </c>
      <c r="I210" s="125" t="str">
        <f>IFERROR(VLOOKUP(F210,'Stock PHS'!A:F,6,FALSE),"")</f>
        <v/>
      </c>
      <c r="J210" s="128" t="str">
        <f>IFERROR(VLOOKUP(F210,'Table V'!A:I,9,FALSE),"P/N INCONNU")</f>
        <v>P/N CONNU</v>
      </c>
      <c r="K210" s="125" t="str">
        <f>IFERROR(VLOOKUP(F210,'Table V'!A:J,10,FALSE),"TBD")</f>
        <v>N/A</v>
      </c>
      <c r="L210" s="125" t="str">
        <f>IFERROR(VLOOKUP(F210,'Table V'!A:C,3,FALSE),"LdF non existante")</f>
        <v>LdF approuvée</v>
      </c>
      <c r="M210" s="129" t="s">
        <v>59</v>
      </c>
      <c r="N210" s="125" t="str">
        <f>IFERROR(VLOOKUP(F210,'Table V'!A:H,8,FALSE),"À définir")</f>
        <v>NON</v>
      </c>
      <c r="O210" s="125">
        <f>IFERROR(VLOOKUP(F210,'Table V'!A:E,2,FALSE),"")</f>
        <v>116</v>
      </c>
      <c r="P210" s="125" t="str">
        <f>IFERROR(CONCATENATE(VLOOKUP(F210,'Table V'!$A$1:$Q$260192,17,FALSE),"-",(RIGHT(C210,4)),"0",D210),"")</f>
        <v>1251019-54690</v>
      </c>
      <c r="Q210" s="130" t="str">
        <f>IFERROR(VLOOKUP(F210,'Table V'!A:L,12,FALSE),"")</f>
        <v>LAB</v>
      </c>
      <c r="R210" s="126" t="s">
        <v>1834</v>
      </c>
      <c r="S210" s="125" t="s">
        <v>340</v>
      </c>
      <c r="T210" s="131" t="s">
        <v>24</v>
      </c>
      <c r="U210" s="132"/>
      <c r="V210" s="130" t="str">
        <f>IFERROR(VLOOKUP(F210,'Table V'!A:F,6,FALSE),"TBD")</f>
        <v>N/A</v>
      </c>
      <c r="W210" s="125" t="str">
        <f>IFERROR(VLOOKUP(F210,'Table V'!A:G,7,FALSE),"TBD")</f>
        <v>N/A</v>
      </c>
      <c r="X210" s="125" t="str">
        <f>IFERROR(VLOOKUP(A210,[1]Feuil1!$A:$AG,32,FALSE),"N/A")</f>
        <v>N/A</v>
      </c>
      <c r="Y210" s="245" t="s">
        <v>34</v>
      </c>
      <c r="Z210" s="133" t="s">
        <v>361</v>
      </c>
      <c r="AA210" s="125" t="s">
        <v>159</v>
      </c>
      <c r="AB210" s="129">
        <v>13809</v>
      </c>
      <c r="AC210" s="129"/>
      <c r="AD210" s="129"/>
      <c r="AE210" s="134">
        <v>43327</v>
      </c>
      <c r="AF210" s="134">
        <v>43357</v>
      </c>
      <c r="AG210" s="134">
        <f t="shared" si="18"/>
        <v>43353</v>
      </c>
      <c r="AH210" s="125"/>
      <c r="AI210" s="219" t="str">
        <f>IFERROR(VLOOKUP('PLANNING-RECHANGES LATelec'!$AU210,[2]MAD!$B$4:$J$50000,2,FALSE),"MAD TBD")</f>
        <v>MAD TBD</v>
      </c>
      <c r="AJ210" s="134" t="str">
        <f>IFERROR(VLOOKUP('PLANNING-RECHANGES LATelec'!$AU210,[2]MAD!$B$4:$J$50000,9,FALSE),"NON EXPEDIÉE")</f>
        <v>NON EXPEDIÉE</v>
      </c>
      <c r="AK210" s="224" t="str">
        <f t="shared" si="19"/>
        <v/>
      </c>
      <c r="AL210" s="227"/>
      <c r="AM210" s="222" t="s">
        <v>15</v>
      </c>
      <c r="AN210" s="172">
        <f>IFERROR(VLOOKUP('PLANNING-RECHANGES LATelec'!$F210,'Table V'!A$1:O8117,13,FALSE),"TBD")</f>
        <v>1737</v>
      </c>
      <c r="AO210" s="170">
        <f>IFERROR(VLOOKUP('PLANNING-RECHANGES LATelec'!$F210,'Table V'!A$1:O8074,14,FALSE),"TBD")</f>
        <v>0</v>
      </c>
      <c r="AP210" s="171" t="str">
        <f>IFERROR(VLOOKUP('PLANNING-RECHANGES LATelec'!$F210,'Table V'!A$1:O$8013,15,FALSE),"TBD")</f>
        <v>EUR</v>
      </c>
      <c r="AQ210" s="168" t="str">
        <f>IFERROR(VLOOKUP('PLANNING-RECHANGES LATelec'!$A210,[3]PO_AS!$A$2:$R$2520,16,FALSE),"TBD")</f>
        <v>TBD</v>
      </c>
      <c r="AR210" s="169" t="str">
        <f>IFERROR(VLOOKUP('PLANNING-RECHANGES LATelec'!$A210,[3]PO_AS!$A$2:$S$2520,18,FALSE),"TBD")</f>
        <v>TBD</v>
      </c>
      <c r="AS210" s="169" t="str">
        <f t="shared" si="20"/>
        <v>Non valide</v>
      </c>
      <c r="AT210" s="169" t="str">
        <f t="shared" si="21"/>
        <v>Non valide</v>
      </c>
      <c r="AU210" s="215" t="str">
        <f>LEFT('PLANNING-RECHANGES LATelec'!$R210,9)</f>
        <v>LCT036580</v>
      </c>
      <c r="AV210" s="156"/>
    </row>
    <row r="211" spans="1:48" ht="38.25" hidden="1" x14ac:dyDescent="0.2">
      <c r="A211" s="86" t="str">
        <f t="shared" si="22"/>
        <v>2780860210</v>
      </c>
      <c r="B211" s="125" t="str">
        <f>IFERROR(VLOOKUP(F211,'Table V'!A:K,11,FALSE),"TBD")</f>
        <v>AIRBUS</v>
      </c>
      <c r="C211" s="125">
        <v>27808602</v>
      </c>
      <c r="D211" s="126">
        <v>10</v>
      </c>
      <c r="E211" s="127" t="s">
        <v>104</v>
      </c>
      <c r="F211" s="125" t="s">
        <v>600</v>
      </c>
      <c r="G211" s="125">
        <v>2</v>
      </c>
      <c r="H211" s="125">
        <v>0</v>
      </c>
      <c r="I211" s="125" t="str">
        <f>IFERROR(VLOOKUP(F211,'Stock PHS'!A:F,6,FALSE),"")</f>
        <v/>
      </c>
      <c r="J211" s="128" t="str">
        <f>IFERROR(VLOOKUP(F211,'Table V'!A:I,9,FALSE),"P/N INCONNU")</f>
        <v>P/N CONNU</v>
      </c>
      <c r="K211" s="125" t="str">
        <f>IFERROR(VLOOKUP(F211,'Table V'!A:J,10,FALSE),"TBD")</f>
        <v>NB5457P</v>
      </c>
      <c r="L211" s="125" t="str">
        <f>IFERROR(VLOOKUP(F211,'Table V'!A:C,3,FALSE),"LdF non existante")</f>
        <v>LdF approuvée</v>
      </c>
      <c r="M211" s="129" t="s">
        <v>59</v>
      </c>
      <c r="N211" s="125" t="str">
        <f>IFERROR(VLOOKUP(F211,'Table V'!A:H,8,FALSE),"À définir")</f>
        <v>NON</v>
      </c>
      <c r="O211" s="125">
        <f>IFERROR(VLOOKUP(F211,'Table V'!A:E,2,FALSE),"TBD")</f>
        <v>117</v>
      </c>
      <c r="P211" s="125" t="str">
        <f>IFERROR(CONCATENATE(VLOOKUP(F211,'Table V'!$A$1:$Q$260192,17,FALSE),"-",(RIGHT(C211,4)),"0",D211),"")</f>
        <v>1251019-8602010</v>
      </c>
      <c r="Q211" s="130" t="str">
        <f>IFERROR(VLOOKUP(F211,'Table V'!A:L,12,FALSE),"")</f>
        <v>LAB</v>
      </c>
      <c r="R211" s="126" t="s">
        <v>979</v>
      </c>
      <c r="S211" s="125" t="s">
        <v>360</v>
      </c>
      <c r="T211" s="131" t="s">
        <v>24</v>
      </c>
      <c r="U211" s="132" t="s">
        <v>15</v>
      </c>
      <c r="V211" s="130" t="str">
        <f>IFERROR(VLOOKUP(F211,'Table V'!A:F,6,FALSE),"TBD")</f>
        <v>N/A</v>
      </c>
      <c r="W211" s="125" t="str">
        <f>IFERROR(VLOOKUP(F211,'Table V'!A:G,7,FALSE),"TBD")</f>
        <v>N/A</v>
      </c>
      <c r="X211" s="125" t="str">
        <f>IFERROR(VLOOKUP(A211,[1]Feuil1!$A:$AG,32,FALSE),"N/A")</f>
        <v>Received</v>
      </c>
      <c r="Y211" s="130" t="s">
        <v>1987</v>
      </c>
      <c r="Z211" s="133" t="s">
        <v>274</v>
      </c>
      <c r="AA211" s="125" t="s">
        <v>876</v>
      </c>
      <c r="AB211" s="129">
        <v>14180</v>
      </c>
      <c r="AC211" s="129"/>
      <c r="AD211" s="129">
        <v>2937</v>
      </c>
      <c r="AE211" s="134">
        <v>43357</v>
      </c>
      <c r="AF211" s="134">
        <v>43508</v>
      </c>
      <c r="AG211" s="134">
        <f t="shared" si="18"/>
        <v>43502</v>
      </c>
      <c r="AH211" s="125" t="s">
        <v>15</v>
      </c>
      <c r="AI211" s="219">
        <f>IFERROR(VLOOKUP('PLANNING-RECHANGES LATelec'!$AU211,[2]MAD!$B$4:$J$50000,2,FALSE),"MAD TBD")</f>
        <v>43490</v>
      </c>
      <c r="AJ211" s="134">
        <f>IFERROR(VLOOKUP('PLANNING-RECHANGES LATelec'!$AU211,[2]MAD!$B$4:$J$50000,9,FALSE),"NON EXPEDIÉE")</f>
        <v>43493</v>
      </c>
      <c r="AK211" s="224">
        <f t="shared" si="19"/>
        <v>-12</v>
      </c>
      <c r="AL211" s="227">
        <v>43502</v>
      </c>
      <c r="AM211" s="222" t="s">
        <v>15</v>
      </c>
      <c r="AN211" s="172">
        <f>IFERROR(VLOOKUP('PLANNING-RECHANGES LATelec'!$F211,'Table V'!A$1:O8118,13,FALSE),"TBD")</f>
        <v>1313.9</v>
      </c>
      <c r="AO211" s="170">
        <f>IFERROR(VLOOKUP('PLANNING-RECHANGES LATelec'!$F211,'Table V'!A$1:O8075,14,FALSE),"TBD")</f>
        <v>0</v>
      </c>
      <c r="AP211" s="171" t="str">
        <f>IFERROR(VLOOKUP('PLANNING-RECHANGES LATelec'!$F211,'Table V'!A$1:O$8013,15,FALSE),"TBD")</f>
        <v>USD</v>
      </c>
      <c r="AQ211" s="170" t="str">
        <f>IFERROR(VLOOKUP('PLANNING-RECHANGES LATelec'!$A211,[3]PO_AS!$A$2:$R$2520,16,FALSE),"TBD")</f>
        <v>TBD</v>
      </c>
      <c r="AR211" s="171" t="str">
        <f>IFERROR(VLOOKUP('PLANNING-RECHANGES LATelec'!$A211,[3]PO_AS!$A$2:$S$2520,18,FALSE),"TBD")</f>
        <v>TBD</v>
      </c>
      <c r="AS211" s="169" t="str">
        <f t="shared" si="20"/>
        <v>Non valide</v>
      </c>
      <c r="AT211" s="169" t="str">
        <f t="shared" si="21"/>
        <v>Non valide</v>
      </c>
      <c r="AU211" s="215" t="str">
        <f>LEFT('PLANNING-RECHANGES LATelec'!$R211,9)</f>
        <v>LCT144996</v>
      </c>
      <c r="AV211" s="156"/>
    </row>
    <row r="212" spans="1:48" ht="51" hidden="1" x14ac:dyDescent="0.2">
      <c r="A212" s="85" t="str">
        <f t="shared" si="22"/>
        <v>2761048410</v>
      </c>
      <c r="B212" s="125" t="str">
        <f>IFERROR(VLOOKUP(F212,'Table V'!A:K,11,FALSE),"TBD")</f>
        <v>AIRBUS</v>
      </c>
      <c r="C212" s="125">
        <v>27610484</v>
      </c>
      <c r="D212" s="126">
        <v>10</v>
      </c>
      <c r="E212" s="127" t="s">
        <v>104</v>
      </c>
      <c r="F212" s="125" t="s">
        <v>600</v>
      </c>
      <c r="G212" s="125">
        <v>1</v>
      </c>
      <c r="H212" s="125">
        <v>0</v>
      </c>
      <c r="I212" s="125" t="str">
        <f>IFERROR(VLOOKUP(F212,'Stock PHS'!A:F,6,FALSE),"")</f>
        <v/>
      </c>
      <c r="J212" s="128" t="str">
        <f>IFERROR(VLOOKUP(F212,'Table V'!A:I,9,FALSE),"P/N INCONNU")</f>
        <v>P/N CONNU</v>
      </c>
      <c r="K212" s="125" t="str">
        <f>IFERROR(VLOOKUP(F212,'Table V'!A:J,10,FALSE),"TBD")</f>
        <v>NB5457P</v>
      </c>
      <c r="L212" s="125" t="str">
        <f>IFERROR(VLOOKUP(F212,'Table V'!A:C,3,FALSE),"LdF non existante")</f>
        <v>LdF approuvée</v>
      </c>
      <c r="M212" s="129" t="s">
        <v>59</v>
      </c>
      <c r="N212" s="125" t="str">
        <f>IFERROR(VLOOKUP(F212,'Table V'!A:H,8,FALSE),"À définir")</f>
        <v>NON</v>
      </c>
      <c r="O212" s="125">
        <f>IFERROR(VLOOKUP(F212,'Table V'!A:E,2,FALSE),"TBD")</f>
        <v>117</v>
      </c>
      <c r="P212" s="125" t="str">
        <f>IFERROR(CONCATENATE(VLOOKUP(F212,'Table V'!$A$1:$Q$260192,17,FALSE),"-",(RIGHT(C212,4)),"0",D212),"")</f>
        <v>1251019-0484010</v>
      </c>
      <c r="Q212" s="130" t="str">
        <f>IFERROR(VLOOKUP(F212,'Table V'!A:L,12,FALSE),"")</f>
        <v>LAB</v>
      </c>
      <c r="R212" s="126" t="s">
        <v>1925</v>
      </c>
      <c r="S212" s="125" t="s">
        <v>357</v>
      </c>
      <c r="T212" s="131" t="s">
        <v>24</v>
      </c>
      <c r="U212" s="132" t="s">
        <v>15</v>
      </c>
      <c r="V212" s="130" t="str">
        <f>IFERROR(VLOOKUP(F212,'Table V'!A:F,6,FALSE),"TBD")</f>
        <v>N/A</v>
      </c>
      <c r="W212" s="125" t="str">
        <f>IFERROR(VLOOKUP(F212,'Table V'!A:G,7,FALSE),"TBD")</f>
        <v>N/A</v>
      </c>
      <c r="X212" s="125" t="str">
        <f>IFERROR(VLOOKUP(A212,[1]Feuil1!$A:$AG,32,FALSE),"N/A")</f>
        <v>Received</v>
      </c>
      <c r="Y212" s="130" t="s">
        <v>1987</v>
      </c>
      <c r="Z212" s="133" t="s">
        <v>319</v>
      </c>
      <c r="AA212" s="125" t="s">
        <v>872</v>
      </c>
      <c r="AB212" s="129">
        <v>10623</v>
      </c>
      <c r="AC212" s="129" t="s">
        <v>957</v>
      </c>
      <c r="AD212" s="129" t="s">
        <v>957</v>
      </c>
      <c r="AE212" s="134">
        <v>43175</v>
      </c>
      <c r="AF212" s="134">
        <v>43508</v>
      </c>
      <c r="AG212" s="134">
        <f t="shared" si="18"/>
        <v>43502</v>
      </c>
      <c r="AH212" s="125" t="s">
        <v>15</v>
      </c>
      <c r="AI212" s="219" t="str">
        <f>IFERROR(VLOOKUP('PLANNING-RECHANGES LATelec'!$AU212,[2]MAD!$B$4:$J$50000,2,FALSE),"MAD TBD")</f>
        <v>MAD TBD</v>
      </c>
      <c r="AJ212" s="134" t="str">
        <f>IFERROR(VLOOKUP('PLANNING-RECHANGES LATelec'!$AU212,[2]MAD!$B$4:$J$50000,9,FALSE),"NON EXPEDIÉE")</f>
        <v>NON EXPEDIÉE</v>
      </c>
      <c r="AK212" s="224" t="str">
        <f t="shared" si="19"/>
        <v/>
      </c>
      <c r="AL212" s="227">
        <v>43502</v>
      </c>
      <c r="AM212" s="222" t="s">
        <v>15</v>
      </c>
      <c r="AN212" s="172">
        <f>IFERROR(VLOOKUP('PLANNING-RECHANGES LATelec'!$F212,'Table V'!A$1:O8119,13,FALSE),"TBD")</f>
        <v>1313.9</v>
      </c>
      <c r="AO212" s="170">
        <f>IFERROR(VLOOKUP('PLANNING-RECHANGES LATelec'!$F212,'Table V'!A$1:O8076,14,FALSE),"TBD")</f>
        <v>0</v>
      </c>
      <c r="AP212" s="171" t="str">
        <f>IFERROR(VLOOKUP('PLANNING-RECHANGES LATelec'!$F212,'Table V'!A$1:O$8013,15,FALSE),"TBD")</f>
        <v>USD</v>
      </c>
      <c r="AQ212" s="170" t="str">
        <f>IFERROR(VLOOKUP('PLANNING-RECHANGES LATelec'!$A212,[3]PO_AS!$A$2:$R$2520,16,FALSE),"TBD")</f>
        <v>TBD</v>
      </c>
      <c r="AR212" s="171" t="str">
        <f>IFERROR(VLOOKUP('PLANNING-RECHANGES LATelec'!$A212,[3]PO_AS!$A$2:$S$2520,18,FALSE),"TBD")</f>
        <v>TBD</v>
      </c>
      <c r="AS212" s="169" t="str">
        <f t="shared" si="20"/>
        <v>Non valide</v>
      </c>
      <c r="AT212" s="169" t="str">
        <f t="shared" si="21"/>
        <v>Non valide</v>
      </c>
      <c r="AU212" s="215" t="str">
        <f>LEFT('PLANNING-RECHANGES LATelec'!$R212,9)</f>
        <v>LCT021822</v>
      </c>
      <c r="AV212" s="156"/>
    </row>
    <row r="213" spans="1:48" ht="25.5" hidden="1" x14ac:dyDescent="0.2">
      <c r="A213" s="86" t="str">
        <f t="shared" si="22"/>
        <v>2792613710</v>
      </c>
      <c r="B213" s="125" t="str">
        <f>IFERROR(VLOOKUP(F213,'Table V'!A:K,11,FALSE),"TBD")</f>
        <v>AIRBUS</v>
      </c>
      <c r="C213" s="125">
        <v>27926137</v>
      </c>
      <c r="D213" s="126">
        <v>10</v>
      </c>
      <c r="E213" s="127" t="s">
        <v>104</v>
      </c>
      <c r="F213" s="125" t="s">
        <v>704</v>
      </c>
      <c r="G213" s="125">
        <v>1</v>
      </c>
      <c r="H213" s="125">
        <v>0</v>
      </c>
      <c r="I213" s="125" t="str">
        <f>IFERROR(VLOOKUP(F213,'Stock PHS'!A:F,6,FALSE),"")</f>
        <v/>
      </c>
      <c r="J213" s="128" t="str">
        <f>IFERROR(VLOOKUP(F213,'Table V'!A:I,9,FALSE),"P/N INCONNU")</f>
        <v>P/N CONNU</v>
      </c>
      <c r="K213" s="125" t="str">
        <f>IFERROR(VLOOKUP(F213,'Table V'!A:J,10,FALSE),"TBD")</f>
        <v>TBD</v>
      </c>
      <c r="L213" s="125" t="str">
        <f>IFERROR(VLOOKUP(F213,'Table V'!A:C,3,FALSE),"LdF non existante")</f>
        <v>LdF Non approuvée</v>
      </c>
      <c r="M213" s="129" t="s">
        <v>59</v>
      </c>
      <c r="N213" s="125" t="str">
        <f>IFERROR(VLOOKUP(F213,'Table V'!A:H,8,FALSE),"À définir")</f>
        <v>NON</v>
      </c>
      <c r="O213" s="125">
        <f>IFERROR(VLOOKUP(F213,'Table V'!A:E,2,FALSE),"TBD")</f>
        <v>61</v>
      </c>
      <c r="P213" s="125" t="str">
        <f>IFERROR(CONCATENATE(VLOOKUP(F213,'Table V'!$A$1:$Q$260192,17,FALSE),"-",(RIGHT(C213,4)),"0",D213),"")</f>
        <v>1251019-6137010</v>
      </c>
      <c r="Q213" s="130" t="str">
        <f>IFERROR(VLOOKUP(F213,'Table V'!A:L,12,FALSE),"")</f>
        <v>LAB</v>
      </c>
      <c r="R213" s="125" t="s">
        <v>1006</v>
      </c>
      <c r="S213" s="125" t="s">
        <v>181</v>
      </c>
      <c r="T213" s="131" t="s">
        <v>24</v>
      </c>
      <c r="U213" s="132" t="s">
        <v>15</v>
      </c>
      <c r="V213" s="130" t="str">
        <f>IFERROR(VLOOKUP(F213,'Table V'!A:F,6,FALSE),"TBD")</f>
        <v>6963455500
6963455400</v>
      </c>
      <c r="W213" s="125" t="str">
        <f>IFERROR(VLOOKUP(F213,'Table V'!A:G,7,FALSE),"TBD")</f>
        <v>Qté 1
Qté 1</v>
      </c>
      <c r="X213" s="125" t="str">
        <f>IFERROR(VLOOKUP(A213,[1]Feuil1!$A:$AG,32,FALSE),"N/A")</f>
        <v>Received</v>
      </c>
      <c r="Y213" s="130" t="s">
        <v>1987</v>
      </c>
      <c r="Z213" s="133" t="s">
        <v>1242</v>
      </c>
      <c r="AA213" s="125" t="s">
        <v>876</v>
      </c>
      <c r="AB213" s="129">
        <v>16961</v>
      </c>
      <c r="AC213" s="129" t="s">
        <v>942</v>
      </c>
      <c r="AD213" s="129">
        <v>4476</v>
      </c>
      <c r="AE213" s="134">
        <v>43465</v>
      </c>
      <c r="AF213" s="134">
        <v>43509</v>
      </c>
      <c r="AG213" s="134">
        <f t="shared" si="18"/>
        <v>43503</v>
      </c>
      <c r="AH213" s="125"/>
      <c r="AI213" s="219">
        <f>IFERROR(VLOOKUP('PLANNING-RECHANGES LATelec'!$AU213,[2]MAD!$B$4:$J$50000,2,FALSE),"MAD TBD")</f>
        <v>43503</v>
      </c>
      <c r="AJ213" s="134">
        <f>IFERROR(VLOOKUP('PLANNING-RECHANGES LATelec'!$AU213,[2]MAD!$B$4:$J$50000,9,FALSE),"NON EXPEDIÉE")</f>
        <v>43504</v>
      </c>
      <c r="AK213" s="224">
        <f t="shared" si="19"/>
        <v>0</v>
      </c>
      <c r="AL213" s="227">
        <v>43503</v>
      </c>
      <c r="AM213" s="222" t="s">
        <v>15</v>
      </c>
      <c r="AN213" s="172">
        <f>IFERROR(VLOOKUP('PLANNING-RECHANGES LATelec'!$F213,'Table V'!A$1:O8120,13,FALSE),"TBD")</f>
        <v>1389</v>
      </c>
      <c r="AO213" s="170">
        <f>IFERROR(VLOOKUP('PLANNING-RECHANGES LATelec'!$F213,'Table V'!A$1:O8077,14,FALSE),"TBD")</f>
        <v>2219</v>
      </c>
      <c r="AP213" s="171" t="str">
        <f>IFERROR(VLOOKUP('PLANNING-RECHANGES LATelec'!$F213,'Table V'!A$1:O$8013,15,FALSE),"TBD")</f>
        <v>USD</v>
      </c>
      <c r="AQ213" s="170" t="str">
        <f>IFERROR(VLOOKUP('PLANNING-RECHANGES LATelec'!$A213,[3]PO_AS!$A$2:$R$2520,16,FALSE),"TBD")</f>
        <v>TBD</v>
      </c>
      <c r="AR213" s="171" t="str">
        <f>IFERROR(VLOOKUP('PLANNING-RECHANGES LATelec'!$A213,[3]PO_AS!$A$2:$S$2520,18,FALSE),"TBD")</f>
        <v>TBD</v>
      </c>
      <c r="AS213" s="169" t="str">
        <f t="shared" si="20"/>
        <v>Non valide</v>
      </c>
      <c r="AT213" s="169" t="str">
        <f t="shared" si="21"/>
        <v>Non valide</v>
      </c>
      <c r="AU213" s="215" t="str">
        <f>LEFT('PLANNING-RECHANGES LATelec'!$R213,9)</f>
        <v>LCT146254</v>
      </c>
      <c r="AV213" s="156"/>
    </row>
    <row r="214" spans="1:48" ht="25.5" hidden="1" x14ac:dyDescent="0.2">
      <c r="A214" s="84" t="str">
        <f t="shared" si="22"/>
        <v>2789266110</v>
      </c>
      <c r="B214" s="125" t="str">
        <f>IFERROR(VLOOKUP(F214,'Table V'!A:K,11,FALSE),"TBD")</f>
        <v>TBD</v>
      </c>
      <c r="C214" s="125">
        <v>27892661</v>
      </c>
      <c r="D214" s="126">
        <v>10</v>
      </c>
      <c r="E214" s="127" t="s">
        <v>95</v>
      </c>
      <c r="F214" s="125" t="s">
        <v>716</v>
      </c>
      <c r="G214" s="125">
        <v>1</v>
      </c>
      <c r="H214" s="125">
        <v>0</v>
      </c>
      <c r="I214" s="125" t="str">
        <f>IFERROR(VLOOKUP(F214,'Stock PHS'!A:F,6,FALSE),"")</f>
        <v/>
      </c>
      <c r="J214" s="128" t="str">
        <f>IFERROR(VLOOKUP(F214,'Table V'!A:I,9,FALSE),"P/N INCONNU")</f>
        <v>P/N INCONNU</v>
      </c>
      <c r="K214" s="125" t="str">
        <f>IFERROR(VLOOKUP(F214,'Table V'!A:J,10,FALSE),"TBD")</f>
        <v>TBD</v>
      </c>
      <c r="L214" s="125" t="str">
        <f>IFERROR(VLOOKUP(F214,'Table V'!A:C,3,FALSE),"LdF non existante")</f>
        <v>LdF non existante</v>
      </c>
      <c r="M214" s="129" t="s">
        <v>59</v>
      </c>
      <c r="N214" s="125" t="str">
        <f>IFERROR(VLOOKUP(F214,'Table V'!A:H,8,FALSE),"À définir")</f>
        <v>À définir</v>
      </c>
      <c r="O214" s="125" t="str">
        <f>IFERROR(VLOOKUP(F214,'Table V'!A:E,2,FALSE),"TBD")</f>
        <v>TBD</v>
      </c>
      <c r="P214" s="125" t="str">
        <f>IFERROR(CONCATENATE(VLOOKUP(F214,'Table V'!$A$1:$Q$260192,17,FALSE),"-",(RIGHT(C214,4)),"0",D214),"")</f>
        <v/>
      </c>
      <c r="Q214" s="130" t="str">
        <f>IFERROR(VLOOKUP(F214,'Table V'!A:L,12,FALSE),"")</f>
        <v/>
      </c>
      <c r="R214" s="126"/>
      <c r="S214" s="125"/>
      <c r="T214" s="131" t="s">
        <v>24</v>
      </c>
      <c r="U214" s="132"/>
      <c r="V214" s="130" t="str">
        <f>IFERROR(VLOOKUP(F214,'Table V'!A:F,6,FALSE),"TBD")</f>
        <v>TBD</v>
      </c>
      <c r="W214" s="125" t="str">
        <f>IFERROR(VLOOKUP(F214,'Table V'!A:G,7,FALSE),"TBD")</f>
        <v>TBD</v>
      </c>
      <c r="X214" s="125" t="str">
        <f>IFERROR(VLOOKUP(A214,[1]Feuil1!$A:$AG,32,FALSE),"N/A")</f>
        <v>N/A</v>
      </c>
      <c r="Y214" s="130" t="s">
        <v>34</v>
      </c>
      <c r="Z214" s="133" t="s">
        <v>875</v>
      </c>
      <c r="AA214" s="125" t="s">
        <v>876</v>
      </c>
      <c r="AB214" s="129" t="s">
        <v>954</v>
      </c>
      <c r="AC214" s="129"/>
      <c r="AD214" s="129"/>
      <c r="AE214" s="134">
        <v>43364</v>
      </c>
      <c r="AF214" s="134"/>
      <c r="AG214" s="134">
        <f t="shared" si="18"/>
        <v>43360</v>
      </c>
      <c r="AH214" s="125"/>
      <c r="AI214" s="219" t="str">
        <f>IFERROR(VLOOKUP('PLANNING-RECHANGES LATelec'!$AU214,[2]MAD!$B$4:$J$50000,2,FALSE),"MAD TBD")</f>
        <v>MAD TBD</v>
      </c>
      <c r="AJ214" s="134" t="str">
        <f>IFERROR(VLOOKUP('PLANNING-RECHANGES LATelec'!$AU214,[2]MAD!$B$4:$J$50000,9,FALSE),"NON EXPEDIÉE")</f>
        <v>NON EXPEDIÉE</v>
      </c>
      <c r="AK214" s="224" t="str">
        <f t="shared" si="19"/>
        <v/>
      </c>
      <c r="AL214" s="227"/>
      <c r="AM214" s="222" t="s">
        <v>15</v>
      </c>
      <c r="AN214" s="172" t="str">
        <f>IFERROR(VLOOKUP('PLANNING-RECHANGES LATelec'!$F214,'Table V'!A$1:O8121,13,FALSE),"TBD")</f>
        <v>TBD</v>
      </c>
      <c r="AO214" s="170" t="str">
        <f>IFERROR(VLOOKUP('PLANNING-RECHANGES LATelec'!$F214,'Table V'!A$1:O8078,14,FALSE),"TBD")</f>
        <v>TBD</v>
      </c>
      <c r="AP214" s="171" t="str">
        <f>IFERROR(VLOOKUP('PLANNING-RECHANGES LATelec'!$F214,'Table V'!A$1:O$8013,15,FALSE),"TBD")</f>
        <v>TBD</v>
      </c>
      <c r="AQ214" s="168">
        <f>IFERROR(VLOOKUP('PLANNING-RECHANGES LATelec'!$A214,[3]PO_AS!$A$2:$R$2520,16,FALSE),"TBD")</f>
        <v>0.01</v>
      </c>
      <c r="AR214" s="169" t="str">
        <f>IFERROR(VLOOKUP('PLANNING-RECHANGES LATelec'!$A214,[3]PO_AS!$A$2:$S$2520,18,FALSE),"TBD")</f>
        <v>EUR</v>
      </c>
      <c r="AS214" s="169" t="str">
        <f t="shared" si="20"/>
        <v>Non valide</v>
      </c>
      <c r="AT214" s="169" t="str">
        <f t="shared" si="21"/>
        <v>Non valide</v>
      </c>
      <c r="AU214" s="215" t="str">
        <f>LEFT('PLANNING-RECHANGES LATelec'!$R214,9)</f>
        <v/>
      </c>
      <c r="AV214" s="156"/>
    </row>
    <row r="215" spans="1:48" ht="38.25" hidden="1" x14ac:dyDescent="0.2">
      <c r="A215" s="84" t="str">
        <f t="shared" si="22"/>
        <v>27901955</v>
      </c>
      <c r="B215" s="125" t="str">
        <f>IFERROR(VLOOKUP(F215,'Table V'!A:K,11,FALSE),"TBD")</f>
        <v>AIRBUS</v>
      </c>
      <c r="C215" s="125">
        <v>27901955</v>
      </c>
      <c r="D215" s="126"/>
      <c r="E215" s="127" t="s">
        <v>104</v>
      </c>
      <c r="F215" s="125" t="s">
        <v>499</v>
      </c>
      <c r="G215" s="125">
        <v>2</v>
      </c>
      <c r="H215" s="125">
        <v>0</v>
      </c>
      <c r="I215" s="125" t="str">
        <f>IFERROR(VLOOKUP(F215,'Stock PHS'!A:F,6,FALSE),"")</f>
        <v/>
      </c>
      <c r="J215" s="128" t="str">
        <f>IFERROR(VLOOKUP(F215,'Table V'!A:I,9,FALSE),"P/N INCONNU")</f>
        <v>P/N CONNU</v>
      </c>
      <c r="K215" s="125" t="str">
        <f>IFERROR(VLOOKUP(F215,'Table V'!A:J,10,FALSE),"TBD")</f>
        <v>NB06482P</v>
      </c>
      <c r="L215" s="125" t="str">
        <f>IFERROR(VLOOKUP(F215,'Table V'!A:C,3,FALSE),"LdF non existante")</f>
        <v>LdF Non approuvée</v>
      </c>
      <c r="M215" s="129" t="s">
        <v>59</v>
      </c>
      <c r="N215" s="125" t="str">
        <f>IFERROR(VLOOKUP(F215,'Table V'!A:H,8,FALSE),"À définir")</f>
        <v>NON</v>
      </c>
      <c r="O215" s="125">
        <f>IFERROR(VLOOKUP(F215,'Table V'!A:E,2,FALSE),"TBD")</f>
        <v>22</v>
      </c>
      <c r="P215" s="125" t="str">
        <f>IFERROR(CONCATENATE(VLOOKUP(F215,'Table V'!$A$1:$Q$260192,17,FALSE),"-",(RIGHT(C215,4)),"0",D215),"")</f>
        <v>1251019-19550</v>
      </c>
      <c r="Q215" s="130" t="str">
        <f>IFERROR(VLOOKUP(F215,'Table V'!A:L,12,FALSE),"")</f>
        <v>LAB</v>
      </c>
      <c r="R215" s="126" t="s">
        <v>1837</v>
      </c>
      <c r="S215" s="125" t="s">
        <v>379</v>
      </c>
      <c r="T215" s="131" t="s">
        <v>24</v>
      </c>
      <c r="U215" s="132"/>
      <c r="V215" s="130" t="str">
        <f>IFERROR(VLOOKUP(F215,'Table V'!A:F,6,FALSE),"TBD")</f>
        <v>6939600100
6944100100</v>
      </c>
      <c r="W215" s="125" t="str">
        <f>IFERROR(VLOOKUP(F215,'Table V'!A:G,7,FALSE),"TBD")</f>
        <v>Qté 1
Qté 1</v>
      </c>
      <c r="X215" s="125" t="str">
        <f>IFERROR(VLOOKUP(A215,[1]Feuil1!$A:$AG,32,FALSE),"N/A")</f>
        <v>N/A</v>
      </c>
      <c r="Y215" s="130" t="s">
        <v>1987</v>
      </c>
      <c r="Z215" s="133" t="s">
        <v>426</v>
      </c>
      <c r="AA215" s="125" t="s">
        <v>159</v>
      </c>
      <c r="AB215" s="129">
        <v>14929</v>
      </c>
      <c r="AC215" s="129"/>
      <c r="AD215" s="129"/>
      <c r="AE215" s="134">
        <v>43368</v>
      </c>
      <c r="AF215" s="134"/>
      <c r="AG215" s="134">
        <f t="shared" si="18"/>
        <v>43362</v>
      </c>
      <c r="AH215" s="125"/>
      <c r="AI215" s="219" t="str">
        <f>IFERROR(VLOOKUP('PLANNING-RECHANGES LATelec'!$AU215,[2]MAD!$B$4:$J$50000,2,FALSE),"MAD TBD")</f>
        <v>MAD TBD</v>
      </c>
      <c r="AJ215" s="134" t="str">
        <f>IFERROR(VLOOKUP('PLANNING-RECHANGES LATelec'!$AU215,[2]MAD!$B$4:$J$50000,9,FALSE),"NON EXPEDIÉE")</f>
        <v>NON EXPEDIÉE</v>
      </c>
      <c r="AK215" s="224" t="str">
        <f t="shared" si="19"/>
        <v/>
      </c>
      <c r="AL215" s="227"/>
      <c r="AM215" s="222" t="s">
        <v>15</v>
      </c>
      <c r="AN215" s="172">
        <f>IFERROR(VLOOKUP('PLANNING-RECHANGES LATelec'!$F215,'Table V'!A$1:O8122,13,FALSE),"TBD")</f>
        <v>4106</v>
      </c>
      <c r="AO215" s="170">
        <f>IFERROR(VLOOKUP('PLANNING-RECHANGES LATelec'!$F215,'Table V'!A$1:O8079,14,FALSE),"TBD")</f>
        <v>0</v>
      </c>
      <c r="AP215" s="171" t="str">
        <f>IFERROR(VLOOKUP('PLANNING-RECHANGES LATelec'!$F215,'Table V'!A$1:O$8013,15,FALSE),"TBD")</f>
        <v>USD</v>
      </c>
      <c r="AQ215" s="168" t="str">
        <f>IFERROR(VLOOKUP('PLANNING-RECHANGES LATelec'!$A215,[3]PO_AS!$A$2:$R$2520,16,FALSE),"TBD")</f>
        <v>TBD</v>
      </c>
      <c r="AR215" s="169" t="str">
        <f>IFERROR(VLOOKUP('PLANNING-RECHANGES LATelec'!$A215,[3]PO_AS!$A$2:$S$2520,18,FALSE),"TBD")</f>
        <v>TBD</v>
      </c>
      <c r="AS215" s="169" t="str">
        <f t="shared" si="20"/>
        <v>Non valide</v>
      </c>
      <c r="AT215" s="169" t="str">
        <f t="shared" si="21"/>
        <v>Non valide</v>
      </c>
      <c r="AU215" s="215" t="str">
        <f>LEFT('PLANNING-RECHANGES LATelec'!$R215,9)</f>
        <v>LCT072749</v>
      </c>
      <c r="AV215" s="156"/>
    </row>
    <row r="216" spans="1:48" ht="25.5" hidden="1" x14ac:dyDescent="0.2">
      <c r="A216" s="85" t="str">
        <f t="shared" si="22"/>
        <v>2792616310</v>
      </c>
      <c r="B216" s="125" t="str">
        <f>IFERROR(VLOOKUP(F216,'Table V'!A:K,11,FALSE),"TBD")</f>
        <v>AIRBUS</v>
      </c>
      <c r="C216" s="125">
        <v>27926163</v>
      </c>
      <c r="D216" s="126">
        <v>10</v>
      </c>
      <c r="E216" s="127" t="s">
        <v>104</v>
      </c>
      <c r="F216" s="125" t="s">
        <v>703</v>
      </c>
      <c r="G216" s="125">
        <v>1</v>
      </c>
      <c r="H216" s="125">
        <v>0</v>
      </c>
      <c r="I216" s="125" t="str">
        <f>IFERROR(VLOOKUP(F216,'Stock PHS'!A:F,6,FALSE),"")</f>
        <v/>
      </c>
      <c r="J216" s="128" t="str">
        <f>IFERROR(VLOOKUP(F216,'Table V'!A:I,9,FALSE),"P/N INCONNU")</f>
        <v>P/N CONNU</v>
      </c>
      <c r="K216" s="125" t="str">
        <f>IFERROR(VLOOKUP(F216,'Table V'!A:J,10,FALSE),"TBD")</f>
        <v>NB6251P</v>
      </c>
      <c r="L216" s="125" t="str">
        <f>IFERROR(VLOOKUP(F216,'Table V'!A:C,3,FALSE),"LdF non existante")</f>
        <v>LdF Non approuvée</v>
      </c>
      <c r="M216" s="129" t="s">
        <v>59</v>
      </c>
      <c r="N216" s="125" t="str">
        <f>IFERROR(VLOOKUP(F216,'Table V'!A:H,8,FALSE),"À définir")</f>
        <v>NON</v>
      </c>
      <c r="O216" s="125">
        <f>IFERROR(VLOOKUP(F216,'Table V'!A:E,2,FALSE),"TBD")</f>
        <v>60</v>
      </c>
      <c r="P216" s="125" t="str">
        <f>IFERROR(CONCATENATE(VLOOKUP(F216,'Table V'!$A$1:$Q$260192,17,FALSE),"-",(RIGHT(C216,4)),"0",D216),"")</f>
        <v>1251019-6163010</v>
      </c>
      <c r="Q216" s="130" t="str">
        <f>IFERROR(VLOOKUP(F216,'Table V'!A:L,12,FALSE),"")</f>
        <v>LAB</v>
      </c>
      <c r="R216" s="125" t="s">
        <v>994</v>
      </c>
      <c r="S216" s="125" t="s">
        <v>180</v>
      </c>
      <c r="T216" s="131" t="s">
        <v>24</v>
      </c>
      <c r="U216" s="132" t="s">
        <v>15</v>
      </c>
      <c r="V216" s="130" t="str">
        <f>IFERROR(VLOOKUP(F216,'Table V'!A:F,6,FALSE),"TBD")</f>
        <v>6963455500
6963455400</v>
      </c>
      <c r="W216" s="125" t="str">
        <f>IFERROR(VLOOKUP(F216,'Table V'!A:G,7,FALSE),"TBD")</f>
        <v>Qté 1
Qté 1</v>
      </c>
      <c r="X216" s="125" t="str">
        <f>IFERROR(VLOOKUP(A216,[1]Feuil1!$A:$AG,32,FALSE),"N/A")</f>
        <v>Received</v>
      </c>
      <c r="Y216" s="130" t="s">
        <v>1987</v>
      </c>
      <c r="Z216" s="133" t="s">
        <v>1242</v>
      </c>
      <c r="AA216" s="125" t="s">
        <v>876</v>
      </c>
      <c r="AB216" s="129">
        <v>16961</v>
      </c>
      <c r="AC216" s="129" t="s">
        <v>942</v>
      </c>
      <c r="AD216" s="129">
        <v>4476</v>
      </c>
      <c r="AE216" s="134">
        <v>43465</v>
      </c>
      <c r="AF216" s="134">
        <v>43509</v>
      </c>
      <c r="AG216" s="134">
        <f t="shared" ref="AG216:AG252" si="23">IF(OR(E216="AOG",E216="CRIT"),(IFERROR(IF(AF216=0,WORKDAY(AE216,-2),WORKDAY(AF216,-2)),"TBD")),(IFERROR(IF(AF216=0,WORKDAY(AE216,-4),WORKDAY(AF216,-4)),"TBD")))</f>
        <v>43503</v>
      </c>
      <c r="AH216" s="125"/>
      <c r="AI216" s="219">
        <f>IFERROR(VLOOKUP('PLANNING-RECHANGES LATelec'!$AU216,[2]MAD!$B$4:$J$50000,2,FALSE),"MAD TBD")</f>
        <v>43503</v>
      </c>
      <c r="AJ216" s="134">
        <f>IFERROR(VLOOKUP('PLANNING-RECHANGES LATelec'!$AU216,[2]MAD!$B$4:$J$50000,9,FALSE),"NON EXPEDIÉE")</f>
        <v>43504</v>
      </c>
      <c r="AK216" s="224">
        <f t="shared" ref="AK216:AK252" si="24">IFERROR((AI216-AL216),"")</f>
        <v>0</v>
      </c>
      <c r="AL216" s="227">
        <v>43503</v>
      </c>
      <c r="AM216" s="222" t="s">
        <v>15</v>
      </c>
      <c r="AN216" s="172">
        <f>IFERROR(VLOOKUP('PLANNING-RECHANGES LATelec'!$F216,'Table V'!A$1:O8123,13,FALSE),"TBD")</f>
        <v>1036</v>
      </c>
      <c r="AO216" s="170">
        <f>IFERROR(VLOOKUP('PLANNING-RECHANGES LATelec'!$F216,'Table V'!A$1:O8080,14,FALSE),"TBD")</f>
        <v>1937</v>
      </c>
      <c r="AP216" s="171" t="str">
        <f>IFERROR(VLOOKUP('PLANNING-RECHANGES LATelec'!$F216,'Table V'!A$1:O$8013,15,FALSE),"TBD")</f>
        <v>USD</v>
      </c>
      <c r="AQ216" s="170" t="str">
        <f>IFERROR(VLOOKUP('PLANNING-RECHANGES LATelec'!$A216,[3]PO_AS!$A$2:$R$2520,16,FALSE),"TBD")</f>
        <v>TBD</v>
      </c>
      <c r="AR216" s="171" t="str">
        <f>IFERROR(VLOOKUP('PLANNING-RECHANGES LATelec'!$A216,[3]PO_AS!$A$2:$S$2520,18,FALSE),"TBD")</f>
        <v>TBD</v>
      </c>
      <c r="AS216" s="169" t="str">
        <f t="shared" ref="AS216:AS252" si="25">IF(OR(AN216=AQ216,AO216=AQ216),"Valide","Non valide")</f>
        <v>Non valide</v>
      </c>
      <c r="AT216" s="169" t="str">
        <f t="shared" ref="AT216:AT252" si="26">IFERROR(IF(SEARCH(AP216,AR216),"Valide","Non valide"),"Non valide")</f>
        <v>Non valide</v>
      </c>
      <c r="AU216" s="215" t="str">
        <f>LEFT('PLANNING-RECHANGES LATelec'!$R216,9)</f>
        <v>LCT145729</v>
      </c>
      <c r="AV216" s="156"/>
    </row>
    <row r="217" spans="1:48" ht="38.25" hidden="1" x14ac:dyDescent="0.2">
      <c r="A217" s="84" t="str">
        <f t="shared" si="22"/>
        <v>27815249</v>
      </c>
      <c r="B217" s="125" t="str">
        <f>IFERROR(VLOOKUP(F217,'Table V'!A:K,11,FALSE),"TBD")</f>
        <v>AIRBUS</v>
      </c>
      <c r="C217" s="125">
        <v>27815249</v>
      </c>
      <c r="D217" s="126"/>
      <c r="E217" s="127" t="s">
        <v>6</v>
      </c>
      <c r="F217" s="125" t="s">
        <v>499</v>
      </c>
      <c r="G217" s="125">
        <v>2</v>
      </c>
      <c r="H217" s="125">
        <v>0</v>
      </c>
      <c r="I217" s="125" t="str">
        <f>IFERROR(VLOOKUP(F217,'Stock PHS'!A:F,6,FALSE),"")</f>
        <v/>
      </c>
      <c r="J217" s="128" t="str">
        <f>IFERROR(VLOOKUP(F217,'Table V'!A:I,9,FALSE),"P/N INCONNU")</f>
        <v>P/N CONNU</v>
      </c>
      <c r="K217" s="125" t="str">
        <f>IFERROR(VLOOKUP(F217,'Table V'!A:J,10,FALSE),"TBD")</f>
        <v>NB06482P</v>
      </c>
      <c r="L217" s="125" t="str">
        <f>IFERROR(VLOOKUP(F217,'Table V'!A:C,3,FALSE),"LdF non existante")</f>
        <v>LdF Non approuvée</v>
      </c>
      <c r="M217" s="129" t="s">
        <v>59</v>
      </c>
      <c r="N217" s="125" t="str">
        <f>IFERROR(VLOOKUP(F217,'Table V'!A:H,8,FALSE),"À définir")</f>
        <v>NON</v>
      </c>
      <c r="O217" s="125">
        <f>IFERROR(VLOOKUP(F217,'Table V'!A:E,2,FALSE),"")</f>
        <v>22</v>
      </c>
      <c r="P217" s="125" t="str">
        <f>IFERROR(CONCATENATE(VLOOKUP(F217,'Table V'!$A$1:$Q$260192,17,FALSE),"-",(RIGHT(C217,4)),"0",D217),"")</f>
        <v>1251019-52490</v>
      </c>
      <c r="Q217" s="130" t="str">
        <f>IFERROR(VLOOKUP(F217,'Table V'!A:L,12,FALSE),"")</f>
        <v>LAB</v>
      </c>
      <c r="R217" s="126" t="s">
        <v>1837</v>
      </c>
      <c r="S217" s="125" t="s">
        <v>379</v>
      </c>
      <c r="T217" s="131" t="s">
        <v>24</v>
      </c>
      <c r="U217" s="132"/>
      <c r="V217" s="130" t="str">
        <f>IFERROR(VLOOKUP(F217,'Table V'!A:F,6,FALSE),"TBD")</f>
        <v>6939600100
6944100100</v>
      </c>
      <c r="W217" s="125" t="str">
        <f>IFERROR(VLOOKUP(F217,'Table V'!A:G,7,FALSE),"TBD")</f>
        <v>Qté 1
Qté 1</v>
      </c>
      <c r="X217" s="125" t="str">
        <f>IFERROR(VLOOKUP(A217,[1]Feuil1!$A:$AG,32,FALSE),"N/A")</f>
        <v>N/A</v>
      </c>
      <c r="Y217" s="245" t="s">
        <v>34</v>
      </c>
      <c r="Z217" s="133" t="s">
        <v>426</v>
      </c>
      <c r="AA217" s="125" t="s">
        <v>159</v>
      </c>
      <c r="AB217" s="129">
        <v>14929</v>
      </c>
      <c r="AC217" s="129"/>
      <c r="AD217" s="129"/>
      <c r="AE217" s="134">
        <v>43282</v>
      </c>
      <c r="AF217" s="134">
        <v>43368</v>
      </c>
      <c r="AG217" s="134">
        <f t="shared" si="23"/>
        <v>43364</v>
      </c>
      <c r="AH217" s="125"/>
      <c r="AI217" s="219" t="str">
        <f>IFERROR(VLOOKUP('PLANNING-RECHANGES LATelec'!$AU217,[2]MAD!$B$4:$J$50000,2,FALSE),"MAD TBD")</f>
        <v>MAD TBD</v>
      </c>
      <c r="AJ217" s="134" t="str">
        <f>IFERROR(VLOOKUP('PLANNING-RECHANGES LATelec'!$AU217,[2]MAD!$B$4:$J$50000,9,FALSE),"NON EXPEDIÉE")</f>
        <v>NON EXPEDIÉE</v>
      </c>
      <c r="AK217" s="224" t="str">
        <f t="shared" si="24"/>
        <v/>
      </c>
      <c r="AL217" s="227"/>
      <c r="AM217" s="222" t="s">
        <v>15</v>
      </c>
      <c r="AN217" s="172">
        <f>IFERROR(VLOOKUP('PLANNING-RECHANGES LATelec'!$F217,'Table V'!A$1:O8124,13,FALSE),"TBD")</f>
        <v>4106</v>
      </c>
      <c r="AO217" s="170">
        <f>IFERROR(VLOOKUP('PLANNING-RECHANGES LATelec'!$F217,'Table V'!A$1:O8081,14,FALSE),"TBD")</f>
        <v>0</v>
      </c>
      <c r="AP217" s="171" t="str">
        <f>IFERROR(VLOOKUP('PLANNING-RECHANGES LATelec'!$F217,'Table V'!A$1:O$8013,15,FALSE),"TBD")</f>
        <v>USD</v>
      </c>
      <c r="AQ217" s="168" t="str">
        <f>IFERROR(VLOOKUP('PLANNING-RECHANGES LATelec'!$A217,[3]PO_AS!$A$2:$R$2520,16,FALSE),"TBD")</f>
        <v>TBD</v>
      </c>
      <c r="AR217" s="169" t="str">
        <f>IFERROR(VLOOKUP('PLANNING-RECHANGES LATelec'!$A217,[3]PO_AS!$A$2:$S$2520,18,FALSE),"TBD")</f>
        <v>TBD</v>
      </c>
      <c r="AS217" s="169" t="str">
        <f t="shared" si="25"/>
        <v>Non valide</v>
      </c>
      <c r="AT217" s="169" t="str">
        <f t="shared" si="26"/>
        <v>Non valide</v>
      </c>
      <c r="AU217" s="215" t="str">
        <f>LEFT('PLANNING-RECHANGES LATelec'!$R217,9)</f>
        <v>LCT072749</v>
      </c>
      <c r="AV217" s="156"/>
    </row>
    <row r="218" spans="1:48" ht="38.25" hidden="1" x14ac:dyDescent="0.2">
      <c r="A218" s="86" t="str">
        <f t="shared" si="22"/>
        <v>2792618110</v>
      </c>
      <c r="B218" s="125" t="str">
        <f>IFERROR(VLOOKUP(F218,'Table V'!A:K,11,FALSE),"TBD")</f>
        <v>AIRBUS</v>
      </c>
      <c r="C218" s="125">
        <v>27926181</v>
      </c>
      <c r="D218" s="126">
        <v>10</v>
      </c>
      <c r="E218" s="127" t="s">
        <v>104</v>
      </c>
      <c r="F218" s="125" t="s">
        <v>705</v>
      </c>
      <c r="G218" s="125">
        <v>1</v>
      </c>
      <c r="H218" s="125">
        <v>0</v>
      </c>
      <c r="I218" s="125" t="s">
        <v>946</v>
      </c>
      <c r="J218" s="128" t="str">
        <f>IFERROR(VLOOKUP(F218,'Table V'!A:I,9,FALSE),"P/N INCONNU")</f>
        <v>P/N CONNU</v>
      </c>
      <c r="K218" s="125" t="str">
        <f>IFERROR(VLOOKUP(F218,'Table V'!A:J,10,FALSE),"TBD")</f>
        <v>TBD</v>
      </c>
      <c r="L218" s="125" t="str">
        <f>IFERROR(VLOOKUP(F218,'Table V'!A:C,3,FALSE),"LdF non existante")</f>
        <v>LdF Non approuvée</v>
      </c>
      <c r="M218" s="129" t="s">
        <v>59</v>
      </c>
      <c r="N218" s="125" t="str">
        <f>IFERROR(VLOOKUP(F218,'Table V'!A:H,8,FALSE),"À définir")</f>
        <v>NON</v>
      </c>
      <c r="O218" s="125">
        <f>IFERROR(VLOOKUP(F218,'Table V'!A:E,2,FALSE),"TBD")</f>
        <v>62</v>
      </c>
      <c r="P218" s="125" t="str">
        <f>IFERROR(CONCATENATE(VLOOKUP(F218,'Table V'!$A$1:$Q$260192,17,FALSE),"-",(RIGHT(C218,4)),"0",D218),"")</f>
        <v>1251019-6181010</v>
      </c>
      <c r="Q218" s="130" t="str">
        <f>IFERROR(VLOOKUP(F218,'Table V'!A:L,12,FALSE),"")</f>
        <v>LAB</v>
      </c>
      <c r="R218" s="125" t="s">
        <v>1017</v>
      </c>
      <c r="S218" s="125" t="s">
        <v>180</v>
      </c>
      <c r="T218" s="131" t="s">
        <v>24</v>
      </c>
      <c r="U218" s="132" t="s">
        <v>15</v>
      </c>
      <c r="V218" s="130" t="str">
        <f>IFERROR(VLOOKUP(F218,'Table V'!A:F,6,FALSE),"TBD")</f>
        <v>6963455500
6963455400
6963403400</v>
      </c>
      <c r="W218" s="125" t="str">
        <f>IFERROR(VLOOKUP(F218,'Table V'!A:G,7,FALSE),"TBD")</f>
        <v>Qté 1
Qté 1
Qté 1</v>
      </c>
      <c r="X218" s="125" t="str">
        <f>IFERROR(VLOOKUP(A218,[1]Feuil1!$A:$AG,32,FALSE),"N/A")</f>
        <v>Received</v>
      </c>
      <c r="Y218" s="130" t="s">
        <v>1987</v>
      </c>
      <c r="Z218" s="133" t="s">
        <v>1242</v>
      </c>
      <c r="AA218" s="125" t="s">
        <v>876</v>
      </c>
      <c r="AB218" s="129">
        <v>16961</v>
      </c>
      <c r="AC218" s="129" t="s">
        <v>942</v>
      </c>
      <c r="AD218" s="129">
        <v>4476</v>
      </c>
      <c r="AE218" s="134">
        <v>43465</v>
      </c>
      <c r="AF218" s="134">
        <v>43509</v>
      </c>
      <c r="AG218" s="134">
        <f t="shared" si="23"/>
        <v>43503</v>
      </c>
      <c r="AH218" s="125"/>
      <c r="AI218" s="219">
        <f>IFERROR(VLOOKUP('PLANNING-RECHANGES LATelec'!$AU218,[2]MAD!$B$4:$J$50000,2,FALSE),"MAD TBD")</f>
        <v>43503</v>
      </c>
      <c r="AJ218" s="134">
        <f>IFERROR(VLOOKUP('PLANNING-RECHANGES LATelec'!$AU218,[2]MAD!$B$4:$J$50000,9,FALSE),"NON EXPEDIÉE")</f>
        <v>43504</v>
      </c>
      <c r="AK218" s="224">
        <f t="shared" si="24"/>
        <v>0</v>
      </c>
      <c r="AL218" s="227">
        <v>43503</v>
      </c>
      <c r="AM218" s="222" t="s">
        <v>15</v>
      </c>
      <c r="AN218" s="172">
        <f>IFERROR(VLOOKUP('PLANNING-RECHANGES LATelec'!$F218,'Table V'!A$1:O8125,13,FALSE),"TBD")</f>
        <v>1155</v>
      </c>
      <c r="AO218" s="170">
        <f>IFERROR(VLOOKUP('PLANNING-RECHANGES LATelec'!$F218,'Table V'!A$1:O8082,14,FALSE),"TBD")</f>
        <v>2033</v>
      </c>
      <c r="AP218" s="171" t="str">
        <f>IFERROR(VLOOKUP('PLANNING-RECHANGES LATelec'!$F218,'Table V'!A$1:O$8013,15,FALSE),"TBD")</f>
        <v>USD</v>
      </c>
      <c r="AQ218" s="170" t="str">
        <f>IFERROR(VLOOKUP('PLANNING-RECHANGES LATelec'!$A218,[3]PO_AS!$A$2:$R$2520,16,FALSE),"TBD")</f>
        <v>TBD</v>
      </c>
      <c r="AR218" s="171" t="str">
        <f>IFERROR(VLOOKUP('PLANNING-RECHANGES LATelec'!$A218,[3]PO_AS!$A$2:$S$2520,18,FALSE),"TBD")</f>
        <v>TBD</v>
      </c>
      <c r="AS218" s="169" t="str">
        <f t="shared" si="25"/>
        <v>Non valide</v>
      </c>
      <c r="AT218" s="169" t="str">
        <f t="shared" si="26"/>
        <v>Non valide</v>
      </c>
      <c r="AU218" s="215" t="str">
        <f>LEFT('PLANNING-RECHANGES LATelec'!$R218,9)</f>
        <v>LCT157617</v>
      </c>
      <c r="AV218" s="156"/>
    </row>
    <row r="219" spans="1:48" ht="25.5" hidden="1" x14ac:dyDescent="0.2">
      <c r="A219" s="84" t="str">
        <f t="shared" si="22"/>
        <v>2790975210</v>
      </c>
      <c r="B219" s="125" t="str">
        <f>IFERROR(VLOOKUP(F219,'Table V'!A:K,11,FALSE),"TBD")</f>
        <v>AIRBUS</v>
      </c>
      <c r="C219" s="125">
        <v>27909752</v>
      </c>
      <c r="D219" s="126">
        <v>10</v>
      </c>
      <c r="E219" s="127" t="s">
        <v>6</v>
      </c>
      <c r="F219" s="125" t="s">
        <v>499</v>
      </c>
      <c r="G219" s="125">
        <v>1</v>
      </c>
      <c r="H219" s="125">
        <v>0</v>
      </c>
      <c r="I219" s="125" t="str">
        <f>IFERROR(VLOOKUP(F219,'Stock PHS'!A:F,6,FALSE),"")</f>
        <v/>
      </c>
      <c r="J219" s="128" t="str">
        <f>IFERROR(VLOOKUP(F219,'Table V'!A:I,9,FALSE),"P/N INCONNU")</f>
        <v>P/N CONNU</v>
      </c>
      <c r="K219" s="125" t="str">
        <f>IFERROR(VLOOKUP(F219,'Table V'!A:J,10,FALSE),"TBD")</f>
        <v>NB06482P</v>
      </c>
      <c r="L219" s="125" t="str">
        <f>IFERROR(VLOOKUP(F219,'Table V'!A:C,3,FALSE),"LdF non existante")</f>
        <v>LdF Non approuvée</v>
      </c>
      <c r="M219" s="129" t="s">
        <v>59</v>
      </c>
      <c r="N219" s="125" t="str">
        <f>IFERROR(VLOOKUP(F219,'Table V'!A:H,8,FALSE),"À définir")</f>
        <v>NON</v>
      </c>
      <c r="O219" s="125">
        <f>IFERROR(VLOOKUP(F219,'Table V'!A:E,2,FALSE),"TBD")</f>
        <v>22</v>
      </c>
      <c r="P219" s="125" t="str">
        <f>IFERROR(CONCATENATE(VLOOKUP(F219,'Table V'!$A$1:$Q$260192,17,FALSE),"-",(RIGHT(C219,4)),"0",D219),"")</f>
        <v>1251019-9752010</v>
      </c>
      <c r="Q219" s="130" t="str">
        <f>IFERROR(VLOOKUP(F219,'Table V'!A:L,12,FALSE),"")</f>
        <v>LAB</v>
      </c>
      <c r="R219" s="126" t="s">
        <v>904</v>
      </c>
      <c r="S219" s="125" t="s">
        <v>186</v>
      </c>
      <c r="T219" s="131" t="s">
        <v>24</v>
      </c>
      <c r="U219" s="132"/>
      <c r="V219" s="130" t="str">
        <f>IFERROR(VLOOKUP(F219,'Table V'!A:F,6,FALSE),"TBD")</f>
        <v>6939600100
6944100100</v>
      </c>
      <c r="W219" s="125" t="str">
        <f>IFERROR(VLOOKUP(F219,'Table V'!A:G,7,FALSE),"TBD")</f>
        <v>Qté 1
Qté 1</v>
      </c>
      <c r="X219" s="125" t="str">
        <f>IFERROR(VLOOKUP(A219,[1]Feuil1!$A:$AG,32,FALSE),"N/A")</f>
        <v>Waiting</v>
      </c>
      <c r="Y219" s="130" t="s">
        <v>1987</v>
      </c>
      <c r="Z219" s="133" t="s">
        <v>274</v>
      </c>
      <c r="AA219" s="125" t="s">
        <v>876</v>
      </c>
      <c r="AB219" s="129">
        <v>17013</v>
      </c>
      <c r="AC219" s="129"/>
      <c r="AD219" s="129"/>
      <c r="AE219" s="134">
        <v>43368</v>
      </c>
      <c r="AF219" s="134"/>
      <c r="AG219" s="134">
        <f t="shared" si="23"/>
        <v>43364</v>
      </c>
      <c r="AH219" s="125"/>
      <c r="AI219" s="219" t="str">
        <f>IFERROR(VLOOKUP('PLANNING-RECHANGES LATelec'!$AU219,[2]MAD!$B$4:$J$50000,2,FALSE),"MAD TBD")</f>
        <v>MAD TBD</v>
      </c>
      <c r="AJ219" s="134" t="str">
        <f>IFERROR(VLOOKUP('PLANNING-RECHANGES LATelec'!$AU219,[2]MAD!$B$4:$J$50000,9,FALSE),"NON EXPEDIÉE")</f>
        <v>NON EXPEDIÉE</v>
      </c>
      <c r="AK219" s="224" t="str">
        <f t="shared" si="24"/>
        <v/>
      </c>
      <c r="AL219" s="227"/>
      <c r="AM219" s="222" t="s">
        <v>15</v>
      </c>
      <c r="AN219" s="172">
        <f>IFERROR(VLOOKUP('PLANNING-RECHANGES LATelec'!$F219,'Table V'!A$1:O8126,13,FALSE),"TBD")</f>
        <v>4106</v>
      </c>
      <c r="AO219" s="170">
        <f>IFERROR(VLOOKUP('PLANNING-RECHANGES LATelec'!$F219,'Table V'!A$1:O8083,14,FALSE),"TBD")</f>
        <v>0</v>
      </c>
      <c r="AP219" s="171" t="str">
        <f>IFERROR(VLOOKUP('PLANNING-RECHANGES LATelec'!$F219,'Table V'!A$1:O$8013,15,FALSE),"TBD")</f>
        <v>USD</v>
      </c>
      <c r="AQ219" s="168" t="str">
        <f>IFERROR(VLOOKUP('PLANNING-RECHANGES LATelec'!$A219,[3]PO_AS!$A$2:$R$2520,16,FALSE),"TBD")</f>
        <v>TBD</v>
      </c>
      <c r="AR219" s="169" t="str">
        <f>IFERROR(VLOOKUP('PLANNING-RECHANGES LATelec'!$A219,[3]PO_AS!$A$2:$S$2520,18,FALSE),"TBD")</f>
        <v>TBD</v>
      </c>
      <c r="AS219" s="169" t="str">
        <f t="shared" si="25"/>
        <v>Non valide</v>
      </c>
      <c r="AT219" s="169" t="str">
        <f t="shared" si="26"/>
        <v>Non valide</v>
      </c>
      <c r="AU219" s="215" t="str">
        <f>LEFT('PLANNING-RECHANGES LATelec'!$R219,9)</f>
        <v xml:space="preserve">commande </v>
      </c>
      <c r="AV219" s="156"/>
    </row>
    <row r="220" spans="1:48" ht="38.25" hidden="1" x14ac:dyDescent="0.2">
      <c r="A220" s="86" t="str">
        <f t="shared" si="22"/>
        <v>2792844210</v>
      </c>
      <c r="B220" s="125" t="str">
        <f>IFERROR(VLOOKUP(F220,'Table V'!A:K,11,FALSE),"TBD")</f>
        <v>AIRBUS</v>
      </c>
      <c r="C220" s="125">
        <v>27928442</v>
      </c>
      <c r="D220" s="126">
        <v>10</v>
      </c>
      <c r="E220" s="127" t="s">
        <v>104</v>
      </c>
      <c r="F220" s="125" t="s">
        <v>958</v>
      </c>
      <c r="G220" s="125">
        <v>1</v>
      </c>
      <c r="H220" s="125">
        <v>0</v>
      </c>
      <c r="I220" s="125" t="str">
        <f>IFERROR(VLOOKUP(F220,'Stock PHS'!A:F,6,FALSE),"")</f>
        <v/>
      </c>
      <c r="J220" s="128" t="str">
        <f>IFERROR(VLOOKUP(F220,'Table V'!A:I,9,FALSE),"P/N INCONNU")</f>
        <v>P/N CONNU</v>
      </c>
      <c r="K220" s="125" t="str">
        <f>IFERROR(VLOOKUP(F220,'Table V'!A:J,10,FALSE),"TBD")</f>
        <v>NB4112</v>
      </c>
      <c r="L220" s="125" t="str">
        <f>IFERROR(VLOOKUP(F220,'Table V'!A:C,3,FALSE),"LdF non existante")</f>
        <v>LdF Non approuvée</v>
      </c>
      <c r="M220" s="129" t="s">
        <v>59</v>
      </c>
      <c r="N220" s="125" t="str">
        <f>IFERROR(VLOOKUP(F220,'Table V'!A:H,8,FALSE),"À définir")</f>
        <v>NON</v>
      </c>
      <c r="O220" s="125">
        <f>IFERROR(VLOOKUP(F220,'Table V'!A:E,2,FALSE),"TBD")</f>
        <v>40</v>
      </c>
      <c r="P220" s="125" t="str">
        <f>IFERROR(CONCATENATE(VLOOKUP(F220,'Table V'!$A$1:$Q$260192,17,FALSE),"-",(RIGHT(C220,4)),"0",D220),"")</f>
        <v>1251019-8442010</v>
      </c>
      <c r="Q220" s="130" t="str">
        <f>IFERROR(VLOOKUP(F220,'Table V'!A:L,12,FALSE),"")</f>
        <v>LAB</v>
      </c>
      <c r="R220" s="126" t="s">
        <v>1016</v>
      </c>
      <c r="S220" s="125" t="s">
        <v>183</v>
      </c>
      <c r="T220" s="131" t="s">
        <v>24</v>
      </c>
      <c r="U220" s="132" t="s">
        <v>15</v>
      </c>
      <c r="V220" s="130" t="str">
        <f>IFERROR(VLOOKUP(F220,'Table V'!A:F,6,FALSE),"TBD")</f>
        <v>N/A</v>
      </c>
      <c r="W220" s="125" t="str">
        <f>IFERROR(VLOOKUP(F220,'Table V'!A:G,7,FALSE),"TBD")</f>
        <v>N/A</v>
      </c>
      <c r="X220" s="125" t="str">
        <f>IFERROR(VLOOKUP(A220,[1]Feuil1!$A:$AG,32,FALSE),"N/A")</f>
        <v>N/A</v>
      </c>
      <c r="Y220" s="130" t="s">
        <v>1987</v>
      </c>
      <c r="Z220" s="133" t="s">
        <v>1243</v>
      </c>
      <c r="AA220" s="125" t="s">
        <v>876</v>
      </c>
      <c r="AB220" s="129">
        <v>17823</v>
      </c>
      <c r="AC220" s="125" t="s">
        <v>1223</v>
      </c>
      <c r="AD220" s="129">
        <v>4507</v>
      </c>
      <c r="AE220" s="134">
        <v>43493</v>
      </c>
      <c r="AF220" s="134">
        <v>43509</v>
      </c>
      <c r="AG220" s="134">
        <f t="shared" si="23"/>
        <v>43503</v>
      </c>
      <c r="AH220" s="125"/>
      <c r="AI220" s="219">
        <f>IFERROR(VLOOKUP('PLANNING-RECHANGES LATelec'!$AU220,[2]MAD!$B$4:$J$50000,2,FALSE),"MAD TBD")</f>
        <v>43503</v>
      </c>
      <c r="AJ220" s="134">
        <f>IFERROR(VLOOKUP('PLANNING-RECHANGES LATelec'!$AU220,[2]MAD!$B$4:$J$50000,9,FALSE),"NON EXPEDIÉE")</f>
        <v>43504</v>
      </c>
      <c r="AK220" s="224">
        <f t="shared" si="24"/>
        <v>0</v>
      </c>
      <c r="AL220" s="227">
        <v>43503</v>
      </c>
      <c r="AM220" s="222" t="s">
        <v>15</v>
      </c>
      <c r="AN220" s="172">
        <f>IFERROR(VLOOKUP('PLANNING-RECHANGES LATelec'!$F220,'Table V'!A$1:O8127,13,FALSE),"TBD")</f>
        <v>4365</v>
      </c>
      <c r="AO220" s="170">
        <f>IFERROR(VLOOKUP('PLANNING-RECHANGES LATelec'!$F220,'Table V'!A$1:O8084,14,FALSE),"TBD")</f>
        <v>0</v>
      </c>
      <c r="AP220" s="171" t="str">
        <f>IFERROR(VLOOKUP('PLANNING-RECHANGES LATelec'!$F220,'Table V'!A$1:O$8013,15,FALSE),"TBD")</f>
        <v>USD</v>
      </c>
      <c r="AQ220" s="170" t="str">
        <f>IFERROR(VLOOKUP('PLANNING-RECHANGES LATelec'!$A220,[3]PO_AS!$A$2:$R$2520,16,FALSE),"TBD")</f>
        <v>TBD</v>
      </c>
      <c r="AR220" s="171" t="str">
        <f>IFERROR(VLOOKUP('PLANNING-RECHANGES LATelec'!$A220,[3]PO_AS!$A$2:$S$2520,18,FALSE),"TBD")</f>
        <v>TBD</v>
      </c>
      <c r="AS220" s="169" t="str">
        <f t="shared" si="25"/>
        <v>Non valide</v>
      </c>
      <c r="AT220" s="169" t="str">
        <f t="shared" si="26"/>
        <v>Non valide</v>
      </c>
      <c r="AU220" s="215" t="str">
        <f>LEFT('PLANNING-RECHANGES LATelec'!$R220,9)</f>
        <v>LCT157614</v>
      </c>
      <c r="AV220" s="156"/>
    </row>
    <row r="221" spans="1:48" ht="25.5" hidden="1" x14ac:dyDescent="0.2">
      <c r="A221" s="84" t="str">
        <f t="shared" si="22"/>
        <v>4900035878</v>
      </c>
      <c r="B221" s="125" t="str">
        <f>IFERROR(VLOOKUP(F221,'Table V'!A:K,11,FALSE),"TBD")</f>
        <v>STELIA</v>
      </c>
      <c r="C221" s="125">
        <v>4900035878</v>
      </c>
      <c r="D221" s="126"/>
      <c r="E221" s="127" t="s">
        <v>104</v>
      </c>
      <c r="F221" s="125" t="s">
        <v>689</v>
      </c>
      <c r="G221" s="125">
        <v>7</v>
      </c>
      <c r="H221" s="125">
        <v>0</v>
      </c>
      <c r="I221" s="125" t="str">
        <f>IFERROR(VLOOKUP(F221,'Stock PHS'!A:F,6,FALSE),"")</f>
        <v/>
      </c>
      <c r="J221" s="128" t="str">
        <f>IFERROR(VLOOKUP(F221,'Table V'!A:I,9,FALSE),"P/N INCONNU")</f>
        <v>P/N CONNU</v>
      </c>
      <c r="K221" s="125" t="str">
        <f>IFERROR(VLOOKUP(F221,'Table V'!A:J,10,FALSE),"TBD")</f>
        <v>N/A</v>
      </c>
      <c r="L221" s="125" t="str">
        <f>IFERROR(VLOOKUP(F221,'Table V'!A:C,3,FALSE),"LdF non existante")</f>
        <v>LdF approuvée</v>
      </c>
      <c r="M221" s="129" t="s">
        <v>59</v>
      </c>
      <c r="N221" s="125" t="str">
        <f>IFERROR(VLOOKUP(F221,'Table V'!A:H,8,FALSE),"À définir")</f>
        <v>OUI</v>
      </c>
      <c r="O221" s="125" t="str">
        <f>IFERROR(VLOOKUP(F221,'Table V'!A:E,2,FALSE),"")</f>
        <v>CABLE COAXIAL</v>
      </c>
      <c r="P221" s="125" t="str">
        <f>IFERROR(CONCATENATE(VLOOKUP(F221,'Table V'!$A$1:$Q$260192,17,FALSE),"-",(RIGHT(C221,4)),"0",D221),"")</f>
        <v>1251019-58780</v>
      </c>
      <c r="Q221" s="130" t="str">
        <f>IFERROR(VLOOKUP(F221,'Table V'!A:L,12,FALSE),"")</f>
        <v>COL</v>
      </c>
      <c r="R221" s="126"/>
      <c r="S221" s="125"/>
      <c r="T221" s="131" t="s">
        <v>24</v>
      </c>
      <c r="U221" s="132"/>
      <c r="V221" s="130" t="str">
        <f>IFERROR(VLOOKUP(F221,'Table V'!A:F,6,FALSE),"TBD")</f>
        <v>N/A</v>
      </c>
      <c r="W221" s="125" t="str">
        <f>IFERROR(VLOOKUP(F221,'Table V'!A:G,7,FALSE),"TBD")</f>
        <v>N/A</v>
      </c>
      <c r="X221" s="125" t="str">
        <f>IFERROR(VLOOKUP(A221,[1]Feuil1!$A:$AG,32,FALSE),"N/A")</f>
        <v>N/A</v>
      </c>
      <c r="Y221" s="130" t="s">
        <v>1987</v>
      </c>
      <c r="Z221" s="133"/>
      <c r="AA221" s="125" t="s">
        <v>159</v>
      </c>
      <c r="AB221" s="129"/>
      <c r="AC221" s="129"/>
      <c r="AD221" s="129"/>
      <c r="AE221" s="134">
        <v>43371</v>
      </c>
      <c r="AF221" s="134"/>
      <c r="AG221" s="134">
        <f t="shared" si="23"/>
        <v>43367</v>
      </c>
      <c r="AH221" s="125"/>
      <c r="AI221" s="219" t="str">
        <f>IFERROR(VLOOKUP('PLANNING-RECHANGES LATelec'!$AU221,[2]MAD!$B$4:$J$50000,2,FALSE),"MAD TBD")</f>
        <v>MAD TBD</v>
      </c>
      <c r="AJ221" s="134" t="str">
        <f>IFERROR(VLOOKUP('PLANNING-RECHANGES LATelec'!$AU221,[2]MAD!$B$4:$J$50000,9,FALSE),"NON EXPEDIÉE")</f>
        <v>NON EXPEDIÉE</v>
      </c>
      <c r="AK221" s="224" t="str">
        <f t="shared" si="24"/>
        <v/>
      </c>
      <c r="AL221" s="227"/>
      <c r="AM221" s="222" t="s">
        <v>15</v>
      </c>
      <c r="AN221" s="172">
        <f>IFERROR(VLOOKUP('PLANNING-RECHANGES LATelec'!$F221,'Table V'!A$1:O8128,13,FALSE),"TBD")</f>
        <v>0</v>
      </c>
      <c r="AO221" s="170">
        <f>IFERROR(VLOOKUP('PLANNING-RECHANGES LATelec'!$F221,'Table V'!A$1:O8085,14,FALSE),"TBD")</f>
        <v>0</v>
      </c>
      <c r="AP221" s="171">
        <f>IFERROR(VLOOKUP('PLANNING-RECHANGES LATelec'!$F221,'Table V'!A$1:O$8013,15,FALSE),"TBD")</f>
        <v>0</v>
      </c>
      <c r="AQ221" s="168" t="str">
        <f>IFERROR(VLOOKUP('PLANNING-RECHANGES LATelec'!$A221,[3]PO_AS!$A$2:$R$2520,16,FALSE),"TBD")</f>
        <v>TBD</v>
      </c>
      <c r="AR221" s="169" t="str">
        <f>IFERROR(VLOOKUP('PLANNING-RECHANGES LATelec'!$A221,[3]PO_AS!$A$2:$S$2520,18,FALSE),"TBD")</f>
        <v>TBD</v>
      </c>
      <c r="AS221" s="169" t="str">
        <f t="shared" si="25"/>
        <v>Non valide</v>
      </c>
      <c r="AT221" s="169" t="str">
        <f t="shared" si="26"/>
        <v>Non valide</v>
      </c>
      <c r="AU221" s="215" t="str">
        <f>LEFT('PLANNING-RECHANGES LATelec'!$R221,9)</f>
        <v/>
      </c>
      <c r="AV221" s="156"/>
    </row>
    <row r="222" spans="1:48" ht="38.25" hidden="1" x14ac:dyDescent="0.2">
      <c r="A222" s="85" t="str">
        <f t="shared" si="22"/>
        <v>2792844110</v>
      </c>
      <c r="B222" s="125" t="str">
        <f>IFERROR(VLOOKUP(F222,'Table V'!A:K,11,FALSE),"TBD")</f>
        <v>AIRBUS</v>
      </c>
      <c r="C222" s="125">
        <v>27928441</v>
      </c>
      <c r="D222" s="126">
        <v>10</v>
      </c>
      <c r="E222" s="127" t="s">
        <v>104</v>
      </c>
      <c r="F222" s="125" t="s">
        <v>958</v>
      </c>
      <c r="G222" s="125">
        <v>1</v>
      </c>
      <c r="H222" s="125">
        <v>0</v>
      </c>
      <c r="I222" s="125" t="str">
        <f>IFERROR(VLOOKUP(F222,'Stock PHS'!A:F,6,FALSE),"")</f>
        <v/>
      </c>
      <c r="J222" s="128" t="str">
        <f>IFERROR(VLOOKUP(F222,'Table V'!A:I,9,FALSE),"P/N INCONNU")</f>
        <v>P/N CONNU</v>
      </c>
      <c r="K222" s="125" t="str">
        <f>IFERROR(VLOOKUP(F222,'Table V'!A:J,10,FALSE),"TBD")</f>
        <v>NB4112</v>
      </c>
      <c r="L222" s="125" t="str">
        <f>IFERROR(VLOOKUP(F222,'Table V'!A:C,3,FALSE),"LdF non existante")</f>
        <v>LdF Non approuvée</v>
      </c>
      <c r="M222" s="129" t="s">
        <v>59</v>
      </c>
      <c r="N222" s="125" t="str">
        <f>IFERROR(VLOOKUP(F222,'Table V'!A:H,8,FALSE),"À définir")</f>
        <v>NON</v>
      </c>
      <c r="O222" s="125">
        <f>IFERROR(VLOOKUP(F222,'Table V'!A:E,2,FALSE),"TBD")</f>
        <v>40</v>
      </c>
      <c r="P222" s="125" t="str">
        <f>IFERROR(CONCATENATE(VLOOKUP(F222,'Table V'!$A$1:$Q$260192,17,FALSE),"-",(RIGHT(C222,4)),"0",D222),"")</f>
        <v>1251019-8441010</v>
      </c>
      <c r="Q222" s="130" t="str">
        <f>IFERROR(VLOOKUP(F222,'Table V'!A:L,12,FALSE),"")</f>
        <v>LAB</v>
      </c>
      <c r="R222" s="126" t="s">
        <v>1015</v>
      </c>
      <c r="S222" s="125" t="s">
        <v>172</v>
      </c>
      <c r="T222" s="131" t="s">
        <v>24</v>
      </c>
      <c r="U222" s="132" t="s">
        <v>15</v>
      </c>
      <c r="V222" s="130" t="str">
        <f>IFERROR(VLOOKUP(F222,'Table V'!A:F,6,FALSE),"TBD")</f>
        <v>N/A</v>
      </c>
      <c r="W222" s="125" t="str">
        <f>IFERROR(VLOOKUP(F222,'Table V'!A:G,7,FALSE),"TBD")</f>
        <v>N/A</v>
      </c>
      <c r="X222" s="125" t="str">
        <f>IFERROR(VLOOKUP(A222,[1]Feuil1!$A:$AG,32,FALSE),"N/A")</f>
        <v>N/A</v>
      </c>
      <c r="Y222" s="130" t="s">
        <v>1987</v>
      </c>
      <c r="Z222" s="133" t="s">
        <v>1469</v>
      </c>
      <c r="AA222" s="125" t="s">
        <v>876</v>
      </c>
      <c r="AB222" s="129">
        <v>17823</v>
      </c>
      <c r="AC222" s="125" t="s">
        <v>1223</v>
      </c>
      <c r="AD222" s="129">
        <v>4507</v>
      </c>
      <c r="AE222" s="134">
        <v>43486</v>
      </c>
      <c r="AF222" s="134">
        <v>43510</v>
      </c>
      <c r="AG222" s="134">
        <f t="shared" si="23"/>
        <v>43504</v>
      </c>
      <c r="AH222" s="125"/>
      <c r="AI222" s="219">
        <f>IFERROR(VLOOKUP('PLANNING-RECHANGES LATelec'!$AU222,[2]MAD!$B$4:$J$50000,2,FALSE),"MAD TBD")</f>
        <v>43504</v>
      </c>
      <c r="AJ222" s="134">
        <f>IFERROR(VLOOKUP('PLANNING-RECHANGES LATelec'!$AU222,[2]MAD!$B$4:$J$50000,9,FALSE),"NON EXPEDIÉE")</f>
        <v>43493</v>
      </c>
      <c r="AK222" s="224">
        <f t="shared" si="24"/>
        <v>0</v>
      </c>
      <c r="AL222" s="227">
        <v>43504</v>
      </c>
      <c r="AM222" s="222" t="s">
        <v>15</v>
      </c>
      <c r="AN222" s="172">
        <f>IFERROR(VLOOKUP('PLANNING-RECHANGES LATelec'!$F222,'Table V'!A$1:O8129,13,FALSE),"TBD")</f>
        <v>4365</v>
      </c>
      <c r="AO222" s="170">
        <f>IFERROR(VLOOKUP('PLANNING-RECHANGES LATelec'!$F222,'Table V'!A$1:O8086,14,FALSE),"TBD")</f>
        <v>0</v>
      </c>
      <c r="AP222" s="171" t="str">
        <f>IFERROR(VLOOKUP('PLANNING-RECHANGES LATelec'!$F222,'Table V'!A$1:O$8013,15,FALSE),"TBD")</f>
        <v>USD</v>
      </c>
      <c r="AQ222" s="170" t="str">
        <f>IFERROR(VLOOKUP('PLANNING-RECHANGES LATelec'!$A222,[3]PO_AS!$A$2:$R$2520,16,FALSE),"TBD")</f>
        <v>TBD</v>
      </c>
      <c r="AR222" s="171" t="str">
        <f>IFERROR(VLOOKUP('PLANNING-RECHANGES LATelec'!$A222,[3]PO_AS!$A$2:$S$2520,18,FALSE),"TBD")</f>
        <v>TBD</v>
      </c>
      <c r="AS222" s="169" t="str">
        <f t="shared" si="25"/>
        <v>Non valide</v>
      </c>
      <c r="AT222" s="169" t="str">
        <f t="shared" si="26"/>
        <v>Non valide</v>
      </c>
      <c r="AU222" s="215" t="str">
        <f>LEFT('PLANNING-RECHANGES LATelec'!$R222,9)</f>
        <v>LCT157611</v>
      </c>
      <c r="AV222" s="156"/>
    </row>
    <row r="223" spans="1:48" ht="25.5" hidden="1" x14ac:dyDescent="0.2">
      <c r="A223" s="86" t="str">
        <f t="shared" si="22"/>
        <v>2804521910</v>
      </c>
      <c r="B223" s="125" t="str">
        <f>IFERROR(VLOOKUP(F223,'Table V'!A:K,11,FALSE),"TBD")</f>
        <v>AIRBUS</v>
      </c>
      <c r="C223" s="125">
        <v>28045219</v>
      </c>
      <c r="D223" s="126" t="s">
        <v>157</v>
      </c>
      <c r="E223" s="127" t="s">
        <v>6</v>
      </c>
      <c r="F223" s="125" t="s">
        <v>1436</v>
      </c>
      <c r="G223" s="125">
        <v>1</v>
      </c>
      <c r="H223" s="125">
        <v>0</v>
      </c>
      <c r="I223" s="125" t="str">
        <f>IFERROR(VLOOKUP(F223,'Stock PHS'!A:F,6,FALSE),"")</f>
        <v/>
      </c>
      <c r="J223" s="128" t="str">
        <f>IFERROR(VLOOKUP(F223,'Table V'!A:I,9,FALSE),"P/N INCONNU")</f>
        <v>P/N CONNU</v>
      </c>
      <c r="K223" s="125" t="str">
        <f>IFERROR(VLOOKUP(F223,'Table V'!A:J,10,FALSE),"TBD")</f>
        <v>NA</v>
      </c>
      <c r="L223" s="125" t="str">
        <f>IFERROR(VLOOKUP(F223,'Table V'!A:C,3,FALSE),"LdF non existante")</f>
        <v>LdF Non approuvée</v>
      </c>
      <c r="M223" s="129"/>
      <c r="N223" s="129" t="str">
        <f>IFERROR(VLOOKUP(F223,'Table V'!A:H,8,FALSE),"À définir")</f>
        <v>NON</v>
      </c>
      <c r="O223" s="125" t="str">
        <f>IFERROR(VLOOKUP(F223,'Table V'!A:E,2,FALSE),"TBD")</f>
        <v>BUNDLE</v>
      </c>
      <c r="P223" s="125" t="str">
        <f>IFERROR(CONCATENATE(VLOOKUP(F223,'Table V'!$A$1:$Q$260192,17,FALSE),"-",(RIGHT(C223,4)),"0",D223),"")</f>
        <v>1251019-5219010</v>
      </c>
      <c r="Q223" s="138" t="str">
        <f>IFERROR(VLOOKUP(F223,'Table V'!A:L,12,FALSE),"")</f>
        <v>LAB</v>
      </c>
      <c r="R223" s="126" t="s">
        <v>1451</v>
      </c>
      <c r="S223" s="125" t="s">
        <v>1452</v>
      </c>
      <c r="T223" s="131" t="s">
        <v>24</v>
      </c>
      <c r="U223" s="132" t="s">
        <v>15</v>
      </c>
      <c r="V223" s="139" t="str">
        <f>IFERROR(VLOOKUP(F223,'Table V'!A:F,6,FALSE),"TBD")</f>
        <v>N/A</v>
      </c>
      <c r="W223" s="140" t="str">
        <f>IFERROR(VLOOKUP(F223,'Table V'!A:G,7,FALSE),"TBD")</f>
        <v>N/A</v>
      </c>
      <c r="X223" s="125" t="str">
        <f>IFERROR(VLOOKUP(A223,[1]Feuil1!$A:$AG,32,FALSE),"N/A")</f>
        <v>N/A</v>
      </c>
      <c r="Y223" s="130" t="s">
        <v>1987</v>
      </c>
      <c r="Z223" s="133" t="s">
        <v>1476</v>
      </c>
      <c r="AA223" s="125" t="s">
        <v>876</v>
      </c>
      <c r="AB223" s="129" t="s">
        <v>957</v>
      </c>
      <c r="AC223" s="129" t="s">
        <v>957</v>
      </c>
      <c r="AD223" s="129" t="s">
        <v>1453</v>
      </c>
      <c r="AE223" s="134">
        <v>43494</v>
      </c>
      <c r="AF223" s="134">
        <v>43509</v>
      </c>
      <c r="AG223" s="134">
        <f t="shared" si="23"/>
        <v>43507</v>
      </c>
      <c r="AH223" s="125"/>
      <c r="AI223" s="219" t="str">
        <f>IFERROR(VLOOKUP('PLANNING-RECHANGES LATelec'!$AU223,[2]MAD!$B$4:$J$50000,2,FALSE),"MAD TBD")</f>
        <v>MAD TBD</v>
      </c>
      <c r="AJ223" s="134" t="str">
        <f>IFERROR(VLOOKUP('PLANNING-RECHANGES LATelec'!$AU223,[2]MAD!$B$4:$J$50000,9,FALSE),"NON EXPEDIÉE")</f>
        <v>NON EXPEDIÉE</v>
      </c>
      <c r="AK223" s="224" t="str">
        <f t="shared" si="24"/>
        <v/>
      </c>
      <c r="AL223" s="227">
        <v>43507</v>
      </c>
      <c r="AM223" s="222" t="s">
        <v>15</v>
      </c>
      <c r="AN223" s="172">
        <f>IFERROR(VLOOKUP('PLANNING-RECHANGES LATelec'!$F223,'Table V'!A$1:O8130,13,FALSE),"TBD")</f>
        <v>534</v>
      </c>
      <c r="AO223" s="170">
        <f>IFERROR(VLOOKUP('PLANNING-RECHANGES LATelec'!$F223,'Table V'!A$1:O8087,14,FALSE),"TBD")</f>
        <v>853</v>
      </c>
      <c r="AP223" s="171" t="str">
        <f>IFERROR(VLOOKUP('PLANNING-RECHANGES LATelec'!$F223,'Table V'!A$1:O$8013,15,FALSE),"TBD")</f>
        <v>USD</v>
      </c>
      <c r="AQ223" s="168" t="str">
        <f>IFERROR(VLOOKUP('PLANNING-RECHANGES LATelec'!$A223,[3]PO_AS!$A$2:$R$2520,16,FALSE),"TBD")</f>
        <v>TBD</v>
      </c>
      <c r="AR223" s="171" t="str">
        <f>IFERROR(VLOOKUP('PLANNING-RECHANGES LATelec'!$A223,[3]PO_AS!$A$2:$S$2520,18,FALSE),"TBD")</f>
        <v>TBD</v>
      </c>
      <c r="AS223" s="171" t="str">
        <f t="shared" si="25"/>
        <v>Non valide</v>
      </c>
      <c r="AT223" s="171" t="str">
        <f t="shared" si="26"/>
        <v>Non valide</v>
      </c>
      <c r="AU223" s="215" t="str">
        <f>LEFT('PLANNING-RECHANGES LATelec'!$R223,9)</f>
        <v>LCT263854</v>
      </c>
      <c r="AV223" s="156"/>
    </row>
    <row r="224" spans="1:48" ht="38.25" hidden="1" x14ac:dyDescent="0.2">
      <c r="A224" s="85" t="str">
        <f t="shared" si="22"/>
        <v>2740543410</v>
      </c>
      <c r="B224" s="125" t="str">
        <f>IFERROR(VLOOKUP(F224,'Table V'!A:K,11,FALSE),"TBD")</f>
        <v>AIRBUS</v>
      </c>
      <c r="C224" s="125">
        <v>27405434</v>
      </c>
      <c r="D224" s="126">
        <v>10</v>
      </c>
      <c r="E224" s="127" t="s">
        <v>95</v>
      </c>
      <c r="F224" s="125" t="s">
        <v>600</v>
      </c>
      <c r="G224" s="125">
        <v>1</v>
      </c>
      <c r="H224" s="125">
        <v>0</v>
      </c>
      <c r="I224" s="125" t="str">
        <f>IFERROR(VLOOKUP(F224,'Stock PHS'!A:F,6,FALSE),"")</f>
        <v/>
      </c>
      <c r="J224" s="128" t="str">
        <f>IFERROR(VLOOKUP(F224,'Table V'!A:I,9,FALSE),"P/N INCONNU")</f>
        <v>P/N CONNU</v>
      </c>
      <c r="K224" s="125" t="str">
        <f>IFERROR(VLOOKUP(F224,'Table V'!A:J,10,FALSE),"TBD")</f>
        <v>NB5457P</v>
      </c>
      <c r="L224" s="125" t="str">
        <f>IFERROR(VLOOKUP(F224,'Table V'!A:C,3,FALSE),"LdF non existante")</f>
        <v>LdF approuvée</v>
      </c>
      <c r="M224" s="129" t="s">
        <v>59</v>
      </c>
      <c r="N224" s="125" t="str">
        <f>IFERROR(VLOOKUP(F224,'Table V'!A:H,8,FALSE),"À définir")</f>
        <v>NON</v>
      </c>
      <c r="O224" s="125">
        <f>IFERROR(VLOOKUP(F224,'Table V'!A:E,2,FALSE),"TBD")</f>
        <v>117</v>
      </c>
      <c r="P224" s="125" t="str">
        <f>IFERROR(CONCATENATE(VLOOKUP(F224,'Table V'!$A$1:$Q$260192,17,FALSE),"-",(RIGHT(C224,4)),"0",D224),"")</f>
        <v>1251019-5434010</v>
      </c>
      <c r="Q224" s="130" t="str">
        <f>IFERROR(VLOOKUP(F224,'Table V'!A:L,12,FALSE),"")</f>
        <v>LAB</v>
      </c>
      <c r="R224" s="126" t="s">
        <v>1926</v>
      </c>
      <c r="S224" s="125" t="s">
        <v>284</v>
      </c>
      <c r="T224" s="131" t="s">
        <v>24</v>
      </c>
      <c r="U224" s="132" t="s">
        <v>15</v>
      </c>
      <c r="V224" s="130" t="str">
        <f>IFERROR(VLOOKUP(F224,'Table V'!A:F,6,FALSE),"TBD")</f>
        <v>N/A</v>
      </c>
      <c r="W224" s="125" t="str">
        <f>IFERROR(VLOOKUP(F224,'Table V'!A:G,7,FALSE),"TBD")</f>
        <v>N/A</v>
      </c>
      <c r="X224" s="125" t="str">
        <f>IFERROR(VLOOKUP(A224,[1]Feuil1!$A:$AG,32,FALSE),"N/A")</f>
        <v>Received</v>
      </c>
      <c r="Y224" s="130" t="s">
        <v>1987</v>
      </c>
      <c r="Z224" s="133" t="s">
        <v>1468</v>
      </c>
      <c r="AA224" s="125" t="s">
        <v>872</v>
      </c>
      <c r="AB224" s="129">
        <v>10623</v>
      </c>
      <c r="AC224" s="129" t="s">
        <v>957</v>
      </c>
      <c r="AD224" s="129" t="s">
        <v>957</v>
      </c>
      <c r="AE224" s="134">
        <v>43060</v>
      </c>
      <c r="AF224" s="134">
        <v>43514</v>
      </c>
      <c r="AG224" s="134">
        <f t="shared" si="23"/>
        <v>43508</v>
      </c>
      <c r="AH224" s="125" t="s">
        <v>15</v>
      </c>
      <c r="AI224" s="219">
        <f>IFERROR(VLOOKUP('PLANNING-RECHANGES LATelec'!$AU224,[2]MAD!$B$4:$J$50000,2,FALSE),"MAD TBD")</f>
        <v>43479</v>
      </c>
      <c r="AJ224" s="134">
        <f>IFERROR(VLOOKUP('PLANNING-RECHANGES LATelec'!$AU224,[2]MAD!$B$4:$J$50000,9,FALSE),"NON EXPEDIÉE")</f>
        <v>43480</v>
      </c>
      <c r="AK224" s="224">
        <f t="shared" si="24"/>
        <v>-29</v>
      </c>
      <c r="AL224" s="227">
        <v>43508</v>
      </c>
      <c r="AM224" s="222" t="s">
        <v>15</v>
      </c>
      <c r="AN224" s="172">
        <f>IFERROR(VLOOKUP('PLANNING-RECHANGES LATelec'!$F224,'Table V'!A$1:O8131,13,FALSE),"TBD")</f>
        <v>1313.9</v>
      </c>
      <c r="AO224" s="170">
        <f>IFERROR(VLOOKUP('PLANNING-RECHANGES LATelec'!$F224,'Table V'!A$1:O8088,14,FALSE),"TBD")</f>
        <v>0</v>
      </c>
      <c r="AP224" s="171" t="str">
        <f>IFERROR(VLOOKUP('PLANNING-RECHANGES LATelec'!$F224,'Table V'!A$1:O$8013,15,FALSE),"TBD")</f>
        <v>USD</v>
      </c>
      <c r="AQ224" s="170" t="str">
        <f>IFERROR(VLOOKUP('PLANNING-RECHANGES LATelec'!$A224,[3]PO_AS!$A$2:$R$2520,16,FALSE),"TBD")</f>
        <v>TBD</v>
      </c>
      <c r="AR224" s="171" t="str">
        <f>IFERROR(VLOOKUP('PLANNING-RECHANGES LATelec'!$A224,[3]PO_AS!$A$2:$S$2520,18,FALSE),"TBD")</f>
        <v>TBD</v>
      </c>
      <c r="AS224" s="169" t="str">
        <f t="shared" si="25"/>
        <v>Non valide</v>
      </c>
      <c r="AT224" s="169" t="str">
        <f t="shared" si="26"/>
        <v>Non valide</v>
      </c>
      <c r="AU224" s="215" t="str">
        <f>LEFT('PLANNING-RECHANGES LATelec'!$R224,9)</f>
        <v>LCT021794</v>
      </c>
      <c r="AV224" s="156"/>
    </row>
    <row r="225" spans="1:48" ht="38.25" hidden="1" x14ac:dyDescent="0.2">
      <c r="A225" s="84" t="str">
        <f t="shared" si="22"/>
        <v>27722779</v>
      </c>
      <c r="B225" s="125" t="str">
        <f>IFERROR(VLOOKUP(F225,'Table V'!A:K,11,FALSE),"TBD")</f>
        <v>AIRBUS</v>
      </c>
      <c r="C225" s="125">
        <v>27722779</v>
      </c>
      <c r="D225" s="126"/>
      <c r="E225" s="127" t="s">
        <v>104</v>
      </c>
      <c r="F225" s="125" t="s">
        <v>498</v>
      </c>
      <c r="G225" s="125">
        <v>1</v>
      </c>
      <c r="H225" s="125">
        <v>0</v>
      </c>
      <c r="I225" s="125" t="str">
        <f>IFERROR(VLOOKUP(F225,'Stock PHS'!A:F,6,FALSE),"")</f>
        <v/>
      </c>
      <c r="J225" s="128" t="str">
        <f>IFERROR(VLOOKUP(F225,'Table V'!A:I,9,FALSE),"P/N INCONNU")</f>
        <v>P/N CONNU</v>
      </c>
      <c r="K225" s="125" t="str">
        <f>IFERROR(VLOOKUP(F225,'Table V'!A:J,10,FALSE),"TBD")</f>
        <v>NB02135P</v>
      </c>
      <c r="L225" s="125" t="str">
        <f>IFERROR(VLOOKUP(F225,'Table V'!A:C,3,FALSE),"LdF non existante")</f>
        <v>LdF Non approuvée</v>
      </c>
      <c r="M225" s="129" t="s">
        <v>59</v>
      </c>
      <c r="N225" s="125" t="str">
        <f>IFERROR(VLOOKUP(F225,'Table V'!A:H,8,FALSE),"À définir")</f>
        <v>NON</v>
      </c>
      <c r="O225" s="125">
        <f>IFERROR(VLOOKUP(F225,'Table V'!A:E,2,FALSE),"")</f>
        <v>22</v>
      </c>
      <c r="P225" s="125" t="str">
        <f>IFERROR(CONCATENATE(VLOOKUP(F225,'Table V'!$A$1:$Q$260192,17,FALSE),"-",(RIGHT(C225,4)),"0",D225),"")</f>
        <v>1251019-27790</v>
      </c>
      <c r="Q225" s="130" t="str">
        <f>IFERROR(VLOOKUP(F225,'Table V'!A:L,12,FALSE),"")</f>
        <v>LAB</v>
      </c>
      <c r="R225" s="126" t="s">
        <v>1843</v>
      </c>
      <c r="S225" s="125" t="s">
        <v>172</v>
      </c>
      <c r="T225" s="131" t="s">
        <v>24</v>
      </c>
      <c r="U225" s="132"/>
      <c r="V225" s="130" t="str">
        <f>IFERROR(VLOOKUP(F225,'Table V'!A:F,6,FALSE),"TBD")</f>
        <v>6939600100
6944100100</v>
      </c>
      <c r="W225" s="125" t="str">
        <f>IFERROR(VLOOKUP(F225,'Table V'!A:G,7,FALSE),"TBD")</f>
        <v>Qté 1
Qté 1</v>
      </c>
      <c r="X225" s="125" t="str">
        <f>IFERROR(VLOOKUP(A225,[1]Feuil1!$A:$AG,32,FALSE),"N/A")</f>
        <v>N/A</v>
      </c>
      <c r="Y225" s="130" t="str">
        <f>IF(ISNUMBER(Tableau1[[#This Row],[Date expédition réelle]]),"Expédiée","En cours")</f>
        <v>Expédiée</v>
      </c>
      <c r="Z225" s="133" t="s">
        <v>429</v>
      </c>
      <c r="AA225" s="125" t="s">
        <v>159</v>
      </c>
      <c r="AB225" s="129">
        <v>12751</v>
      </c>
      <c r="AC225" s="129"/>
      <c r="AD225" s="129"/>
      <c r="AE225" s="134">
        <v>43207</v>
      </c>
      <c r="AF225" s="134">
        <v>43380</v>
      </c>
      <c r="AG225" s="134">
        <f t="shared" si="23"/>
        <v>43375</v>
      </c>
      <c r="AH225" s="125" t="s">
        <v>57</v>
      </c>
      <c r="AI225" s="219">
        <f>IFERROR(VLOOKUP('PLANNING-RECHANGES LATelec'!$AU225,[2]MAD!$B$4:$J$50000,2,FALSE),"MAD TBD")</f>
        <v>43388</v>
      </c>
      <c r="AJ225" s="134">
        <f>IFERROR(VLOOKUP('PLANNING-RECHANGES LATelec'!$AU225,[2]MAD!$B$4:$J$50000,9,FALSE),"NON EXPEDIÉE")</f>
        <v>43391</v>
      </c>
      <c r="AK225" s="224">
        <f t="shared" si="24"/>
        <v>13</v>
      </c>
      <c r="AL225" s="227">
        <v>43375</v>
      </c>
      <c r="AM225" s="222" t="s">
        <v>15</v>
      </c>
      <c r="AN225" s="172">
        <f>IFERROR(VLOOKUP('PLANNING-RECHANGES LATelec'!$F225,'Table V'!A$1:O8132,13,FALSE),"TBD")</f>
        <v>3397</v>
      </c>
      <c r="AO225" s="170">
        <f>IFERROR(VLOOKUP('PLANNING-RECHANGES LATelec'!$F225,'Table V'!A$1:O8089,14,FALSE),"TBD")</f>
        <v>0</v>
      </c>
      <c r="AP225" s="171" t="str">
        <f>IFERROR(VLOOKUP('PLANNING-RECHANGES LATelec'!$F225,'Table V'!A$1:O$8013,15,FALSE),"TBD")</f>
        <v>EUR</v>
      </c>
      <c r="AQ225" s="168" t="str">
        <f>IFERROR(VLOOKUP('PLANNING-RECHANGES LATelec'!$A225,[3]PO_AS!$A$2:$R$2520,16,FALSE),"TBD")</f>
        <v>TBD</v>
      </c>
      <c r="AR225" s="169" t="str">
        <f>IFERROR(VLOOKUP('PLANNING-RECHANGES LATelec'!$A225,[3]PO_AS!$A$2:$S$2520,18,FALSE),"TBD")</f>
        <v>TBD</v>
      </c>
      <c r="AS225" s="169" t="str">
        <f t="shared" si="25"/>
        <v>Non valide</v>
      </c>
      <c r="AT225" s="169" t="str">
        <f t="shared" si="26"/>
        <v>Non valide</v>
      </c>
      <c r="AU225" s="215" t="str">
        <f>LEFT('PLANNING-RECHANGES LATelec'!$R225,9)</f>
        <v>LCT004686</v>
      </c>
      <c r="AV225" s="156"/>
    </row>
    <row r="226" spans="1:48" ht="38.25" hidden="1" x14ac:dyDescent="0.2">
      <c r="A226" s="85" t="str">
        <f t="shared" si="22"/>
        <v>2792617810</v>
      </c>
      <c r="B226" s="125" t="str">
        <f>IFERROR(VLOOKUP(F226,'Table V'!A:K,11,FALSE),"TBD")</f>
        <v>AIRBUS</v>
      </c>
      <c r="C226" s="125">
        <v>27926178</v>
      </c>
      <c r="D226" s="126">
        <v>10</v>
      </c>
      <c r="E226" s="127" t="s">
        <v>104</v>
      </c>
      <c r="F226" s="125" t="s">
        <v>705</v>
      </c>
      <c r="G226" s="125">
        <v>1</v>
      </c>
      <c r="H226" s="125">
        <v>0</v>
      </c>
      <c r="I226" s="125" t="s">
        <v>946</v>
      </c>
      <c r="J226" s="128" t="str">
        <f>IFERROR(VLOOKUP(F226,'Table V'!A:I,9,FALSE),"P/N INCONNU")</f>
        <v>P/N CONNU</v>
      </c>
      <c r="K226" s="125" t="str">
        <f>IFERROR(VLOOKUP(F226,'Table V'!A:J,10,FALSE),"TBD")</f>
        <v>TBD</v>
      </c>
      <c r="L226" s="125" t="str">
        <f>IFERROR(VLOOKUP(F226,'Table V'!A:C,3,FALSE),"LdF non existante")</f>
        <v>LdF Non approuvée</v>
      </c>
      <c r="M226" s="129" t="s">
        <v>59</v>
      </c>
      <c r="N226" s="125" t="str">
        <f>IFERROR(VLOOKUP(F226,'Table V'!A:H,8,FALSE),"À définir")</f>
        <v>NON</v>
      </c>
      <c r="O226" s="125">
        <f>IFERROR(VLOOKUP(F226,'Table V'!A:E,2,FALSE),"TBD")</f>
        <v>62</v>
      </c>
      <c r="P226" s="125" t="str">
        <f>IFERROR(CONCATENATE(VLOOKUP(F226,'Table V'!$A$1:$Q$260192,17,FALSE),"-",(RIGHT(C226,4)),"0",D226),"")</f>
        <v>1251019-6178010</v>
      </c>
      <c r="Q226" s="130" t="str">
        <f>IFERROR(VLOOKUP(F226,'Table V'!A:L,12,FALSE),"")</f>
        <v>LAB</v>
      </c>
      <c r="R226" s="125" t="s">
        <v>998</v>
      </c>
      <c r="S226" s="125" t="s">
        <v>200</v>
      </c>
      <c r="T226" s="131" t="s">
        <v>24</v>
      </c>
      <c r="U226" s="132" t="s">
        <v>15</v>
      </c>
      <c r="V226" s="130" t="str">
        <f>IFERROR(VLOOKUP(F226,'Table V'!A:F,6,FALSE),"TBD")</f>
        <v>6963455500
6963455400
6963403400</v>
      </c>
      <c r="W226" s="125" t="str">
        <f>IFERROR(VLOOKUP(F226,'Table V'!A:G,7,FALSE),"TBD")</f>
        <v>Qté 1
Qté 1
Qté 1</v>
      </c>
      <c r="X226" s="125" t="str">
        <f>IFERROR(VLOOKUP(A226,[1]Feuil1!$A:$AG,32,FALSE),"N/A")</f>
        <v>Received</v>
      </c>
      <c r="Y226" s="130" t="s">
        <v>1987</v>
      </c>
      <c r="Z226" s="133" t="s">
        <v>1467</v>
      </c>
      <c r="AA226" s="125" t="s">
        <v>876</v>
      </c>
      <c r="AB226" s="129">
        <v>16961</v>
      </c>
      <c r="AC226" s="129" t="s">
        <v>942</v>
      </c>
      <c r="AD226" s="129">
        <v>4476</v>
      </c>
      <c r="AE226" s="134">
        <v>43465</v>
      </c>
      <c r="AF226" s="134">
        <v>43512</v>
      </c>
      <c r="AG226" s="134">
        <f t="shared" si="23"/>
        <v>43508</v>
      </c>
      <c r="AH226" s="125"/>
      <c r="AI226" s="219">
        <f>IFERROR(VLOOKUP('PLANNING-RECHANGES LATelec'!$AU226,[2]MAD!$B$4:$J$50000,2,FALSE),"MAD TBD")</f>
        <v>43508</v>
      </c>
      <c r="AJ226" s="134">
        <f>IFERROR(VLOOKUP('PLANNING-RECHANGES LATelec'!$AU226,[2]MAD!$B$4:$J$50000,9,FALSE),"NON EXPEDIÉE")</f>
        <v>43509</v>
      </c>
      <c r="AK226" s="224">
        <f t="shared" si="24"/>
        <v>0</v>
      </c>
      <c r="AL226" s="227">
        <v>43508</v>
      </c>
      <c r="AM226" s="222" t="s">
        <v>15</v>
      </c>
      <c r="AN226" s="172">
        <f>IFERROR(VLOOKUP('PLANNING-RECHANGES LATelec'!$F226,'Table V'!A$1:O8133,13,FALSE),"TBD")</f>
        <v>1155</v>
      </c>
      <c r="AO226" s="170">
        <f>IFERROR(VLOOKUP('PLANNING-RECHANGES LATelec'!$F226,'Table V'!A$1:O8090,14,FALSE),"TBD")</f>
        <v>2033</v>
      </c>
      <c r="AP226" s="171" t="str">
        <f>IFERROR(VLOOKUP('PLANNING-RECHANGES LATelec'!$F226,'Table V'!A$1:O$8013,15,FALSE),"TBD")</f>
        <v>USD</v>
      </c>
      <c r="AQ226" s="170" t="str">
        <f>IFERROR(VLOOKUP('PLANNING-RECHANGES LATelec'!$A226,[3]PO_AS!$A$2:$R$2520,16,FALSE),"TBD")</f>
        <v>TBD</v>
      </c>
      <c r="AR226" s="171" t="str">
        <f>IFERROR(VLOOKUP('PLANNING-RECHANGES LATelec'!$A226,[3]PO_AS!$A$2:$S$2520,18,FALSE),"TBD")</f>
        <v>TBD</v>
      </c>
      <c r="AS226" s="169" t="str">
        <f t="shared" si="25"/>
        <v>Non valide</v>
      </c>
      <c r="AT226" s="169" t="str">
        <f t="shared" si="26"/>
        <v>Non valide</v>
      </c>
      <c r="AU226" s="215" t="str">
        <f>LEFT('PLANNING-RECHANGES LATelec'!$R226,9)</f>
        <v>LCT145847</v>
      </c>
      <c r="AV226" s="156"/>
    </row>
    <row r="227" spans="1:48" ht="38.25" hidden="1" x14ac:dyDescent="0.2">
      <c r="A227" s="164" t="str">
        <f t="shared" si="22"/>
        <v>490003710510</v>
      </c>
      <c r="B227" s="125" t="str">
        <f>IFERROR(VLOOKUP(F227,'Table V'!A:K,11,FALSE),"TBD")</f>
        <v>STELIA</v>
      </c>
      <c r="C227" s="125">
        <v>4900037105</v>
      </c>
      <c r="D227" s="126" t="s">
        <v>157</v>
      </c>
      <c r="E227" s="127" t="s">
        <v>104</v>
      </c>
      <c r="F227" s="125" t="s">
        <v>646</v>
      </c>
      <c r="G227" s="125">
        <v>1</v>
      </c>
      <c r="H227" s="125">
        <v>0</v>
      </c>
      <c r="I227" s="125" t="str">
        <f>IFERROR(VLOOKUP(F227,'Stock PHS'!A:F,6,FALSE),"")</f>
        <v/>
      </c>
      <c r="J227" s="128" t="str">
        <f>IFERROR(VLOOKUP(F227,'Table V'!A:I,9,FALSE),"P/N INCONNU")</f>
        <v>P/N CONNU</v>
      </c>
      <c r="K227" s="125" t="str">
        <f>IFERROR(VLOOKUP(F227,'Table V'!A:J,10,FALSE),"TBD")</f>
        <v>N/A</v>
      </c>
      <c r="L227" s="125" t="str">
        <f>IFERROR(VLOOKUP(F227,'Table V'!A:C,3,FALSE),"LdF non existante")</f>
        <v>LdF approuvée</v>
      </c>
      <c r="M227" s="129"/>
      <c r="N227" s="129" t="str">
        <f>IFERROR(VLOOKUP(F227,'Table V'!A:H,8,FALSE),"À définir")</f>
        <v>OUI</v>
      </c>
      <c r="O227" s="125" t="str">
        <f>IFERROR(VLOOKUP(F227,'Table V'!A:E,2,FALSE),"TBD")</f>
        <v>CÂBLE</v>
      </c>
      <c r="P227" s="125" t="str">
        <f>IFERROR(CONCATENATE(VLOOKUP(F227,'Table V'!$A$1:$Q$260192,17,FALSE),"-",(RIGHT(C227,4)),"0",D227),"")</f>
        <v>1251019-7105010</v>
      </c>
      <c r="Q227" s="138" t="str">
        <f>IFERROR(VLOOKUP(F227,'Table V'!A:L,12,FALSE),"")</f>
        <v>LAB</v>
      </c>
      <c r="R227" s="126" t="s">
        <v>1311</v>
      </c>
      <c r="S227" s="125" t="s">
        <v>1313</v>
      </c>
      <c r="T227" s="131" t="s">
        <v>24</v>
      </c>
      <c r="U227" s="132" t="s">
        <v>15</v>
      </c>
      <c r="V227" s="139" t="str">
        <f>IFERROR(VLOOKUP(F227,'Table V'!A:F,6,FALSE),"TBD")</f>
        <v>N/A</v>
      </c>
      <c r="W227" s="140" t="str">
        <f>IFERROR(VLOOKUP(F227,'Table V'!A:G,7,FALSE),"TBD")</f>
        <v>N/A</v>
      </c>
      <c r="X227" s="140" t="str">
        <f>IFERROR(VLOOKUP(A227,[1]Feuil1!$A:$AG,32,FALSE),"N/A")</f>
        <v>N/A</v>
      </c>
      <c r="Y227" s="130" t="s">
        <v>1987</v>
      </c>
      <c r="Z227" s="141" t="s">
        <v>1472</v>
      </c>
      <c r="AA227" s="125" t="s">
        <v>876</v>
      </c>
      <c r="AB227" s="129" t="s">
        <v>57</v>
      </c>
      <c r="AC227" s="129" t="s">
        <v>57</v>
      </c>
      <c r="AD227" s="129" t="s">
        <v>57</v>
      </c>
      <c r="AE227" s="134">
        <v>43514</v>
      </c>
      <c r="AF227" s="134">
        <v>43514</v>
      </c>
      <c r="AG227" s="134">
        <f t="shared" si="23"/>
        <v>43508</v>
      </c>
      <c r="AH227" s="125"/>
      <c r="AI227" s="219">
        <f>IFERROR(VLOOKUP('PLANNING-RECHANGES LATelec'!$AU227,[2]MAD!$B$4:$J$50000,2,FALSE),"MAD TBD")</f>
        <v>43535</v>
      </c>
      <c r="AJ227" s="134">
        <f>IFERROR(VLOOKUP('PLANNING-RECHANGES LATelec'!$AU227,[2]MAD!$B$4:$J$50000,9,FALSE),"NON EXPEDIÉE")</f>
        <v>43536</v>
      </c>
      <c r="AK227" s="224">
        <f t="shared" si="24"/>
        <v>27</v>
      </c>
      <c r="AL227" s="227">
        <v>43508</v>
      </c>
      <c r="AM227" s="222" t="s">
        <v>15</v>
      </c>
      <c r="AN227" s="172">
        <f>IFERROR(VLOOKUP('PLANNING-RECHANGES LATelec'!$F227,'Table V'!A$1:O8134,13,FALSE),"TBD")</f>
        <v>245</v>
      </c>
      <c r="AO227" s="170">
        <f>IFERROR(VLOOKUP('PLANNING-RECHANGES LATelec'!$F227,'Table V'!A$1:O8091,14,FALSE),"TBD")</f>
        <v>0</v>
      </c>
      <c r="AP227" s="171" t="str">
        <f>IFERROR(VLOOKUP('PLANNING-RECHANGES LATelec'!$F227,'Table V'!A$1:O$8013,15,FALSE),"TBD")</f>
        <v>EUR</v>
      </c>
      <c r="AQ227" s="170" t="str">
        <f>IFERROR(VLOOKUP('PLANNING-RECHANGES LATelec'!$A227,[3]PO_AS!$A$2:$R$2520,16,FALSE),"TBD")</f>
        <v>TBD</v>
      </c>
      <c r="AR227" s="171" t="str">
        <f>IFERROR(VLOOKUP('PLANNING-RECHANGES LATelec'!$A227,[3]PO_AS!$A$2:$S$2520,18,FALSE),"TBD")</f>
        <v>TBD</v>
      </c>
      <c r="AS227" s="171" t="str">
        <f t="shared" si="25"/>
        <v>Non valide</v>
      </c>
      <c r="AT227" s="171" t="str">
        <f t="shared" si="26"/>
        <v>Non valide</v>
      </c>
      <c r="AU227" s="215" t="str">
        <f>LEFT('PLANNING-RECHANGES LATelec'!$R227,9)</f>
        <v>LCT223523</v>
      </c>
      <c r="AV227" s="156"/>
    </row>
    <row r="228" spans="1:48" ht="38.25" hidden="1" x14ac:dyDescent="0.2">
      <c r="A228" s="85" t="str">
        <f t="shared" ref="A228:A252" si="27">C228&amp;(RIGHT(D228,2))</f>
        <v>27847916
2796183610</v>
      </c>
      <c r="B228" s="125" t="str">
        <f>IFERROR(VLOOKUP(F228,'Table V'!A:K,11,FALSE),"TBD")</f>
        <v>AIRBUS</v>
      </c>
      <c r="C228" s="125" t="s">
        <v>1927</v>
      </c>
      <c r="D228" s="126">
        <v>10</v>
      </c>
      <c r="E228" s="127" t="s">
        <v>95</v>
      </c>
      <c r="F228" s="125" t="s">
        <v>604</v>
      </c>
      <c r="G228" s="125">
        <v>1</v>
      </c>
      <c r="H228" s="125">
        <v>0</v>
      </c>
      <c r="I228" s="125" t="str">
        <f>IFERROR(VLOOKUP(F228,'Stock PHS'!A:F,6,FALSE),"")</f>
        <v>STOCK PHS Qté 1</v>
      </c>
      <c r="J228" s="128" t="str">
        <f>IFERROR(VLOOKUP(F228,'Table V'!A:I,9,FALSE),"P/N INCONNU")</f>
        <v>P/N CONNU</v>
      </c>
      <c r="K228" s="125" t="str">
        <f>IFERROR(VLOOKUP(F228,'Table V'!A:J,10,FALSE),"TBD")</f>
        <v>NR1624P</v>
      </c>
      <c r="L228" s="125" t="str">
        <f>IFERROR(VLOOKUP(F228,'Table V'!A:C,3,FALSE),"LdF non existante")</f>
        <v>LdF approuvée</v>
      </c>
      <c r="M228" s="129" t="s">
        <v>59</v>
      </c>
      <c r="N228" s="125" t="str">
        <f>IFERROR(VLOOKUP(F228,'Table V'!A:H,8,FALSE),"À définir")</f>
        <v>NON</v>
      </c>
      <c r="O228" s="125">
        <f>IFERROR(VLOOKUP(F228,'Table V'!A:E,2,FALSE),"TBD")</f>
        <v>119</v>
      </c>
      <c r="P228" s="125" t="str">
        <f>IFERROR(CONCATENATE(VLOOKUP(F228,'Table V'!$A$1:$Q$260192,17,FALSE),"-",(RIGHT(C228,4)),"0",D228),"")</f>
        <v>1251019-1836010</v>
      </c>
      <c r="Q228" s="130" t="str">
        <f>IFERROR(VLOOKUP(F228,'Table V'!A:L,12,FALSE),"")</f>
        <v>LAB</v>
      </c>
      <c r="R228" s="126" t="s">
        <v>1928</v>
      </c>
      <c r="S228" s="125" t="s">
        <v>280</v>
      </c>
      <c r="T228" s="131" t="s">
        <v>24</v>
      </c>
      <c r="U228" s="132" t="s">
        <v>15</v>
      </c>
      <c r="V228" s="130">
        <f>IFERROR(VLOOKUP(F228,'Table V'!A:F,6,FALSE),"TBD")</f>
        <v>6963382700</v>
      </c>
      <c r="W228" s="125" t="str">
        <f>IFERROR(VLOOKUP(F228,'Table V'!A:G,7,FALSE),"TBD")</f>
        <v>Qté 1</v>
      </c>
      <c r="X228" s="125" t="str">
        <f>IFERROR(VLOOKUP(A228,[1]Feuil1!$A:$AG,32,FALSE),"N/A")</f>
        <v>Received</v>
      </c>
      <c r="Y228" s="130" t="s">
        <v>1987</v>
      </c>
      <c r="Z228" s="133" t="s">
        <v>1429</v>
      </c>
      <c r="AA228" s="125" t="s">
        <v>159</v>
      </c>
      <c r="AB228" s="129">
        <v>15619</v>
      </c>
      <c r="AC228" s="129" t="s">
        <v>909</v>
      </c>
      <c r="AD228" s="129">
        <v>5235</v>
      </c>
      <c r="AE228" s="134">
        <v>43446</v>
      </c>
      <c r="AF228" s="134">
        <v>43515</v>
      </c>
      <c r="AG228" s="134">
        <f t="shared" si="23"/>
        <v>43509</v>
      </c>
      <c r="AH228" s="125"/>
      <c r="AI228" s="219">
        <f>IFERROR(VLOOKUP('PLANNING-RECHANGES LATelec'!$AU228,[2]MAD!$B$4:$J$50000,2,FALSE),"MAD TBD")</f>
        <v>43501</v>
      </c>
      <c r="AJ228" s="134">
        <f>IFERROR(VLOOKUP('PLANNING-RECHANGES LATelec'!$AU228,[2]MAD!$B$4:$J$50000,9,FALSE),"NON EXPEDIÉE")</f>
        <v>43502</v>
      </c>
      <c r="AK228" s="224">
        <f t="shared" si="24"/>
        <v>-8</v>
      </c>
      <c r="AL228" s="227">
        <v>43509</v>
      </c>
      <c r="AM228" s="222" t="s">
        <v>15</v>
      </c>
      <c r="AN228" s="172">
        <f>IFERROR(VLOOKUP('PLANNING-RECHANGES LATelec'!$F228,'Table V'!A$1:O8135,13,FALSE),"TBD")</f>
        <v>1173</v>
      </c>
      <c r="AO228" s="170">
        <f>IFERROR(VLOOKUP('PLANNING-RECHANGES LATelec'!$F228,'Table V'!A$1:O8092,14,FALSE),"TBD")</f>
        <v>0</v>
      </c>
      <c r="AP228" s="171" t="str">
        <f>IFERROR(VLOOKUP('PLANNING-RECHANGES LATelec'!$F228,'Table V'!A$1:O$8013,15,FALSE),"TBD")</f>
        <v>USD</v>
      </c>
      <c r="AQ228" s="170" t="str">
        <f>IFERROR(VLOOKUP('PLANNING-RECHANGES LATelec'!$A228,[3]PO_AS!$A$2:$R$2520,16,FALSE),"TBD")</f>
        <v>TBD</v>
      </c>
      <c r="AR228" s="171" t="str">
        <f>IFERROR(VLOOKUP('PLANNING-RECHANGES LATelec'!$A228,[3]PO_AS!$A$2:$S$2520,18,FALSE),"TBD")</f>
        <v>TBD</v>
      </c>
      <c r="AS228" s="169" t="str">
        <f t="shared" si="25"/>
        <v>Non valide</v>
      </c>
      <c r="AT228" s="169" t="str">
        <f t="shared" si="26"/>
        <v>Non valide</v>
      </c>
      <c r="AU228" s="215" t="str">
        <f>LEFT('PLANNING-RECHANGES LATelec'!$R228,9)</f>
        <v>LCT087477</v>
      </c>
      <c r="AV228" s="156"/>
    </row>
    <row r="229" spans="1:48" ht="25.5" hidden="1" x14ac:dyDescent="0.2">
      <c r="A229" s="85" t="str">
        <f t="shared" si="27"/>
        <v>2792613510</v>
      </c>
      <c r="B229" s="125" t="str">
        <f>IFERROR(VLOOKUP(F229,'Table V'!A:K,11,FALSE),"TBD")</f>
        <v>AIRBUS</v>
      </c>
      <c r="C229" s="125">
        <v>27926135</v>
      </c>
      <c r="D229" s="126">
        <v>10</v>
      </c>
      <c r="E229" s="127" t="s">
        <v>6</v>
      </c>
      <c r="F229" s="125" t="s">
        <v>704</v>
      </c>
      <c r="G229" s="125">
        <v>1</v>
      </c>
      <c r="H229" s="125">
        <v>0</v>
      </c>
      <c r="I229" s="125" t="str">
        <f>IFERROR(VLOOKUP(F229,'Stock PHS'!A:F,6,FALSE),"")</f>
        <v/>
      </c>
      <c r="J229" s="128" t="str">
        <f>IFERROR(VLOOKUP(F229,'Table V'!A:I,9,FALSE),"P/N INCONNU")</f>
        <v>P/N CONNU</v>
      </c>
      <c r="K229" s="125" t="str">
        <f>IFERROR(VLOOKUP(F229,'Table V'!A:J,10,FALSE),"TBD")</f>
        <v>TBD</v>
      </c>
      <c r="L229" s="125" t="str">
        <f>IFERROR(VLOOKUP(F229,'Table V'!A:C,3,FALSE),"LdF non existante")</f>
        <v>LdF Non approuvée</v>
      </c>
      <c r="M229" s="129" t="s">
        <v>59</v>
      </c>
      <c r="N229" s="125" t="str">
        <f>IFERROR(VLOOKUP(F229,'Table V'!A:H,8,FALSE),"À définir")</f>
        <v>NON</v>
      </c>
      <c r="O229" s="125">
        <f>IFERROR(VLOOKUP(F229,'Table V'!A:E,2,FALSE),"TBD")</f>
        <v>61</v>
      </c>
      <c r="P229" s="125" t="str">
        <f>IFERROR(CONCATENATE(VLOOKUP(F229,'Table V'!$A$1:$Q$260192,17,FALSE),"-",(RIGHT(C229,4)),"0",D229),"")</f>
        <v>1251019-6135010</v>
      </c>
      <c r="Q229" s="130" t="str">
        <f>IFERROR(VLOOKUP(F229,'Table V'!A:L,12,FALSE),"")</f>
        <v>LAB</v>
      </c>
      <c r="R229" s="125" t="s">
        <v>1005</v>
      </c>
      <c r="S229" s="125" t="s">
        <v>180</v>
      </c>
      <c r="T229" s="131" t="s">
        <v>24</v>
      </c>
      <c r="U229" s="132" t="s">
        <v>15</v>
      </c>
      <c r="V229" s="130" t="str">
        <f>IFERROR(VLOOKUP(F229,'Table V'!A:F,6,FALSE),"TBD")</f>
        <v>6963455500
6963455400</v>
      </c>
      <c r="W229" s="125" t="str">
        <f>IFERROR(VLOOKUP(F229,'Table V'!A:G,7,FALSE),"TBD")</f>
        <v>Qté 1
Qté 1</v>
      </c>
      <c r="X229" s="125" t="str">
        <f>IFERROR(VLOOKUP(A229,[1]Feuil1!$A:$AG,32,FALSE),"N/A")</f>
        <v>Received</v>
      </c>
      <c r="Y229" s="130" t="s">
        <v>1987</v>
      </c>
      <c r="Z229" s="133" t="s">
        <v>1467</v>
      </c>
      <c r="AA229" s="125" t="s">
        <v>876</v>
      </c>
      <c r="AB229" s="129">
        <v>16961</v>
      </c>
      <c r="AC229" s="129" t="s">
        <v>942</v>
      </c>
      <c r="AD229" s="129">
        <v>4476</v>
      </c>
      <c r="AE229" s="134">
        <v>43465</v>
      </c>
      <c r="AF229" s="134">
        <v>43512</v>
      </c>
      <c r="AG229" s="134">
        <f t="shared" si="23"/>
        <v>43510</v>
      </c>
      <c r="AH229" s="125"/>
      <c r="AI229" s="219">
        <f>IFERROR(VLOOKUP('PLANNING-RECHANGES LATelec'!$AU229,[2]MAD!$B$4:$J$50000,2,FALSE),"MAD TBD")</f>
        <v>43508</v>
      </c>
      <c r="AJ229" s="134">
        <f>IFERROR(VLOOKUP('PLANNING-RECHANGES LATelec'!$AU229,[2]MAD!$B$4:$J$50000,9,FALSE),"NON EXPEDIÉE")</f>
        <v>43509</v>
      </c>
      <c r="AK229" s="224">
        <f t="shared" si="24"/>
        <v>-2</v>
      </c>
      <c r="AL229" s="227">
        <v>43510</v>
      </c>
      <c r="AM229" s="222" t="s">
        <v>15</v>
      </c>
      <c r="AN229" s="172">
        <f>IFERROR(VLOOKUP('PLANNING-RECHANGES LATelec'!$F229,'Table V'!A$1:O8136,13,FALSE),"TBD")</f>
        <v>1389</v>
      </c>
      <c r="AO229" s="170">
        <f>IFERROR(VLOOKUP('PLANNING-RECHANGES LATelec'!$F229,'Table V'!A$1:O8093,14,FALSE),"TBD")</f>
        <v>2219</v>
      </c>
      <c r="AP229" s="171" t="str">
        <f>IFERROR(VLOOKUP('PLANNING-RECHANGES LATelec'!$F229,'Table V'!A$1:O$8013,15,FALSE),"TBD")</f>
        <v>USD</v>
      </c>
      <c r="AQ229" s="170" t="str">
        <f>IFERROR(VLOOKUP('PLANNING-RECHANGES LATelec'!$A229,[3]PO_AS!$A$2:$R$2520,16,FALSE),"TBD")</f>
        <v>TBD</v>
      </c>
      <c r="AR229" s="171" t="str">
        <f>IFERROR(VLOOKUP('PLANNING-RECHANGES LATelec'!$A229,[3]PO_AS!$A$2:$S$2520,18,FALSE),"TBD")</f>
        <v>TBD</v>
      </c>
      <c r="AS229" s="169" t="str">
        <f t="shared" si="25"/>
        <v>Non valide</v>
      </c>
      <c r="AT229" s="169" t="str">
        <f t="shared" si="26"/>
        <v>Non valide</v>
      </c>
      <c r="AU229" s="215" t="str">
        <f>LEFT('PLANNING-RECHANGES LATelec'!$R229,9)</f>
        <v>LCT146243</v>
      </c>
      <c r="AV229" s="156"/>
    </row>
    <row r="230" spans="1:48" ht="25.5" hidden="1" x14ac:dyDescent="0.2">
      <c r="A230" s="86" t="str">
        <f t="shared" si="27"/>
        <v>2792616210</v>
      </c>
      <c r="B230" s="125" t="str">
        <f>IFERROR(VLOOKUP(F230,'Table V'!A:K,11,FALSE),"TBD")</f>
        <v>AIRBUS</v>
      </c>
      <c r="C230" s="125">
        <v>27926162</v>
      </c>
      <c r="D230" s="126">
        <v>10</v>
      </c>
      <c r="E230" s="127" t="s">
        <v>6</v>
      </c>
      <c r="F230" s="125" t="s">
        <v>703</v>
      </c>
      <c r="G230" s="125">
        <v>1</v>
      </c>
      <c r="H230" s="125">
        <v>0</v>
      </c>
      <c r="I230" s="125" t="str">
        <f>IFERROR(VLOOKUP(F230,'Stock PHS'!A:F,6,FALSE),"")</f>
        <v/>
      </c>
      <c r="J230" s="128" t="str">
        <f>IFERROR(VLOOKUP(F230,'Table V'!A:I,9,FALSE),"P/N INCONNU")</f>
        <v>P/N CONNU</v>
      </c>
      <c r="K230" s="125" t="str">
        <f>IFERROR(VLOOKUP(F230,'Table V'!A:J,10,FALSE),"TBD")</f>
        <v>NB6251P</v>
      </c>
      <c r="L230" s="125" t="str">
        <f>IFERROR(VLOOKUP(F230,'Table V'!A:C,3,FALSE),"LdF non existante")</f>
        <v>LdF Non approuvée</v>
      </c>
      <c r="M230" s="129" t="s">
        <v>59</v>
      </c>
      <c r="N230" s="125" t="str">
        <f>IFERROR(VLOOKUP(F230,'Table V'!A:H,8,FALSE),"À définir")</f>
        <v>NON</v>
      </c>
      <c r="O230" s="125">
        <f>IFERROR(VLOOKUP(F230,'Table V'!A:E,2,FALSE),"TBD")</f>
        <v>60</v>
      </c>
      <c r="P230" s="125" t="str">
        <f>IFERROR(CONCATENATE(VLOOKUP(F230,'Table V'!$A$1:$Q$260192,17,FALSE),"-",(RIGHT(C230,4)),"0",D230),"")</f>
        <v>1251019-6162010</v>
      </c>
      <c r="Q230" s="130" t="str">
        <f>IFERROR(VLOOKUP(F230,'Table V'!A:L,12,FALSE),"")</f>
        <v>LAB</v>
      </c>
      <c r="R230" s="125" t="s">
        <v>993</v>
      </c>
      <c r="S230" s="125" t="s">
        <v>200</v>
      </c>
      <c r="T230" s="131" t="s">
        <v>24</v>
      </c>
      <c r="U230" s="132" t="s">
        <v>15</v>
      </c>
      <c r="V230" s="130" t="str">
        <f>IFERROR(VLOOKUP(F230,'Table V'!A:F,6,FALSE),"TBD")</f>
        <v>6963455500
6963455400</v>
      </c>
      <c r="W230" s="125" t="str">
        <f>IFERROR(VLOOKUP(F230,'Table V'!A:G,7,FALSE),"TBD")</f>
        <v>Qté 1
Qté 1</v>
      </c>
      <c r="X230" s="125" t="str">
        <f>IFERROR(VLOOKUP(A230,[1]Feuil1!$A:$AG,32,FALSE),"N/A")</f>
        <v>Received</v>
      </c>
      <c r="Y230" s="130" t="s">
        <v>1987</v>
      </c>
      <c r="Z230" s="133" t="s">
        <v>1467</v>
      </c>
      <c r="AA230" s="125" t="s">
        <v>876</v>
      </c>
      <c r="AB230" s="129">
        <v>16961</v>
      </c>
      <c r="AC230" s="129" t="s">
        <v>942</v>
      </c>
      <c r="AD230" s="129">
        <v>4476</v>
      </c>
      <c r="AE230" s="134">
        <v>43465</v>
      </c>
      <c r="AF230" s="134">
        <v>43512</v>
      </c>
      <c r="AG230" s="134">
        <f t="shared" si="23"/>
        <v>43510</v>
      </c>
      <c r="AH230" s="125"/>
      <c r="AI230" s="219">
        <f>IFERROR(VLOOKUP('PLANNING-RECHANGES LATelec'!$AU230,[2]MAD!$B$4:$J$50000,2,FALSE),"MAD TBD")</f>
        <v>43508</v>
      </c>
      <c r="AJ230" s="134">
        <f>IFERROR(VLOOKUP('PLANNING-RECHANGES LATelec'!$AU230,[2]MAD!$B$4:$J$50000,9,FALSE),"NON EXPEDIÉE")</f>
        <v>43509</v>
      </c>
      <c r="AK230" s="224">
        <f t="shared" si="24"/>
        <v>-2</v>
      </c>
      <c r="AL230" s="227">
        <v>43510</v>
      </c>
      <c r="AM230" s="222" t="s">
        <v>15</v>
      </c>
      <c r="AN230" s="172">
        <f>IFERROR(VLOOKUP('PLANNING-RECHANGES LATelec'!$F230,'Table V'!A$1:O8137,13,FALSE),"TBD")</f>
        <v>1036</v>
      </c>
      <c r="AO230" s="170">
        <f>IFERROR(VLOOKUP('PLANNING-RECHANGES LATelec'!$F230,'Table V'!A$1:O8094,14,FALSE),"TBD")</f>
        <v>1937</v>
      </c>
      <c r="AP230" s="171" t="str">
        <f>IFERROR(VLOOKUP('PLANNING-RECHANGES LATelec'!$F230,'Table V'!A$1:O$8013,15,FALSE),"TBD")</f>
        <v>USD</v>
      </c>
      <c r="AQ230" s="170" t="str">
        <f>IFERROR(VLOOKUP('PLANNING-RECHANGES LATelec'!$A230,[3]PO_AS!$A$2:$R$2520,16,FALSE),"TBD")</f>
        <v>TBD</v>
      </c>
      <c r="AR230" s="171" t="str">
        <f>IFERROR(VLOOKUP('PLANNING-RECHANGES LATelec'!$A230,[3]PO_AS!$A$2:$S$2520,18,FALSE),"TBD")</f>
        <v>TBD</v>
      </c>
      <c r="AS230" s="169" t="str">
        <f t="shared" si="25"/>
        <v>Non valide</v>
      </c>
      <c r="AT230" s="169" t="str">
        <f t="shared" si="26"/>
        <v>Non valide</v>
      </c>
      <c r="AU230" s="215" t="str">
        <f>LEFT('PLANNING-RECHANGES LATelec'!$R230,9)</f>
        <v>LCT145727</v>
      </c>
      <c r="AV230" s="156"/>
    </row>
    <row r="231" spans="1:48" ht="25.5" hidden="1" x14ac:dyDescent="0.2">
      <c r="A231" s="85" t="str">
        <f t="shared" si="27"/>
        <v>2792613910</v>
      </c>
      <c r="B231" s="125" t="str">
        <f>IFERROR(VLOOKUP(F231,'Table V'!A:K,11,FALSE),"TBD")</f>
        <v>AIRBUS</v>
      </c>
      <c r="C231" s="125">
        <v>27926139</v>
      </c>
      <c r="D231" s="126">
        <v>10</v>
      </c>
      <c r="E231" s="127" t="s">
        <v>104</v>
      </c>
      <c r="F231" s="125" t="s">
        <v>704</v>
      </c>
      <c r="G231" s="125">
        <v>1</v>
      </c>
      <c r="H231" s="125">
        <v>0</v>
      </c>
      <c r="I231" s="125" t="str">
        <f>IFERROR(VLOOKUP(F231,'Stock PHS'!A:F,6,FALSE),"")</f>
        <v/>
      </c>
      <c r="J231" s="128" t="str">
        <f>IFERROR(VLOOKUP(F231,'Table V'!A:I,9,FALSE),"P/N INCONNU")</f>
        <v>P/N CONNU</v>
      </c>
      <c r="K231" s="125" t="str">
        <f>IFERROR(VLOOKUP(F231,'Table V'!A:J,10,FALSE),"TBD")</f>
        <v>TBD</v>
      </c>
      <c r="L231" s="125" t="str">
        <f>IFERROR(VLOOKUP(F231,'Table V'!A:C,3,FALSE),"LdF non existante")</f>
        <v>LdF Non approuvée</v>
      </c>
      <c r="M231" s="129" t="s">
        <v>59</v>
      </c>
      <c r="N231" s="125" t="str">
        <f>IFERROR(VLOOKUP(F231,'Table V'!A:H,8,FALSE),"À définir")</f>
        <v>NON</v>
      </c>
      <c r="O231" s="125">
        <f>IFERROR(VLOOKUP(F231,'Table V'!A:E,2,FALSE),"TBD")</f>
        <v>61</v>
      </c>
      <c r="P231" s="125" t="str">
        <f>IFERROR(CONCATENATE(VLOOKUP(F231,'Table V'!$A$1:$Q$260192,17,FALSE),"-",(RIGHT(C231,4)),"0",D231),"")</f>
        <v>1251019-6139010</v>
      </c>
      <c r="Q231" s="130" t="str">
        <f>IFERROR(VLOOKUP(F231,'Table V'!A:L,12,FALSE),"")</f>
        <v>LAB</v>
      </c>
      <c r="R231" s="125" t="s">
        <v>1007</v>
      </c>
      <c r="S231" s="125" t="s">
        <v>182</v>
      </c>
      <c r="T231" s="131" t="s">
        <v>24</v>
      </c>
      <c r="U231" s="132" t="s">
        <v>15</v>
      </c>
      <c r="V231" s="130" t="str">
        <f>IFERROR(VLOOKUP(F231,'Table V'!A:F,6,FALSE),"TBD")</f>
        <v>6963455500
6963455400</v>
      </c>
      <c r="W231" s="125" t="str">
        <f>IFERROR(VLOOKUP(F231,'Table V'!A:G,7,FALSE),"TBD")</f>
        <v>Qté 1
Qté 1</v>
      </c>
      <c r="X231" s="125" t="str">
        <f>IFERROR(VLOOKUP(A231,[1]Feuil1!$A:$AG,32,FALSE),"N/A")</f>
        <v>Received</v>
      </c>
      <c r="Y231" s="130" t="s">
        <v>1987</v>
      </c>
      <c r="Z231" s="133" t="s">
        <v>1471</v>
      </c>
      <c r="AA231" s="125" t="s">
        <v>876</v>
      </c>
      <c r="AB231" s="129">
        <v>16961</v>
      </c>
      <c r="AC231" s="129" t="s">
        <v>942</v>
      </c>
      <c r="AD231" s="129">
        <v>4476</v>
      </c>
      <c r="AE231" s="134">
        <v>43465</v>
      </c>
      <c r="AF231" s="134">
        <v>43518</v>
      </c>
      <c r="AG231" s="134">
        <f t="shared" si="23"/>
        <v>43514</v>
      </c>
      <c r="AH231" s="125"/>
      <c r="AI231" s="219">
        <f>IFERROR(VLOOKUP('PLANNING-RECHANGES LATelec'!$AU231,[2]MAD!$B$4:$J$50000,2,FALSE),"MAD TBD")</f>
        <v>43511</v>
      </c>
      <c r="AJ231" s="134">
        <f>IFERROR(VLOOKUP('PLANNING-RECHANGES LATelec'!$AU231,[2]MAD!$B$4:$J$50000,9,FALSE),"NON EXPEDIÉE")</f>
        <v>43514</v>
      </c>
      <c r="AK231" s="224">
        <f t="shared" si="24"/>
        <v>-3</v>
      </c>
      <c r="AL231" s="227">
        <v>43514</v>
      </c>
      <c r="AM231" s="222" t="s">
        <v>15</v>
      </c>
      <c r="AN231" s="172">
        <f>IFERROR(VLOOKUP('PLANNING-RECHANGES LATelec'!$F231,'Table V'!A$1:O8138,13,FALSE),"TBD")</f>
        <v>1389</v>
      </c>
      <c r="AO231" s="170">
        <f>IFERROR(VLOOKUP('PLANNING-RECHANGES LATelec'!$F231,'Table V'!A$1:O8095,14,FALSE),"TBD")</f>
        <v>2219</v>
      </c>
      <c r="AP231" s="171" t="str">
        <f>IFERROR(VLOOKUP('PLANNING-RECHANGES LATelec'!$F231,'Table V'!A$1:O$8013,15,FALSE),"TBD")</f>
        <v>USD</v>
      </c>
      <c r="AQ231" s="170" t="str">
        <f>IFERROR(VLOOKUP('PLANNING-RECHANGES LATelec'!$A231,[3]PO_AS!$A$2:$R$2520,16,FALSE),"TBD")</f>
        <v>TBD</v>
      </c>
      <c r="AR231" s="171" t="str">
        <f>IFERROR(VLOOKUP('PLANNING-RECHANGES LATelec'!$A231,[3]PO_AS!$A$2:$S$2520,18,FALSE),"TBD")</f>
        <v>TBD</v>
      </c>
      <c r="AS231" s="169" t="str">
        <f t="shared" si="25"/>
        <v>Non valide</v>
      </c>
      <c r="AT231" s="169" t="str">
        <f t="shared" si="26"/>
        <v>Non valide</v>
      </c>
      <c r="AU231" s="215" t="str">
        <f>LEFT('PLANNING-RECHANGES LATelec'!$R231,9)</f>
        <v>LCT146263</v>
      </c>
      <c r="AV231" s="156"/>
    </row>
    <row r="232" spans="1:48" ht="25.5" hidden="1" x14ac:dyDescent="0.2">
      <c r="A232" s="86" t="str">
        <f t="shared" si="27"/>
        <v>2792616610</v>
      </c>
      <c r="B232" s="125" t="str">
        <f>IFERROR(VLOOKUP(F232,'Table V'!A:K,11,FALSE),"TBD")</f>
        <v>AIRBUS</v>
      </c>
      <c r="C232" s="125">
        <v>27926166</v>
      </c>
      <c r="D232" s="126">
        <v>10</v>
      </c>
      <c r="E232" s="127" t="s">
        <v>104</v>
      </c>
      <c r="F232" s="125" t="s">
        <v>703</v>
      </c>
      <c r="G232" s="125">
        <v>1</v>
      </c>
      <c r="H232" s="125">
        <v>0</v>
      </c>
      <c r="I232" s="125" t="str">
        <f>IFERROR(VLOOKUP(F232,'Stock PHS'!A:F,6,FALSE),"")</f>
        <v/>
      </c>
      <c r="J232" s="128" t="str">
        <f>IFERROR(VLOOKUP(F232,'Table V'!A:I,9,FALSE),"P/N INCONNU")</f>
        <v>P/N CONNU</v>
      </c>
      <c r="K232" s="125" t="str">
        <f>IFERROR(VLOOKUP(F232,'Table V'!A:J,10,FALSE),"TBD")</f>
        <v>NB6251P</v>
      </c>
      <c r="L232" s="125" t="str">
        <f>IFERROR(VLOOKUP(F232,'Table V'!A:C,3,FALSE),"LdF non existante")</f>
        <v>LdF Non approuvée</v>
      </c>
      <c r="M232" s="129" t="s">
        <v>59</v>
      </c>
      <c r="N232" s="125" t="str">
        <f>IFERROR(VLOOKUP(F232,'Table V'!A:H,8,FALSE),"À définir")</f>
        <v>NON</v>
      </c>
      <c r="O232" s="125">
        <f>IFERROR(VLOOKUP(F232,'Table V'!A:E,2,FALSE),"TBD")</f>
        <v>60</v>
      </c>
      <c r="P232" s="125" t="str">
        <f>IFERROR(CONCATENATE(VLOOKUP(F232,'Table V'!$A$1:$Q$260192,17,FALSE),"-",(RIGHT(C232,4)),"0",D232),"")</f>
        <v>1251019-6166010</v>
      </c>
      <c r="Q232" s="130" t="str">
        <f>IFERROR(VLOOKUP(F232,'Table V'!A:L,12,FALSE),"")</f>
        <v>LAB</v>
      </c>
      <c r="R232" s="125" t="s">
        <v>995</v>
      </c>
      <c r="S232" s="125" t="s">
        <v>181</v>
      </c>
      <c r="T232" s="131" t="s">
        <v>24</v>
      </c>
      <c r="U232" s="132" t="s">
        <v>15</v>
      </c>
      <c r="V232" s="130" t="str">
        <f>IFERROR(VLOOKUP(F232,'Table V'!A:F,6,FALSE),"TBD")</f>
        <v>6963455500
6963455400</v>
      </c>
      <c r="W232" s="125" t="str">
        <f>IFERROR(VLOOKUP(F232,'Table V'!A:G,7,FALSE),"TBD")</f>
        <v>Qté 1
Qté 1</v>
      </c>
      <c r="X232" s="125" t="str">
        <f>IFERROR(VLOOKUP(A232,[1]Feuil1!$A:$AG,32,FALSE),"N/A")</f>
        <v>Received</v>
      </c>
      <c r="Y232" s="130" t="s">
        <v>1987</v>
      </c>
      <c r="Z232" s="133" t="s">
        <v>1470</v>
      </c>
      <c r="AA232" s="125" t="s">
        <v>876</v>
      </c>
      <c r="AB232" s="129">
        <v>16961</v>
      </c>
      <c r="AC232" s="129" t="s">
        <v>942</v>
      </c>
      <c r="AD232" s="129">
        <v>4476</v>
      </c>
      <c r="AE232" s="134">
        <v>43465</v>
      </c>
      <c r="AF232" s="134">
        <v>43518</v>
      </c>
      <c r="AG232" s="134">
        <f t="shared" si="23"/>
        <v>43514</v>
      </c>
      <c r="AH232" s="125"/>
      <c r="AI232" s="219">
        <f>IFERROR(VLOOKUP('PLANNING-RECHANGES LATelec'!$AU232,[2]MAD!$B$4:$J$50000,2,FALSE),"MAD TBD")</f>
        <v>43511</v>
      </c>
      <c r="AJ232" s="134">
        <f>IFERROR(VLOOKUP('PLANNING-RECHANGES LATelec'!$AU232,[2]MAD!$B$4:$J$50000,9,FALSE),"NON EXPEDIÉE")</f>
        <v>43514</v>
      </c>
      <c r="AK232" s="224">
        <f t="shared" si="24"/>
        <v>-3</v>
      </c>
      <c r="AL232" s="227">
        <v>43514</v>
      </c>
      <c r="AM232" s="222" t="s">
        <v>15</v>
      </c>
      <c r="AN232" s="172">
        <f>IFERROR(VLOOKUP('PLANNING-RECHANGES LATelec'!$F232,'Table V'!A$1:O8139,13,FALSE),"TBD")</f>
        <v>1036</v>
      </c>
      <c r="AO232" s="170">
        <f>IFERROR(VLOOKUP('PLANNING-RECHANGES LATelec'!$F232,'Table V'!A$1:O8096,14,FALSE),"TBD")</f>
        <v>1937</v>
      </c>
      <c r="AP232" s="171" t="str">
        <f>IFERROR(VLOOKUP('PLANNING-RECHANGES LATelec'!$F232,'Table V'!A$1:O$8013,15,FALSE),"TBD")</f>
        <v>USD</v>
      </c>
      <c r="AQ232" s="170" t="str">
        <f>IFERROR(VLOOKUP('PLANNING-RECHANGES LATelec'!$A232,[3]PO_AS!$A$2:$R$2520,16,FALSE),"TBD")</f>
        <v>TBD</v>
      </c>
      <c r="AR232" s="171" t="str">
        <f>IFERROR(VLOOKUP('PLANNING-RECHANGES LATelec'!$A232,[3]PO_AS!$A$2:$S$2520,18,FALSE),"TBD")</f>
        <v>TBD</v>
      </c>
      <c r="AS232" s="169" t="str">
        <f t="shared" si="25"/>
        <v>Non valide</v>
      </c>
      <c r="AT232" s="169" t="str">
        <f t="shared" si="26"/>
        <v>Non valide</v>
      </c>
      <c r="AU232" s="215" t="str">
        <f>LEFT('PLANNING-RECHANGES LATelec'!$R232,9)</f>
        <v>LCT145731</v>
      </c>
      <c r="AV232" s="156"/>
    </row>
    <row r="233" spans="1:48" ht="38.25" hidden="1" x14ac:dyDescent="0.2">
      <c r="A233" s="85" t="str">
        <f t="shared" si="27"/>
        <v>2792618210</v>
      </c>
      <c r="B233" s="125" t="str">
        <f>IFERROR(VLOOKUP(F233,'Table V'!A:K,11,FALSE),"TBD")</f>
        <v>AIRBUS</v>
      </c>
      <c r="C233" s="125">
        <v>27926182</v>
      </c>
      <c r="D233" s="126">
        <v>10</v>
      </c>
      <c r="E233" s="127" t="s">
        <v>104</v>
      </c>
      <c r="F233" s="125" t="s">
        <v>705</v>
      </c>
      <c r="G233" s="125">
        <v>1</v>
      </c>
      <c r="H233" s="125">
        <v>0</v>
      </c>
      <c r="I233" s="125"/>
      <c r="J233" s="128" t="str">
        <f>IFERROR(VLOOKUP(F233,'Table V'!A:I,9,FALSE),"P/N INCONNU")</f>
        <v>P/N CONNU</v>
      </c>
      <c r="K233" s="125" t="str">
        <f>IFERROR(VLOOKUP(F233,'Table V'!A:J,10,FALSE),"TBD")</f>
        <v>TBD</v>
      </c>
      <c r="L233" s="125" t="str">
        <f>IFERROR(VLOOKUP(F233,'Table V'!A:C,3,FALSE),"LdF non existante")</f>
        <v>LdF Non approuvée</v>
      </c>
      <c r="M233" s="129" t="s">
        <v>59</v>
      </c>
      <c r="N233" s="125" t="str">
        <f>IFERROR(VLOOKUP(F233,'Table V'!A:H,8,FALSE),"À définir")</f>
        <v>NON</v>
      </c>
      <c r="O233" s="125">
        <f>IFERROR(VLOOKUP(F233,'Table V'!A:E,2,FALSE),"TBD")</f>
        <v>62</v>
      </c>
      <c r="P233" s="125" t="str">
        <f>IFERROR(CONCATENATE(VLOOKUP(F233,'Table V'!$A$1:$Q$260192,17,FALSE),"-",(RIGHT(C233,4)),"0",D233),"")</f>
        <v>1251019-6182010</v>
      </c>
      <c r="Q233" s="130" t="str">
        <f>IFERROR(VLOOKUP(F233,'Table V'!A:L,12,FALSE),"")</f>
        <v>LAB</v>
      </c>
      <c r="R233" s="125" t="s">
        <v>1018</v>
      </c>
      <c r="S233" s="125" t="s">
        <v>181</v>
      </c>
      <c r="T233" s="131" t="s">
        <v>24</v>
      </c>
      <c r="U233" s="132" t="s">
        <v>946</v>
      </c>
      <c r="V233" s="130" t="str">
        <f>IFERROR(VLOOKUP(F233,'Table V'!A:F,6,FALSE),"TBD")</f>
        <v>6963455500
6963455400
6963403400</v>
      </c>
      <c r="W233" s="125" t="str">
        <f>IFERROR(VLOOKUP(F233,'Table V'!A:G,7,FALSE),"TBD")</f>
        <v>Qté 1
Qté 1
Qté 1</v>
      </c>
      <c r="X233" s="125" t="str">
        <f>IFERROR(VLOOKUP(A233,[1]Feuil1!$A:$AG,32,FALSE),"N/A")</f>
        <v>Received</v>
      </c>
      <c r="Y233" s="130" t="s">
        <v>1987</v>
      </c>
      <c r="Z233" s="133" t="s">
        <v>1471</v>
      </c>
      <c r="AA233" s="125" t="s">
        <v>876</v>
      </c>
      <c r="AB233" s="129">
        <v>16961</v>
      </c>
      <c r="AC233" s="129" t="s">
        <v>942</v>
      </c>
      <c r="AD233" s="129">
        <v>4476</v>
      </c>
      <c r="AE233" s="134">
        <v>43465</v>
      </c>
      <c r="AF233" s="134">
        <v>43518</v>
      </c>
      <c r="AG233" s="134">
        <f t="shared" si="23"/>
        <v>43514</v>
      </c>
      <c r="AH233" s="125"/>
      <c r="AI233" s="219">
        <f>IFERROR(VLOOKUP('PLANNING-RECHANGES LATelec'!$AU233,[2]MAD!$B$4:$J$50000,2,FALSE),"MAD TBD")</f>
        <v>43511</v>
      </c>
      <c r="AJ233" s="134">
        <f>IFERROR(VLOOKUP('PLANNING-RECHANGES LATelec'!$AU233,[2]MAD!$B$4:$J$50000,9,FALSE),"NON EXPEDIÉE")</f>
        <v>43514</v>
      </c>
      <c r="AK233" s="224">
        <f t="shared" si="24"/>
        <v>-3</v>
      </c>
      <c r="AL233" s="227">
        <v>43514</v>
      </c>
      <c r="AM233" s="222" t="s">
        <v>15</v>
      </c>
      <c r="AN233" s="172">
        <f>IFERROR(VLOOKUP('PLANNING-RECHANGES LATelec'!$F233,'Table V'!A$1:O8140,13,FALSE),"TBD")</f>
        <v>1155</v>
      </c>
      <c r="AO233" s="170">
        <f>IFERROR(VLOOKUP('PLANNING-RECHANGES LATelec'!$F233,'Table V'!A$1:O8097,14,FALSE),"TBD")</f>
        <v>2033</v>
      </c>
      <c r="AP233" s="171" t="str">
        <f>IFERROR(VLOOKUP('PLANNING-RECHANGES LATelec'!$F233,'Table V'!A$1:O$8013,15,FALSE),"TBD")</f>
        <v>USD</v>
      </c>
      <c r="AQ233" s="170" t="str">
        <f>IFERROR(VLOOKUP('PLANNING-RECHANGES LATelec'!$A233,[3]PO_AS!$A$2:$R$2520,16,FALSE),"TBD")</f>
        <v>TBD</v>
      </c>
      <c r="AR233" s="171" t="str">
        <f>IFERROR(VLOOKUP('PLANNING-RECHANGES LATelec'!$A233,[3]PO_AS!$A$2:$S$2520,18,FALSE),"TBD")</f>
        <v>TBD</v>
      </c>
      <c r="AS233" s="169" t="str">
        <f t="shared" si="25"/>
        <v>Non valide</v>
      </c>
      <c r="AT233" s="169" t="str">
        <f t="shared" si="26"/>
        <v>Non valide</v>
      </c>
      <c r="AU233" s="215" t="str">
        <f>LEFT('PLANNING-RECHANGES LATelec'!$R233,9)</f>
        <v>LCT157620</v>
      </c>
      <c r="AV233" s="156"/>
    </row>
    <row r="234" spans="1:48" ht="25.5" hidden="1" x14ac:dyDescent="0.2">
      <c r="A234" s="165" t="str">
        <f t="shared" si="27"/>
        <v>HNC200024561610</v>
      </c>
      <c r="B234" s="125" t="str">
        <f>IFERROR(VLOOKUP(F234,'Table V'!A:K,11,FALSE),"TBD")</f>
        <v>FAL A400M</v>
      </c>
      <c r="C234" s="125" t="s">
        <v>1489</v>
      </c>
      <c r="D234" s="126" t="s">
        <v>157</v>
      </c>
      <c r="E234" s="127" t="s">
        <v>6</v>
      </c>
      <c r="F234" s="125" t="s">
        <v>1485</v>
      </c>
      <c r="G234" s="125">
        <v>1</v>
      </c>
      <c r="H234" s="125">
        <v>0</v>
      </c>
      <c r="I234" s="125" t="str">
        <f>IFERROR(VLOOKUP(F234,'Stock PHS'!A:F,6,FALSE),"")</f>
        <v/>
      </c>
      <c r="J234" s="128" t="str">
        <f>IFERROR(VLOOKUP(F234,'Table V'!A:I,9,FALSE),"P/N INCONNU")</f>
        <v>P/N CONNU</v>
      </c>
      <c r="K234" s="125" t="str">
        <f>IFERROR(VLOOKUP(F234,'Table V'!A:J,10,FALSE),"TBD")</f>
        <v>N/A</v>
      </c>
      <c r="L234" s="125" t="str">
        <f>IFERROR(VLOOKUP(F234,'Table V'!A:C,3,FALSE),"LdF non existante")</f>
        <v>LdF approuvée</v>
      </c>
      <c r="M234" s="129"/>
      <c r="N234" s="129" t="str">
        <f>IFERROR(VLOOKUP(F234,'Table V'!A:H,8,FALSE),"À définir")</f>
        <v>NON</v>
      </c>
      <c r="O234" s="125" t="str">
        <f>IFERROR(VLOOKUP(F234,'Table V'!A:E,2,FALSE),"TBD")</f>
        <v>OPTCICAL FIBER</v>
      </c>
      <c r="P234" s="125" t="str">
        <f>IFERROR(CONCATENATE(VLOOKUP(F234,'Table V'!$A$1:$Q$260192,17,FALSE),"-",(RIGHT(C234,4)),"0",D234),"")</f>
        <v>1251019-5616010</v>
      </c>
      <c r="Q234" s="138" t="str">
        <f>IFERROR(VLOOKUP(F234,'Table V'!A:L,12,FALSE),"")</f>
        <v>LAB</v>
      </c>
      <c r="R234" s="126" t="s">
        <v>1492</v>
      </c>
      <c r="S234" s="125">
        <v>268116</v>
      </c>
      <c r="T234" s="131" t="s">
        <v>24</v>
      </c>
      <c r="U234" s="132" t="s">
        <v>15</v>
      </c>
      <c r="V234" s="139" t="str">
        <f>IFERROR(VLOOKUP(F234,'Table V'!A:F,6,FALSE),"TBD")</f>
        <v>N/A</v>
      </c>
      <c r="W234" s="140" t="str">
        <f>IFERROR(VLOOKUP(F234,'Table V'!A:G,7,FALSE),"TBD")</f>
        <v>N/A</v>
      </c>
      <c r="X234" s="125" t="str">
        <f>IFERROR(VLOOKUP(A234,[1]Feuil1!$A:$AG,32,FALSE),"N/A")</f>
        <v>N/A</v>
      </c>
      <c r="Y234" s="130" t="s">
        <v>1987</v>
      </c>
      <c r="Z234" s="133" t="s">
        <v>1488</v>
      </c>
      <c r="AA234" s="125" t="s">
        <v>876</v>
      </c>
      <c r="AB234" s="129" t="s">
        <v>957</v>
      </c>
      <c r="AC234" s="129" t="s">
        <v>957</v>
      </c>
      <c r="AD234" s="129" t="s">
        <v>957</v>
      </c>
      <c r="AE234" s="134">
        <v>43509</v>
      </c>
      <c r="AF234" s="134">
        <v>43516</v>
      </c>
      <c r="AG234" s="134">
        <f t="shared" si="23"/>
        <v>43514</v>
      </c>
      <c r="AH234" s="125"/>
      <c r="AI234" s="219" t="str">
        <f>IFERROR(VLOOKUP('PLANNING-RECHANGES LATelec'!$AU234,[2]MAD!$B$4:$J$50000,2,FALSE),"MAD TBD")</f>
        <v>MAD TBD</v>
      </c>
      <c r="AJ234" s="134" t="str">
        <f>IFERROR(VLOOKUP('PLANNING-RECHANGES LATelec'!$AU234,[2]MAD!$B$4:$J$50000,9,FALSE),"NON EXPEDIÉE")</f>
        <v>NON EXPEDIÉE</v>
      </c>
      <c r="AK234" s="224" t="str">
        <f t="shared" si="24"/>
        <v/>
      </c>
      <c r="AL234" s="227">
        <v>43514</v>
      </c>
      <c r="AM234" s="222" t="s">
        <v>15</v>
      </c>
      <c r="AN234" s="172">
        <f>IFERROR(VLOOKUP('PLANNING-RECHANGES LATelec'!$F234,'Table V'!A$1:O8141,13,FALSE),"TBD")</f>
        <v>0</v>
      </c>
      <c r="AO234" s="170">
        <f>IFERROR(VLOOKUP('PLANNING-RECHANGES LATelec'!$F234,'Table V'!A$1:O8098,14,FALSE),"TBD")</f>
        <v>0</v>
      </c>
      <c r="AP234" s="171">
        <f>IFERROR(VLOOKUP('PLANNING-RECHANGES LATelec'!$F234,'Table V'!A$1:O$8013,15,FALSE),"TBD")</f>
        <v>0</v>
      </c>
      <c r="AQ234" s="170" t="str">
        <f>IFERROR(VLOOKUP('PLANNING-RECHANGES LATelec'!$A234,[3]PO_AS!$A$2:$R$2520,16,FALSE),"TBD")</f>
        <v>TBD</v>
      </c>
      <c r="AR234" s="171" t="str">
        <f>IFERROR(VLOOKUP('PLANNING-RECHANGES LATelec'!$A234,[3]PO_AS!$A$2:$S$2520,18,FALSE),"TBD")</f>
        <v>TBD</v>
      </c>
      <c r="AS234" s="171" t="str">
        <f t="shared" si="25"/>
        <v>Non valide</v>
      </c>
      <c r="AT234" s="171" t="str">
        <f t="shared" si="26"/>
        <v>Non valide</v>
      </c>
      <c r="AU234" s="215" t="str">
        <f>LEFT('PLANNING-RECHANGES LATelec'!$R234,9)</f>
        <v>LCT268116</v>
      </c>
      <c r="AV234" s="156"/>
    </row>
    <row r="235" spans="1:48" ht="25.5" hidden="1" x14ac:dyDescent="0.2">
      <c r="A235" s="164" t="str">
        <f t="shared" si="27"/>
        <v>HNC200024561611</v>
      </c>
      <c r="B235" s="125" t="str">
        <f>IFERROR(VLOOKUP(F235,'Table V'!A:K,11,FALSE),"TBD")</f>
        <v>FAL A400M</v>
      </c>
      <c r="C235" s="125" t="s">
        <v>1489</v>
      </c>
      <c r="D235" s="126" t="s">
        <v>1491</v>
      </c>
      <c r="E235" s="127" t="s">
        <v>6</v>
      </c>
      <c r="F235" s="125" t="s">
        <v>1486</v>
      </c>
      <c r="G235" s="125">
        <v>1</v>
      </c>
      <c r="H235" s="125">
        <v>0</v>
      </c>
      <c r="I235" s="125" t="str">
        <f>IFERROR(VLOOKUP(F235,'Stock PHS'!A:F,6,FALSE),"")</f>
        <v/>
      </c>
      <c r="J235" s="128" t="str">
        <f>IFERROR(VLOOKUP(F235,'Table V'!A:I,9,FALSE),"P/N INCONNU")</f>
        <v>P/N CONNU</v>
      </c>
      <c r="K235" s="125" t="str">
        <f>IFERROR(VLOOKUP(F235,'Table V'!A:J,10,FALSE),"TBD")</f>
        <v>N/A</v>
      </c>
      <c r="L235" s="125" t="str">
        <f>IFERROR(VLOOKUP(F235,'Table V'!A:C,3,FALSE),"LdF non existante")</f>
        <v>LdF approuvée</v>
      </c>
      <c r="M235" s="129"/>
      <c r="N235" s="129" t="str">
        <f>IFERROR(VLOOKUP(F235,'Table V'!A:H,8,FALSE),"À définir")</f>
        <v>NON</v>
      </c>
      <c r="O235" s="125" t="str">
        <f>IFERROR(VLOOKUP(F235,'Table V'!A:E,2,FALSE),"TBD")</f>
        <v>OPTCICAL FIBER</v>
      </c>
      <c r="P235" s="125" t="str">
        <f>IFERROR(CONCATENATE(VLOOKUP(F235,'Table V'!$A$1:$Q$260192,17,FALSE),"-",(RIGHT(C235,4)),"0",D235),"")</f>
        <v>1251019-5616011</v>
      </c>
      <c r="Q235" s="138" t="str">
        <f>IFERROR(VLOOKUP(F235,'Table V'!A:L,12,FALSE),"")</f>
        <v>LAB</v>
      </c>
      <c r="R235" s="126" t="s">
        <v>1493</v>
      </c>
      <c r="S235" s="125">
        <v>268117</v>
      </c>
      <c r="T235" s="131" t="s">
        <v>24</v>
      </c>
      <c r="U235" s="132" t="s">
        <v>15</v>
      </c>
      <c r="V235" s="139" t="str">
        <f>IFERROR(VLOOKUP(F235,'Table V'!A:F,6,FALSE),"TBD")</f>
        <v>N/A</v>
      </c>
      <c r="W235" s="140" t="str">
        <f>IFERROR(VLOOKUP(F235,'Table V'!A:G,7,FALSE),"TBD")</f>
        <v>N/A</v>
      </c>
      <c r="X235" s="125" t="str">
        <f>IFERROR(VLOOKUP(A235,[1]Feuil1!$A:$AG,32,FALSE),"N/A")</f>
        <v>N/A</v>
      </c>
      <c r="Y235" s="130" t="s">
        <v>1987</v>
      </c>
      <c r="Z235" s="133" t="s">
        <v>1487</v>
      </c>
      <c r="AA235" s="125" t="s">
        <v>876</v>
      </c>
      <c r="AB235" s="129" t="s">
        <v>957</v>
      </c>
      <c r="AC235" s="129" t="s">
        <v>957</v>
      </c>
      <c r="AD235" s="129" t="s">
        <v>957</v>
      </c>
      <c r="AE235" s="134">
        <v>43509</v>
      </c>
      <c r="AF235" s="134">
        <v>43516</v>
      </c>
      <c r="AG235" s="134">
        <f t="shared" si="23"/>
        <v>43514</v>
      </c>
      <c r="AH235" s="125"/>
      <c r="AI235" s="219" t="str">
        <f>IFERROR(VLOOKUP('PLANNING-RECHANGES LATelec'!$AU235,[2]MAD!$B$4:$J$50000,2,FALSE),"MAD TBD")</f>
        <v>MAD TBD</v>
      </c>
      <c r="AJ235" s="134" t="str">
        <f>IFERROR(VLOOKUP('PLANNING-RECHANGES LATelec'!$AU235,[2]MAD!$B$4:$J$50000,9,FALSE),"NON EXPEDIÉE")</f>
        <v>NON EXPEDIÉE</v>
      </c>
      <c r="AK235" s="224" t="str">
        <f t="shared" si="24"/>
        <v/>
      </c>
      <c r="AL235" s="227">
        <v>43514</v>
      </c>
      <c r="AM235" s="222" t="s">
        <v>15</v>
      </c>
      <c r="AN235" s="172">
        <f>IFERROR(VLOOKUP('PLANNING-RECHANGES LATelec'!$F235,'Table V'!A$1:O8142,13,FALSE),"TBD")</f>
        <v>0</v>
      </c>
      <c r="AO235" s="170">
        <f>IFERROR(VLOOKUP('PLANNING-RECHANGES LATelec'!$F235,'Table V'!A$1:O8099,14,FALSE),"TBD")</f>
        <v>0</v>
      </c>
      <c r="AP235" s="171">
        <f>IFERROR(VLOOKUP('PLANNING-RECHANGES LATelec'!$F235,'Table V'!A$1:O$8013,15,FALSE),"TBD")</f>
        <v>0</v>
      </c>
      <c r="AQ235" s="170" t="str">
        <f>IFERROR(VLOOKUP('PLANNING-RECHANGES LATelec'!$A235,[3]PO_AS!$A$2:$R$2520,16,FALSE),"TBD")</f>
        <v>TBD</v>
      </c>
      <c r="AR235" s="171" t="str">
        <f>IFERROR(VLOOKUP('PLANNING-RECHANGES LATelec'!$A235,[3]PO_AS!$A$2:$S$2520,18,FALSE),"TBD")</f>
        <v>TBD</v>
      </c>
      <c r="AS235" s="171" t="str">
        <f t="shared" si="25"/>
        <v>Non valide</v>
      </c>
      <c r="AT235" s="171" t="str">
        <f t="shared" si="26"/>
        <v>Non valide</v>
      </c>
      <c r="AU235" s="215" t="str">
        <f>LEFT('PLANNING-RECHANGES LATelec'!$R235,9)</f>
        <v>LCT268117</v>
      </c>
      <c r="AV235" s="156"/>
    </row>
    <row r="236" spans="1:48" ht="38.25" hidden="1" x14ac:dyDescent="0.2">
      <c r="A236" s="86" t="str">
        <f t="shared" si="27"/>
        <v>2778713420</v>
      </c>
      <c r="B236" s="125" t="str">
        <f>IFERROR(VLOOKUP(F236,'Table V'!A:K,11,FALSE),"TBD")</f>
        <v>AIRBUS</v>
      </c>
      <c r="C236" s="125">
        <v>27787134</v>
      </c>
      <c r="D236" s="126">
        <v>20</v>
      </c>
      <c r="E236" s="127" t="s">
        <v>104</v>
      </c>
      <c r="F236" s="125" t="s">
        <v>203</v>
      </c>
      <c r="G236" s="125">
        <v>1</v>
      </c>
      <c r="H236" s="125">
        <v>0</v>
      </c>
      <c r="I236" s="125" t="str">
        <f>IFERROR(VLOOKUP(F236,'Stock PHS'!A:F,6,FALSE),"")</f>
        <v/>
      </c>
      <c r="J236" s="128" t="str">
        <f>IFERROR(VLOOKUP(F236,'Table V'!A:I,9,FALSE),"P/N INCONNU")</f>
        <v>P/N CONNU</v>
      </c>
      <c r="K236" s="125" t="str">
        <f>IFERROR(VLOOKUP(F236,'Table V'!A:J,10,FALSE),"TBD")</f>
        <v>VB0268D</v>
      </c>
      <c r="L236" s="125" t="str">
        <f>IFERROR(VLOOKUP(F236,'Table V'!A:C,3,FALSE),"LdF non existante")</f>
        <v>LdF approuvée</v>
      </c>
      <c r="M236" s="129" t="s">
        <v>59</v>
      </c>
      <c r="N236" s="125" t="str">
        <f>IFERROR(VLOOKUP(F236,'Table V'!A:H,8,FALSE),"À définir")</f>
        <v>NON</v>
      </c>
      <c r="O236" s="125">
        <f>IFERROR(VLOOKUP(F236,'Table V'!A:E,2,FALSE),"TBD")</f>
        <v>313</v>
      </c>
      <c r="P236" s="125" t="str">
        <f>IFERROR(CONCATENATE(VLOOKUP(F236,'Table V'!$A$1:$Q$260192,17,FALSE),"-",(RIGHT(C236,4)),"0",D236),"")</f>
        <v>1251019-7134020</v>
      </c>
      <c r="Q236" s="130" t="str">
        <f>IFERROR(VLOOKUP(F236,'Table V'!A:L,12,FALSE),"")</f>
        <v>LAB</v>
      </c>
      <c r="R236" s="126" t="s">
        <v>1929</v>
      </c>
      <c r="S236" s="125" t="s">
        <v>188</v>
      </c>
      <c r="T236" s="131" t="s">
        <v>24</v>
      </c>
      <c r="U236" s="132" t="s">
        <v>946</v>
      </c>
      <c r="V236" s="130" t="str">
        <f>IFERROR(VLOOKUP(F236,'Table V'!A:F,6,FALSE),"TBD")</f>
        <v>6V90079000</v>
      </c>
      <c r="W236" s="125" t="str">
        <f>IFERROR(VLOOKUP(F236,'Table V'!A:G,7,FALSE),"TBD")</f>
        <v>Qté 1</v>
      </c>
      <c r="X236" s="125" t="s">
        <v>1247</v>
      </c>
      <c r="Y236" s="130" t="s">
        <v>1987</v>
      </c>
      <c r="Z236" s="133" t="s">
        <v>1473</v>
      </c>
      <c r="AA236" s="125" t="s">
        <v>159</v>
      </c>
      <c r="AB236" s="129">
        <v>13807</v>
      </c>
      <c r="AC236" s="129"/>
      <c r="AD236" s="129">
        <v>4289</v>
      </c>
      <c r="AE236" s="134">
        <v>43327</v>
      </c>
      <c r="AF236" s="134">
        <v>43522</v>
      </c>
      <c r="AG236" s="134">
        <f t="shared" si="23"/>
        <v>43516</v>
      </c>
      <c r="AH236" s="125"/>
      <c r="AI236" s="219">
        <f>IFERROR(VLOOKUP('PLANNING-RECHANGES LATelec'!$AU236,[2]MAD!$B$4:$J$50000,2,FALSE),"MAD TBD")</f>
        <v>43517</v>
      </c>
      <c r="AJ236" s="134">
        <f>IFERROR(VLOOKUP('PLANNING-RECHANGES LATelec'!$AU236,[2]MAD!$B$4:$J$50000,9,FALSE),"NON EXPEDIÉE")</f>
        <v>43518</v>
      </c>
      <c r="AK236" s="224">
        <f t="shared" si="24"/>
        <v>1</v>
      </c>
      <c r="AL236" s="227">
        <v>43516</v>
      </c>
      <c r="AM236" s="222" t="s">
        <v>15</v>
      </c>
      <c r="AN236" s="172">
        <f>IFERROR(VLOOKUP('PLANNING-RECHANGES LATelec'!$F236,'Table V'!A$1:O8143,13,FALSE),"TBD")</f>
        <v>2339</v>
      </c>
      <c r="AO236" s="170">
        <f>IFERROR(VLOOKUP('PLANNING-RECHANGES LATelec'!$F236,'Table V'!A$1:O8100,14,FALSE),"TBD")</f>
        <v>0</v>
      </c>
      <c r="AP236" s="171" t="str">
        <f>IFERROR(VLOOKUP('PLANNING-RECHANGES LATelec'!$F236,'Table V'!A$1:O$8013,15,FALSE),"TBD")</f>
        <v>USD</v>
      </c>
      <c r="AQ236" s="170" t="str">
        <f>IFERROR(VLOOKUP('PLANNING-RECHANGES LATelec'!$A236,[3]PO_AS!$A$2:$R$2520,16,FALSE),"TBD")</f>
        <v>TBD</v>
      </c>
      <c r="AR236" s="171" t="str">
        <f>IFERROR(VLOOKUP('PLANNING-RECHANGES LATelec'!$A236,[3]PO_AS!$A$2:$S$2520,18,FALSE),"TBD")</f>
        <v>TBD</v>
      </c>
      <c r="AS236" s="169" t="str">
        <f t="shared" si="25"/>
        <v>Non valide</v>
      </c>
      <c r="AT236" s="169" t="str">
        <f t="shared" si="26"/>
        <v>Non valide</v>
      </c>
      <c r="AU236" s="215" t="str">
        <f>LEFT('PLANNING-RECHANGES LATelec'!$R236,9)</f>
        <v>LCT216506</v>
      </c>
      <c r="AV236" s="156"/>
    </row>
    <row r="237" spans="1:48" ht="38.25" hidden="1" x14ac:dyDescent="0.2">
      <c r="A237" s="85" t="str">
        <f t="shared" si="27"/>
        <v>2796144910</v>
      </c>
      <c r="B237" s="125" t="str">
        <f>IFERROR(VLOOKUP(F237,'Table V'!A:K,11,FALSE),"TBD")</f>
        <v>AIRBUS</v>
      </c>
      <c r="C237" s="125">
        <v>27961449</v>
      </c>
      <c r="D237" s="126" t="s">
        <v>157</v>
      </c>
      <c r="E237" s="127" t="s">
        <v>104</v>
      </c>
      <c r="F237" s="125" t="s">
        <v>604</v>
      </c>
      <c r="G237" s="125">
        <v>1</v>
      </c>
      <c r="H237" s="125">
        <v>0</v>
      </c>
      <c r="I237" s="125" t="str">
        <f>IFERROR(VLOOKUP(F237,'Stock PHS'!A:F,6,FALSE),"")</f>
        <v>STOCK PHS Qté 1</v>
      </c>
      <c r="J237" s="128" t="str">
        <f>IFERROR(VLOOKUP(F237,'Table V'!A:I,9,FALSE),"P/N INCONNU")</f>
        <v>P/N CONNU</v>
      </c>
      <c r="K237" s="125" t="str">
        <f>IFERROR(VLOOKUP(F237,'Table V'!A:J,10,FALSE),"TBD")</f>
        <v>NR1624P</v>
      </c>
      <c r="L237" s="125" t="str">
        <f>IFERROR(VLOOKUP(F237,'Table V'!A:C,3,FALSE),"LdF non existante")</f>
        <v>LdF approuvée</v>
      </c>
      <c r="M237" s="129" t="s">
        <v>59</v>
      </c>
      <c r="N237" s="125" t="str">
        <f>IFERROR(VLOOKUP(F237,'Table V'!A:H,8,FALSE),"À définir")</f>
        <v>NON</v>
      </c>
      <c r="O237" s="125">
        <f>IFERROR(VLOOKUP(F237,'Table V'!A:E,2,FALSE),"TBD")</f>
        <v>119</v>
      </c>
      <c r="P237" s="125" t="str">
        <f>IFERROR(CONCATENATE(VLOOKUP(F237,'Table V'!$A$1:$Q$260192,17,FALSE),"-",(RIGHT(C237,4)),"0",D237),"")</f>
        <v>1251019-1449010</v>
      </c>
      <c r="Q237" s="130" t="str">
        <f>IFERROR(VLOOKUP(F237,'Table V'!A:L,12,FALSE),"")</f>
        <v>LAB</v>
      </c>
      <c r="R237" s="126" t="s">
        <v>1157</v>
      </c>
      <c r="S237" s="125" t="s">
        <v>200</v>
      </c>
      <c r="T237" s="131" t="s">
        <v>24</v>
      </c>
      <c r="U237" s="132" t="s">
        <v>15</v>
      </c>
      <c r="V237" s="130">
        <f>IFERROR(VLOOKUP(F237,'Table V'!A:F,6,FALSE),"TBD")</f>
        <v>6963382700</v>
      </c>
      <c r="W237" s="125" t="str">
        <f>IFERROR(VLOOKUP(F237,'Table V'!A:G,7,FALSE),"TBD")</f>
        <v>Qté 1</v>
      </c>
      <c r="X237" s="125" t="str">
        <f>IFERROR(VLOOKUP(A237,[1]Feuil1!$A:$AG,32,FALSE),"N/A")</f>
        <v>Received</v>
      </c>
      <c r="Y237" s="130" t="s">
        <v>1987</v>
      </c>
      <c r="Z237" s="133" t="s">
        <v>1474</v>
      </c>
      <c r="AA237" s="125" t="s">
        <v>876</v>
      </c>
      <c r="AB237" s="129">
        <v>18824</v>
      </c>
      <c r="AC237" s="129"/>
      <c r="AD237" s="129" t="s">
        <v>957</v>
      </c>
      <c r="AE237" s="134">
        <v>43457</v>
      </c>
      <c r="AF237" s="134">
        <v>43522</v>
      </c>
      <c r="AG237" s="134">
        <f t="shared" si="23"/>
        <v>43516</v>
      </c>
      <c r="AH237" s="125"/>
      <c r="AI237" s="219">
        <f>IFERROR(VLOOKUP('PLANNING-RECHANGES LATelec'!$AU237,[2]MAD!$B$4:$J$50000,2,FALSE),"MAD TBD")</f>
        <v>43517</v>
      </c>
      <c r="AJ237" s="134">
        <f>IFERROR(VLOOKUP('PLANNING-RECHANGES LATelec'!$AU237,[2]MAD!$B$4:$J$50000,9,FALSE),"NON EXPEDIÉE")</f>
        <v>43518</v>
      </c>
      <c r="AK237" s="224">
        <f t="shared" si="24"/>
        <v>1</v>
      </c>
      <c r="AL237" s="227">
        <v>43516</v>
      </c>
      <c r="AM237" s="222" t="s">
        <v>15</v>
      </c>
      <c r="AN237" s="172">
        <f>IFERROR(VLOOKUP('PLANNING-RECHANGES LATelec'!$F237,'Table V'!A$1:O8144,13,FALSE),"TBD")</f>
        <v>1173</v>
      </c>
      <c r="AO237" s="170">
        <f>IFERROR(VLOOKUP('PLANNING-RECHANGES LATelec'!$F237,'Table V'!A$1:O8101,14,FALSE),"TBD")</f>
        <v>0</v>
      </c>
      <c r="AP237" s="171" t="str">
        <f>IFERROR(VLOOKUP('PLANNING-RECHANGES LATelec'!$F237,'Table V'!A$1:O$8013,15,FALSE),"TBD")</f>
        <v>USD</v>
      </c>
      <c r="AQ237" s="170" t="str">
        <f>IFERROR(VLOOKUP('PLANNING-RECHANGES LATelec'!$A237,[3]PO_AS!$A$2:$R$2520,16,FALSE),"TBD")</f>
        <v>TBD</v>
      </c>
      <c r="AR237" s="171" t="str">
        <f>IFERROR(VLOOKUP('PLANNING-RECHANGES LATelec'!$A237,[3]PO_AS!$A$2:$S$2520,18,FALSE),"TBD")</f>
        <v>TBD</v>
      </c>
      <c r="AS237" s="169" t="str">
        <f t="shared" si="25"/>
        <v>Non valide</v>
      </c>
      <c r="AT237" s="169" t="str">
        <f t="shared" si="26"/>
        <v>Non valide</v>
      </c>
      <c r="AU237" s="215" t="str">
        <f>LEFT('PLANNING-RECHANGES LATelec'!$R237,9)</f>
        <v>LCT183549</v>
      </c>
      <c r="AV237" s="156"/>
    </row>
    <row r="238" spans="1:48" ht="38.25" hidden="1" x14ac:dyDescent="0.2">
      <c r="A238" s="86" t="str">
        <f t="shared" si="27"/>
        <v>2796145010</v>
      </c>
      <c r="B238" s="125" t="str">
        <f>IFERROR(VLOOKUP(F238,'Table V'!A:K,11,FALSE),"TBD")</f>
        <v>AIRBUS</v>
      </c>
      <c r="C238" s="125">
        <v>27961450</v>
      </c>
      <c r="D238" s="126" t="s">
        <v>157</v>
      </c>
      <c r="E238" s="127" t="s">
        <v>104</v>
      </c>
      <c r="F238" s="125" t="s">
        <v>604</v>
      </c>
      <c r="G238" s="125">
        <v>1</v>
      </c>
      <c r="H238" s="125">
        <v>0</v>
      </c>
      <c r="I238" s="125" t="str">
        <f>IFERROR(VLOOKUP(F238,'Stock PHS'!A:F,6,FALSE),"")</f>
        <v>STOCK PHS Qté 1</v>
      </c>
      <c r="J238" s="128" t="str">
        <f>IFERROR(VLOOKUP(F238,'Table V'!A:I,9,FALSE),"P/N INCONNU")</f>
        <v>P/N CONNU</v>
      </c>
      <c r="K238" s="125" t="str">
        <f>IFERROR(VLOOKUP(F238,'Table V'!A:J,10,FALSE),"TBD")</f>
        <v>NR1624P</v>
      </c>
      <c r="L238" s="125" t="str">
        <f>IFERROR(VLOOKUP(F238,'Table V'!A:C,3,FALSE),"LdF non existante")</f>
        <v>LdF approuvée</v>
      </c>
      <c r="M238" s="129" t="s">
        <v>59</v>
      </c>
      <c r="N238" s="125" t="str">
        <f>IFERROR(VLOOKUP(F238,'Table V'!A:H,8,FALSE),"À définir")</f>
        <v>NON</v>
      </c>
      <c r="O238" s="125">
        <f>IFERROR(VLOOKUP(F238,'Table V'!A:E,2,FALSE),"TBD")</f>
        <v>119</v>
      </c>
      <c r="P238" s="125" t="str">
        <f>IFERROR(CONCATENATE(VLOOKUP(F238,'Table V'!$A$1:$Q$260192,17,FALSE),"-",(RIGHT(C238,4)),"0",D238),"")</f>
        <v>1251019-1450010</v>
      </c>
      <c r="Q238" s="130" t="str">
        <f>IFERROR(VLOOKUP(F238,'Table V'!A:L,12,FALSE),"")</f>
        <v>LAB</v>
      </c>
      <c r="R238" s="126" t="s">
        <v>1158</v>
      </c>
      <c r="S238" s="125" t="s">
        <v>180</v>
      </c>
      <c r="T238" s="131" t="s">
        <v>24</v>
      </c>
      <c r="U238" s="132" t="s">
        <v>15</v>
      </c>
      <c r="V238" s="130">
        <f>IFERROR(VLOOKUP(F238,'Table V'!A:F,6,FALSE),"TBD")</f>
        <v>6963382700</v>
      </c>
      <c r="W238" s="125" t="str">
        <f>IFERROR(VLOOKUP(F238,'Table V'!A:G,7,FALSE),"TBD")</f>
        <v>Qté 1</v>
      </c>
      <c r="X238" s="125" t="str">
        <f>IFERROR(VLOOKUP(A238,[1]Feuil1!$A:$AG,32,FALSE),"N/A")</f>
        <v>Received</v>
      </c>
      <c r="Y238" s="130" t="s">
        <v>1987</v>
      </c>
      <c r="Z238" s="133" t="s">
        <v>1475</v>
      </c>
      <c r="AA238" s="125" t="s">
        <v>876</v>
      </c>
      <c r="AB238" s="129">
        <v>18824</v>
      </c>
      <c r="AC238" s="129"/>
      <c r="AD238" s="129">
        <v>5385</v>
      </c>
      <c r="AE238" s="134">
        <v>43457</v>
      </c>
      <c r="AF238" s="134">
        <v>43522</v>
      </c>
      <c r="AG238" s="134">
        <f t="shared" si="23"/>
        <v>43516</v>
      </c>
      <c r="AH238" s="125"/>
      <c r="AI238" s="219">
        <f>IFERROR(VLOOKUP('PLANNING-RECHANGES LATelec'!$AU238,[2]MAD!$B$4:$J$50000,2,FALSE),"MAD TBD")</f>
        <v>43517</v>
      </c>
      <c r="AJ238" s="134">
        <f>IFERROR(VLOOKUP('PLANNING-RECHANGES LATelec'!$AU238,[2]MAD!$B$4:$J$50000,9,FALSE),"NON EXPEDIÉE")</f>
        <v>43518</v>
      </c>
      <c r="AK238" s="224">
        <f t="shared" si="24"/>
        <v>1</v>
      </c>
      <c r="AL238" s="227">
        <v>43516</v>
      </c>
      <c r="AM238" s="222" t="s">
        <v>15</v>
      </c>
      <c r="AN238" s="172">
        <f>IFERROR(VLOOKUP('PLANNING-RECHANGES LATelec'!$F238,'Table V'!A$1:O8145,13,FALSE),"TBD")</f>
        <v>1173</v>
      </c>
      <c r="AO238" s="170">
        <f>IFERROR(VLOOKUP('PLANNING-RECHANGES LATelec'!$F238,'Table V'!A$1:O8102,14,FALSE),"TBD")</f>
        <v>0</v>
      </c>
      <c r="AP238" s="171" t="str">
        <f>IFERROR(VLOOKUP('PLANNING-RECHANGES LATelec'!$F238,'Table V'!A$1:O$8013,15,FALSE),"TBD")</f>
        <v>USD</v>
      </c>
      <c r="AQ238" s="170" t="str">
        <f>IFERROR(VLOOKUP('PLANNING-RECHANGES LATelec'!$A238,[3]PO_AS!$A$2:$R$2520,16,FALSE),"TBD")</f>
        <v>TBD</v>
      </c>
      <c r="AR238" s="171" t="str">
        <f>IFERROR(VLOOKUP('PLANNING-RECHANGES LATelec'!$A238,[3]PO_AS!$A$2:$S$2520,18,FALSE),"TBD")</f>
        <v>TBD</v>
      </c>
      <c r="AS238" s="169" t="str">
        <f t="shared" si="25"/>
        <v>Non valide</v>
      </c>
      <c r="AT238" s="169" t="str">
        <f t="shared" si="26"/>
        <v>Non valide</v>
      </c>
      <c r="AU238" s="215" t="str">
        <f>LEFT('PLANNING-RECHANGES LATelec'!$R238,9)</f>
        <v>LCT183552</v>
      </c>
      <c r="AV238" s="156"/>
    </row>
    <row r="239" spans="1:48" ht="25.5" hidden="1" x14ac:dyDescent="0.2">
      <c r="A239" s="86" t="str">
        <f t="shared" si="27"/>
        <v>2804965310</v>
      </c>
      <c r="B239" s="125" t="str">
        <f>IFERROR(VLOOKUP(F239,'Table V'!A:K,11,FALSE),"TBD")</f>
        <v>AIRBUS</v>
      </c>
      <c r="C239" s="125">
        <v>28049653</v>
      </c>
      <c r="D239" s="126" t="s">
        <v>157</v>
      </c>
      <c r="E239" s="127" t="s">
        <v>104</v>
      </c>
      <c r="F239" s="125" t="s">
        <v>631</v>
      </c>
      <c r="G239" s="125">
        <v>1</v>
      </c>
      <c r="H239" s="125">
        <v>0</v>
      </c>
      <c r="I239" s="125" t="str">
        <f>IFERROR(VLOOKUP(F239,'Stock PHS'!A:F,6,FALSE),"")</f>
        <v/>
      </c>
      <c r="J239" s="128" t="str">
        <f>IFERROR(VLOOKUP(F239,'Table V'!A:I,9,FALSE),"P/N INCONNU")</f>
        <v>P/N CONNU</v>
      </c>
      <c r="K239" s="125" t="str">
        <f>IFERROR(VLOOKUP(F239,'Table V'!A:J,10,FALSE),"TBD")</f>
        <v>NB04436P</v>
      </c>
      <c r="L239" s="125" t="str">
        <f>IFERROR(VLOOKUP(F239,'Table V'!A:C,3,FALSE),"LdF non existante")</f>
        <v>LdF Non approuvée</v>
      </c>
      <c r="M239" s="129"/>
      <c r="N239" s="129" t="str">
        <f>IFERROR(VLOOKUP(F239,'Table V'!A:H,8,FALSE),"À définir")</f>
        <v>NON</v>
      </c>
      <c r="O239" s="125">
        <f>IFERROR(VLOOKUP(F239,'Table V'!A:E,2,FALSE),"TBD")</f>
        <v>500</v>
      </c>
      <c r="P239" s="125" t="str">
        <f>IFERROR(CONCATENATE(VLOOKUP(F239,'Table V'!$A$1:$Q$260192,17,FALSE),"-",(RIGHT(C239,4)),"0",D239),"")</f>
        <v>1251019-9653010</v>
      </c>
      <c r="Q239" s="138" t="str">
        <f>IFERROR(VLOOKUP(F239,'Table V'!A:L,12,FALSE),"")</f>
        <v>LAB</v>
      </c>
      <c r="R239" s="126" t="s">
        <v>1440</v>
      </c>
      <c r="S239" s="125" t="s">
        <v>877</v>
      </c>
      <c r="T239" s="131" t="s">
        <v>24</v>
      </c>
      <c r="U239" s="132" t="s">
        <v>15</v>
      </c>
      <c r="V239" s="139" t="str">
        <f>IFERROR(VLOOKUP(F239,'Table V'!A:F,6,FALSE),"TBD")</f>
        <v>N/A</v>
      </c>
      <c r="W239" s="140" t="str">
        <f>IFERROR(VLOOKUP(F239,'Table V'!A:G,7,FALSE),"TBD")</f>
        <v>N/A</v>
      </c>
      <c r="X239" s="125" t="str">
        <f>IFERROR(VLOOKUP(A239,[1]Feuil1!$A:$AG,32,FALSE),"N/A")</f>
        <v>N/A</v>
      </c>
      <c r="Y239" s="130" t="s">
        <v>1987</v>
      </c>
      <c r="Z239" s="133" t="s">
        <v>1512</v>
      </c>
      <c r="AA239" s="125" t="s">
        <v>876</v>
      </c>
      <c r="AB239" s="129">
        <v>21535</v>
      </c>
      <c r="AC239" s="129"/>
      <c r="AD239" s="129">
        <v>5424</v>
      </c>
      <c r="AE239" s="134">
        <v>43504</v>
      </c>
      <c r="AF239" s="134">
        <v>43524</v>
      </c>
      <c r="AG239" s="134">
        <f t="shared" si="23"/>
        <v>43518</v>
      </c>
      <c r="AH239" s="125"/>
      <c r="AI239" s="219">
        <f>IFERROR(VLOOKUP('PLANNING-RECHANGES LATelec'!$AU239,[2]MAD!$B$4:$J$50000,2,FALSE),"MAD TBD")</f>
        <v>43517</v>
      </c>
      <c r="AJ239" s="134">
        <f>IFERROR(VLOOKUP('PLANNING-RECHANGES LATelec'!$AU239,[2]MAD!$B$4:$J$50000,9,FALSE),"NON EXPEDIÉE")</f>
        <v>43518</v>
      </c>
      <c r="AK239" s="224">
        <f t="shared" si="24"/>
        <v>-1</v>
      </c>
      <c r="AL239" s="227">
        <v>43518</v>
      </c>
      <c r="AM239" s="222" t="s">
        <v>15</v>
      </c>
      <c r="AN239" s="172">
        <f>IFERROR(VLOOKUP('PLANNING-RECHANGES LATelec'!$F239,'Table V'!A$1:O8146,13,FALSE),"TBD")</f>
        <v>2430</v>
      </c>
      <c r="AO239" s="170">
        <f>IFERROR(VLOOKUP('PLANNING-RECHANGES LATelec'!$F239,'Table V'!A$1:O8103,14,FALSE),"TBD")</f>
        <v>2773</v>
      </c>
      <c r="AP239" s="171" t="str">
        <f>IFERROR(VLOOKUP('PLANNING-RECHANGES LATelec'!$F239,'Table V'!A$1:O$8013,15,FALSE),"TBD")</f>
        <v>USD</v>
      </c>
      <c r="AQ239" s="170" t="str">
        <f>IFERROR(VLOOKUP('PLANNING-RECHANGES LATelec'!$A239,[3]PO_AS!$A$2:$R$2520,16,FALSE),"TBD")</f>
        <v>TBD</v>
      </c>
      <c r="AR239" s="171" t="str">
        <f>IFERROR(VLOOKUP('PLANNING-RECHANGES LATelec'!$A239,[3]PO_AS!$A$2:$S$2520,18,FALSE),"TBD")</f>
        <v>TBD</v>
      </c>
      <c r="AS239" s="171" t="str">
        <f t="shared" si="25"/>
        <v>Non valide</v>
      </c>
      <c r="AT239" s="171" t="str">
        <f t="shared" si="26"/>
        <v>Non valide</v>
      </c>
      <c r="AU239" s="215" t="str">
        <f>LEFT('PLANNING-RECHANGES LATelec'!$R239,9)</f>
        <v>LCT262345</v>
      </c>
      <c r="AV239" s="156"/>
    </row>
    <row r="240" spans="1:48" ht="25.5" hidden="1" x14ac:dyDescent="0.2">
      <c r="A240" s="86" t="str">
        <f t="shared" si="27"/>
        <v>2792614110</v>
      </c>
      <c r="B240" s="125" t="str">
        <f>IFERROR(VLOOKUP(F240,'Table V'!A:K,11,FALSE),"TBD")</f>
        <v>AIRBUS</v>
      </c>
      <c r="C240" s="125">
        <v>27926141</v>
      </c>
      <c r="D240" s="126">
        <v>10</v>
      </c>
      <c r="E240" s="127" t="s">
        <v>104</v>
      </c>
      <c r="F240" s="125" t="s">
        <v>704</v>
      </c>
      <c r="G240" s="125">
        <v>1</v>
      </c>
      <c r="H240" s="125">
        <v>0</v>
      </c>
      <c r="I240" s="125" t="str">
        <f>IFERROR(VLOOKUP(F240,'Stock PHS'!A:F,6,FALSE),"")</f>
        <v/>
      </c>
      <c r="J240" s="128" t="str">
        <f>IFERROR(VLOOKUP(F240,'Table V'!A:I,9,FALSE),"P/N INCONNU")</f>
        <v>P/N CONNU</v>
      </c>
      <c r="K240" s="125" t="str">
        <f>IFERROR(VLOOKUP(F240,'Table V'!A:J,10,FALSE),"TBD")</f>
        <v>TBD</v>
      </c>
      <c r="L240" s="125" t="str">
        <f>IFERROR(VLOOKUP(F240,'Table V'!A:C,3,FALSE),"LdF non existante")</f>
        <v>LdF Non approuvée</v>
      </c>
      <c r="M240" s="129" t="s">
        <v>59</v>
      </c>
      <c r="N240" s="125" t="str">
        <f>IFERROR(VLOOKUP(F240,'Table V'!A:H,8,FALSE),"À définir")</f>
        <v>NON</v>
      </c>
      <c r="O240" s="125">
        <f>IFERROR(VLOOKUP(F240,'Table V'!A:E,2,FALSE),"TBD")</f>
        <v>61</v>
      </c>
      <c r="P240" s="125" t="str">
        <f>IFERROR(CONCATENATE(VLOOKUP(F240,'Table V'!$A$1:$Q$260192,17,FALSE),"-",(RIGHT(C240,4)),"0",D240),"")</f>
        <v>1251019-6141010</v>
      </c>
      <c r="Q240" s="130" t="s">
        <v>735</v>
      </c>
      <c r="R240" s="125" t="s">
        <v>1008</v>
      </c>
      <c r="S240" s="125" t="s">
        <v>281</v>
      </c>
      <c r="T240" s="131" t="s">
        <v>24</v>
      </c>
      <c r="U240" s="132" t="s">
        <v>15</v>
      </c>
      <c r="V240" s="130" t="str">
        <f>IFERROR(VLOOKUP(F240,'Table V'!A:F,6,FALSE),"TBD")</f>
        <v>6963455500
6963455400</v>
      </c>
      <c r="W240" s="125" t="str">
        <f>IFERROR(VLOOKUP(F240,'Table V'!A:G,7,FALSE),"TBD")</f>
        <v>Qté 1
Qté 1</v>
      </c>
      <c r="X240" s="125" t="str">
        <f>IFERROR(VLOOKUP(A240,[1]Feuil1!$A:$AG,32,FALSE),"N/A")</f>
        <v>Received</v>
      </c>
      <c r="Y240" s="130" t="s">
        <v>1987</v>
      </c>
      <c r="Z240" s="133" t="s">
        <v>1471</v>
      </c>
      <c r="AA240" s="125" t="s">
        <v>876</v>
      </c>
      <c r="AB240" s="129">
        <v>16961</v>
      </c>
      <c r="AC240" s="129" t="s">
        <v>942</v>
      </c>
      <c r="AD240" s="129">
        <v>4476</v>
      </c>
      <c r="AE240" s="134">
        <v>43465</v>
      </c>
      <c r="AF240" s="134">
        <v>43524</v>
      </c>
      <c r="AG240" s="134">
        <f t="shared" si="23"/>
        <v>43518</v>
      </c>
      <c r="AH240" s="125"/>
      <c r="AI240" s="219">
        <f>IFERROR(VLOOKUP('PLANNING-RECHANGES LATelec'!$AU240,[2]MAD!$B$4:$J$50000,2,FALSE),"MAD TBD")</f>
        <v>43521</v>
      </c>
      <c r="AJ240" s="134">
        <f>IFERROR(VLOOKUP('PLANNING-RECHANGES LATelec'!$AU240,[2]MAD!$B$4:$J$50000,9,FALSE),"NON EXPEDIÉE")</f>
        <v>43522</v>
      </c>
      <c r="AK240" s="224">
        <f t="shared" si="24"/>
        <v>3</v>
      </c>
      <c r="AL240" s="227">
        <v>43518</v>
      </c>
      <c r="AM240" s="222" t="s">
        <v>15</v>
      </c>
      <c r="AN240" s="172">
        <f>IFERROR(VLOOKUP('PLANNING-RECHANGES LATelec'!$F240,'Table V'!A$1:O8147,13,FALSE),"TBD")</f>
        <v>1389</v>
      </c>
      <c r="AO240" s="170">
        <f>IFERROR(VLOOKUP('PLANNING-RECHANGES LATelec'!$F240,'Table V'!A$1:O8104,14,FALSE),"TBD")</f>
        <v>2219</v>
      </c>
      <c r="AP240" s="171" t="str">
        <f>IFERROR(VLOOKUP('PLANNING-RECHANGES LATelec'!$F240,'Table V'!A$1:O$8013,15,FALSE),"TBD")</f>
        <v>USD</v>
      </c>
      <c r="AQ240" s="170" t="str">
        <f>IFERROR(VLOOKUP('PLANNING-RECHANGES LATelec'!$A240,[3]PO_AS!$A$2:$R$2520,16,FALSE),"TBD")</f>
        <v>TBD</v>
      </c>
      <c r="AR240" s="171" t="str">
        <f>IFERROR(VLOOKUP('PLANNING-RECHANGES LATelec'!$A240,[3]PO_AS!$A$2:$S$2520,18,FALSE),"TBD")</f>
        <v>TBD</v>
      </c>
      <c r="AS240" s="169" t="str">
        <f t="shared" si="25"/>
        <v>Non valide</v>
      </c>
      <c r="AT240" s="169" t="str">
        <f t="shared" si="26"/>
        <v>Non valide</v>
      </c>
      <c r="AU240" s="215" t="str">
        <f>LEFT('PLANNING-RECHANGES LATelec'!$R240,9)</f>
        <v>LCT146271</v>
      </c>
      <c r="AV240" s="156"/>
    </row>
    <row r="241" spans="1:48" ht="25.5" hidden="1" x14ac:dyDescent="0.2">
      <c r="A241" s="85" t="str">
        <f t="shared" si="27"/>
        <v>2792617410</v>
      </c>
      <c r="B241" s="125" t="str">
        <f>IFERROR(VLOOKUP(F241,'Table V'!A:K,11,FALSE),"TBD")</f>
        <v>AIRBUS</v>
      </c>
      <c r="C241" s="125">
        <v>27926174</v>
      </c>
      <c r="D241" s="126">
        <v>10</v>
      </c>
      <c r="E241" s="127" t="s">
        <v>104</v>
      </c>
      <c r="F241" s="125" t="s">
        <v>703</v>
      </c>
      <c r="G241" s="125">
        <v>1</v>
      </c>
      <c r="H241" s="125">
        <v>0</v>
      </c>
      <c r="I241" s="125" t="str">
        <f>IFERROR(VLOOKUP(F241,'Stock PHS'!A:F,6,FALSE),"")</f>
        <v/>
      </c>
      <c r="J241" s="128" t="str">
        <f>IFERROR(VLOOKUP(F241,'Table V'!A:I,9,FALSE),"P/N INCONNU")</f>
        <v>P/N CONNU</v>
      </c>
      <c r="K241" s="125" t="str">
        <f>IFERROR(VLOOKUP(F241,'Table V'!A:J,10,FALSE),"TBD")</f>
        <v>NB6251P</v>
      </c>
      <c r="L241" s="125" t="str">
        <f>IFERROR(VLOOKUP(F241,'Table V'!A:C,3,FALSE),"LdF non existante")</f>
        <v>LdF Non approuvée</v>
      </c>
      <c r="M241" s="129" t="s">
        <v>59</v>
      </c>
      <c r="N241" s="125" t="str">
        <f>IFERROR(VLOOKUP(F241,'Table V'!A:H,8,FALSE),"À définir")</f>
        <v>NON</v>
      </c>
      <c r="O241" s="125">
        <f>IFERROR(VLOOKUP(F241,'Table V'!A:E,2,FALSE),"TBD")</f>
        <v>60</v>
      </c>
      <c r="P241" s="125" t="str">
        <f>IFERROR(CONCATENATE(VLOOKUP(F241,'Table V'!$A$1:$Q$260192,17,FALSE),"-",(RIGHT(C241,4)),"0",D241),"")</f>
        <v>1251019-6174010</v>
      </c>
      <c r="Q241" s="130" t="str">
        <f>IFERROR(VLOOKUP(F241,'Table V'!A:L,12,FALSE),"")</f>
        <v>LAB</v>
      </c>
      <c r="R241" s="125" t="s">
        <v>996</v>
      </c>
      <c r="S241" s="125" t="s">
        <v>182</v>
      </c>
      <c r="T241" s="131" t="s">
        <v>24</v>
      </c>
      <c r="U241" s="132" t="s">
        <v>15</v>
      </c>
      <c r="V241" s="130" t="str">
        <f>IFERROR(VLOOKUP(F241,'Table V'!A:F,6,FALSE),"TBD")</f>
        <v>6963455500
6963455400</v>
      </c>
      <c r="W241" s="125" t="str">
        <f>IFERROR(VLOOKUP(F241,'Table V'!A:G,7,FALSE),"TBD")</f>
        <v>Qté 1
Qté 1</v>
      </c>
      <c r="X241" s="125" t="str">
        <f>IFERROR(VLOOKUP(A241,[1]Feuil1!$A:$AG,32,FALSE),"N/A")</f>
        <v>Received</v>
      </c>
      <c r="Y241" s="130" t="s">
        <v>1987</v>
      </c>
      <c r="Z241" s="133" t="s">
        <v>1471</v>
      </c>
      <c r="AA241" s="125" t="s">
        <v>876</v>
      </c>
      <c r="AB241" s="129">
        <v>16961</v>
      </c>
      <c r="AC241" s="129" t="s">
        <v>942</v>
      </c>
      <c r="AD241" s="129">
        <v>4476</v>
      </c>
      <c r="AE241" s="134">
        <v>43465</v>
      </c>
      <c r="AF241" s="134">
        <v>43524</v>
      </c>
      <c r="AG241" s="134">
        <f t="shared" si="23"/>
        <v>43518</v>
      </c>
      <c r="AH241" s="125"/>
      <c r="AI241" s="219">
        <f>IFERROR(VLOOKUP('PLANNING-RECHANGES LATelec'!$AU241,[2]MAD!$B$4:$J$50000,2,FALSE),"MAD TBD")</f>
        <v>43521</v>
      </c>
      <c r="AJ241" s="134">
        <f>IFERROR(VLOOKUP('PLANNING-RECHANGES LATelec'!$AU241,[2]MAD!$B$4:$J$50000,9,FALSE),"NON EXPEDIÉE")</f>
        <v>43522</v>
      </c>
      <c r="AK241" s="224">
        <f t="shared" si="24"/>
        <v>3</v>
      </c>
      <c r="AL241" s="227">
        <v>43518</v>
      </c>
      <c r="AM241" s="222" t="s">
        <v>15</v>
      </c>
      <c r="AN241" s="172">
        <f>IFERROR(VLOOKUP('PLANNING-RECHANGES LATelec'!$F241,'Table V'!A$1:O8148,13,FALSE),"TBD")</f>
        <v>1036</v>
      </c>
      <c r="AO241" s="170">
        <f>IFERROR(VLOOKUP('PLANNING-RECHANGES LATelec'!$F241,'Table V'!A$1:O8105,14,FALSE),"TBD")</f>
        <v>1937</v>
      </c>
      <c r="AP241" s="171" t="str">
        <f>IFERROR(VLOOKUP('PLANNING-RECHANGES LATelec'!$F241,'Table V'!A$1:O$8013,15,FALSE),"TBD")</f>
        <v>USD</v>
      </c>
      <c r="AQ241" s="170" t="str">
        <f>IFERROR(VLOOKUP('PLANNING-RECHANGES LATelec'!$A241,[3]PO_AS!$A$2:$R$2520,16,FALSE),"TBD")</f>
        <v>TBD</v>
      </c>
      <c r="AR241" s="171" t="str">
        <f>IFERROR(VLOOKUP('PLANNING-RECHANGES LATelec'!$A241,[3]PO_AS!$A$2:$S$2520,18,FALSE),"TBD")</f>
        <v>TBD</v>
      </c>
      <c r="AS241" s="169" t="str">
        <f t="shared" si="25"/>
        <v>Non valide</v>
      </c>
      <c r="AT241" s="169" t="str">
        <f t="shared" si="26"/>
        <v>Non valide</v>
      </c>
      <c r="AU241" s="215" t="str">
        <f>LEFT('PLANNING-RECHANGES LATelec'!$R241,9)</f>
        <v>LCT145733</v>
      </c>
      <c r="AV241" s="156"/>
    </row>
    <row r="242" spans="1:48" ht="38.25" hidden="1" x14ac:dyDescent="0.2">
      <c r="A242" s="86" t="str">
        <f t="shared" si="27"/>
        <v>2792618310</v>
      </c>
      <c r="B242" s="125" t="str">
        <f>IFERROR(VLOOKUP(F242,'Table V'!A:K,11,FALSE),"TBD")</f>
        <v>AIRBUS</v>
      </c>
      <c r="C242" s="125">
        <v>27926183</v>
      </c>
      <c r="D242" s="126">
        <v>10</v>
      </c>
      <c r="E242" s="127" t="s">
        <v>104</v>
      </c>
      <c r="F242" s="125" t="s">
        <v>705</v>
      </c>
      <c r="G242" s="125">
        <v>1</v>
      </c>
      <c r="H242" s="125">
        <v>0</v>
      </c>
      <c r="I242" s="125"/>
      <c r="J242" s="128" t="str">
        <f>IFERROR(VLOOKUP(F242,'Table V'!A:I,9,FALSE),"P/N INCONNU")</f>
        <v>P/N CONNU</v>
      </c>
      <c r="K242" s="125" t="str">
        <f>IFERROR(VLOOKUP(F242,'Table V'!A:J,10,FALSE),"TBD")</f>
        <v>TBD</v>
      </c>
      <c r="L242" s="125" t="str">
        <f>IFERROR(VLOOKUP(F242,'Table V'!A:C,3,FALSE),"LdF non existante")</f>
        <v>LdF Non approuvée</v>
      </c>
      <c r="M242" s="129" t="s">
        <v>59</v>
      </c>
      <c r="N242" s="125" t="str">
        <f>IFERROR(VLOOKUP(F242,'Table V'!A:H,8,FALSE),"À définir")</f>
        <v>NON</v>
      </c>
      <c r="O242" s="125">
        <f>IFERROR(VLOOKUP(F242,'Table V'!A:E,2,FALSE),"TBD")</f>
        <v>62</v>
      </c>
      <c r="P242" s="125" t="str">
        <f>IFERROR(CONCATENATE(VLOOKUP(F242,'Table V'!$A$1:$Q$260192,17,FALSE),"-",(RIGHT(C242,4)),"0",D242),"")</f>
        <v>1251019-6183010</v>
      </c>
      <c r="Q242" s="130" t="str">
        <f>IFERROR(VLOOKUP(F242,'Table V'!A:L,12,FALSE),"")</f>
        <v>LAB</v>
      </c>
      <c r="R242" s="125" t="s">
        <v>1019</v>
      </c>
      <c r="S242" s="125" t="s">
        <v>182</v>
      </c>
      <c r="T242" s="131" t="s">
        <v>24</v>
      </c>
      <c r="U242" s="132" t="s">
        <v>15</v>
      </c>
      <c r="V242" s="130" t="str">
        <f>IFERROR(VLOOKUP(F242,'Table V'!A:F,6,FALSE),"TBD")</f>
        <v>6963455500
6963455400
6963403400</v>
      </c>
      <c r="W242" s="125" t="str">
        <f>IFERROR(VLOOKUP(F242,'Table V'!A:G,7,FALSE),"TBD")</f>
        <v>Qté 1
Qté 1
Qté 1</v>
      </c>
      <c r="X242" s="125" t="str">
        <f>IFERROR(VLOOKUP(A242,[1]Feuil1!$A:$AG,32,FALSE),"N/A")</f>
        <v>Received</v>
      </c>
      <c r="Y242" s="130" t="s">
        <v>1987</v>
      </c>
      <c r="Z242" s="133" t="s">
        <v>1471</v>
      </c>
      <c r="AA242" s="125" t="s">
        <v>876</v>
      </c>
      <c r="AB242" s="129">
        <v>16961</v>
      </c>
      <c r="AC242" s="129" t="s">
        <v>942</v>
      </c>
      <c r="AD242" s="129">
        <v>4476</v>
      </c>
      <c r="AE242" s="134">
        <v>43465</v>
      </c>
      <c r="AF242" s="134">
        <v>43524</v>
      </c>
      <c r="AG242" s="134">
        <f t="shared" si="23"/>
        <v>43518</v>
      </c>
      <c r="AH242" s="125"/>
      <c r="AI242" s="219">
        <f>IFERROR(VLOOKUP('PLANNING-RECHANGES LATelec'!$AU242,[2]MAD!$B$4:$J$50000,2,FALSE),"MAD TBD")</f>
        <v>43521</v>
      </c>
      <c r="AJ242" s="134">
        <f>IFERROR(VLOOKUP('PLANNING-RECHANGES LATelec'!$AU242,[2]MAD!$B$4:$J$50000,9,FALSE),"NON EXPEDIÉE")</f>
        <v>43522</v>
      </c>
      <c r="AK242" s="224">
        <f t="shared" si="24"/>
        <v>3</v>
      </c>
      <c r="AL242" s="227">
        <v>43518</v>
      </c>
      <c r="AM242" s="222" t="s">
        <v>15</v>
      </c>
      <c r="AN242" s="172">
        <f>IFERROR(VLOOKUP('PLANNING-RECHANGES LATelec'!$F242,'Table V'!A$1:O8149,13,FALSE),"TBD")</f>
        <v>1155</v>
      </c>
      <c r="AO242" s="170">
        <f>IFERROR(VLOOKUP('PLANNING-RECHANGES LATelec'!$F242,'Table V'!A$1:O8106,14,FALSE),"TBD")</f>
        <v>2033</v>
      </c>
      <c r="AP242" s="171" t="str">
        <f>IFERROR(VLOOKUP('PLANNING-RECHANGES LATelec'!$F242,'Table V'!A$1:O$8013,15,FALSE),"TBD")</f>
        <v>USD</v>
      </c>
      <c r="AQ242" s="170" t="str">
        <f>IFERROR(VLOOKUP('PLANNING-RECHANGES LATelec'!$A242,[3]PO_AS!$A$2:$R$2520,16,FALSE),"TBD")</f>
        <v>TBD</v>
      </c>
      <c r="AR242" s="171" t="str">
        <f>IFERROR(VLOOKUP('PLANNING-RECHANGES LATelec'!$A242,[3]PO_AS!$A$2:$S$2520,18,FALSE),"TBD")</f>
        <v>TBD</v>
      </c>
      <c r="AS242" s="169" t="str">
        <f t="shared" si="25"/>
        <v>Non valide</v>
      </c>
      <c r="AT242" s="169" t="str">
        <f t="shared" si="26"/>
        <v>Non valide</v>
      </c>
      <c r="AU242" s="215" t="str">
        <f>LEFT('PLANNING-RECHANGES LATelec'!$R242,9)</f>
        <v>LCT157622</v>
      </c>
      <c r="AV242" s="156"/>
    </row>
    <row r="243" spans="1:48" ht="38.25" hidden="1" x14ac:dyDescent="0.2">
      <c r="A243" s="86" t="str">
        <f t="shared" si="27"/>
        <v>490003715110</v>
      </c>
      <c r="B243" s="125" t="str">
        <f>IFERROR(VLOOKUP(F243,'Table V'!A:K,11,FALSE),"TBD")</f>
        <v>STELIA</v>
      </c>
      <c r="C243" s="125">
        <v>4900037151</v>
      </c>
      <c r="D243" s="126" t="s">
        <v>157</v>
      </c>
      <c r="E243" s="127" t="s">
        <v>104</v>
      </c>
      <c r="F243" s="125" t="s">
        <v>646</v>
      </c>
      <c r="G243" s="125">
        <v>4</v>
      </c>
      <c r="H243" s="125">
        <v>0</v>
      </c>
      <c r="I243" s="125" t="str">
        <f>IFERROR(VLOOKUP(F243,'Stock PHS'!A:F,6,FALSE),"")</f>
        <v/>
      </c>
      <c r="J243" s="128" t="str">
        <f>IFERROR(VLOOKUP(F243,'Table V'!A:I,9,FALSE),"P/N INCONNU")</f>
        <v>P/N CONNU</v>
      </c>
      <c r="K243" s="125" t="str">
        <f>IFERROR(VLOOKUP(F243,'Table V'!A:J,10,FALSE),"TBD")</f>
        <v>N/A</v>
      </c>
      <c r="L243" s="125" t="str">
        <f>IFERROR(VLOOKUP(F243,'Table V'!A:C,3,FALSE),"LdF non existante")</f>
        <v>LdF approuvée</v>
      </c>
      <c r="M243" s="129"/>
      <c r="N243" s="129" t="str">
        <f>IFERROR(VLOOKUP(F243,'Table V'!A:H,8,FALSE),"À définir")</f>
        <v>OUI</v>
      </c>
      <c r="O243" s="125" t="str">
        <f>IFERROR(VLOOKUP(F243,'Table V'!A:E,2,FALSE),"TBD")</f>
        <v>CÂBLE</v>
      </c>
      <c r="P243" s="125" t="str">
        <f>IFERROR(CONCATENATE(VLOOKUP(F243,'Table V'!$A$1:$Q$260192,17,FALSE),"-",(RIGHT(C243,4)),"0",D243),"")</f>
        <v>1251019-7151010</v>
      </c>
      <c r="Q243" s="138" t="str">
        <f>IFERROR(VLOOKUP(F243,'Table V'!A:L,12,FALSE),"")</f>
        <v>LAB</v>
      </c>
      <c r="R243" s="126" t="s">
        <v>1332</v>
      </c>
      <c r="S243" s="125" t="s">
        <v>1333</v>
      </c>
      <c r="T243" s="131" t="s">
        <v>24</v>
      </c>
      <c r="U243" s="132" t="s">
        <v>15</v>
      </c>
      <c r="V243" s="139" t="str">
        <f>IFERROR(VLOOKUP(F243,'Table V'!A:F,6,FALSE),"TBD")</f>
        <v>N/A</v>
      </c>
      <c r="W243" s="140" t="str">
        <f>IFERROR(VLOOKUP(F243,'Table V'!A:G,7,FALSE),"TBD")</f>
        <v>N/A</v>
      </c>
      <c r="X243" s="140" t="str">
        <f>IFERROR(VLOOKUP(A243,[1]Feuil1!$A:$AG,32,FALSE),"N/A")</f>
        <v>N/A</v>
      </c>
      <c r="Y243" s="130" t="s">
        <v>1987</v>
      </c>
      <c r="Z243" s="141" t="s">
        <v>1334</v>
      </c>
      <c r="AA243" s="125" t="s">
        <v>876</v>
      </c>
      <c r="AB243" s="129" t="s">
        <v>57</v>
      </c>
      <c r="AC243" s="129" t="s">
        <v>57</v>
      </c>
      <c r="AD243" s="129" t="s">
        <v>57</v>
      </c>
      <c r="AE243" s="134">
        <v>43536</v>
      </c>
      <c r="AF243" s="134">
        <v>43536</v>
      </c>
      <c r="AG243" s="134">
        <f t="shared" si="23"/>
        <v>43530</v>
      </c>
      <c r="AH243" s="125"/>
      <c r="AI243" s="219" t="str">
        <f>IFERROR(VLOOKUP('PLANNING-RECHANGES LATelec'!$AU243,[2]MAD!$B$4:$J$50000,2,FALSE),"MAD TBD")</f>
        <v>MAD TBD</v>
      </c>
      <c r="AJ243" s="134" t="str">
        <f>IFERROR(VLOOKUP('PLANNING-RECHANGES LATelec'!$AU243,[2]MAD!$B$4:$J$50000,9,FALSE),"NON EXPEDIÉE")</f>
        <v>NON EXPEDIÉE</v>
      </c>
      <c r="AK243" s="224" t="str">
        <f t="shared" si="24"/>
        <v/>
      </c>
      <c r="AL243" s="227">
        <v>43530</v>
      </c>
      <c r="AM243" s="222" t="s">
        <v>15</v>
      </c>
      <c r="AN243" s="172">
        <f>IFERROR(VLOOKUP('PLANNING-RECHANGES LATelec'!$F243,'Table V'!A$1:O8150,13,FALSE),"TBD")</f>
        <v>245</v>
      </c>
      <c r="AO243" s="170">
        <f>IFERROR(VLOOKUP('PLANNING-RECHANGES LATelec'!$F243,'Table V'!A$1:O8107,14,FALSE),"TBD")</f>
        <v>0</v>
      </c>
      <c r="AP243" s="171" t="str">
        <f>IFERROR(VLOOKUP('PLANNING-RECHANGES LATelec'!$F243,'Table V'!A$1:O$8013,15,FALSE),"TBD")</f>
        <v>EUR</v>
      </c>
      <c r="AQ243" s="170" t="str">
        <f>IFERROR(VLOOKUP('PLANNING-RECHANGES LATelec'!$A243,[3]PO_AS!$A$2:$R$2520,16,FALSE),"TBD")</f>
        <v>TBD</v>
      </c>
      <c r="AR243" s="171" t="str">
        <f>IFERROR(VLOOKUP('PLANNING-RECHANGES LATelec'!$A243,[3]PO_AS!$A$2:$S$2520,18,FALSE),"TBD")</f>
        <v>TBD</v>
      </c>
      <c r="AS243" s="171" t="str">
        <f t="shared" si="25"/>
        <v>Non valide</v>
      </c>
      <c r="AT243" s="171" t="str">
        <f t="shared" si="26"/>
        <v>Non valide</v>
      </c>
      <c r="AU243" s="215" t="str">
        <f>LEFT('PLANNING-RECHANGES LATelec'!$R243,9)</f>
        <v>LCT226834</v>
      </c>
      <c r="AV243" s="156"/>
    </row>
    <row r="244" spans="1:48" ht="25.5" hidden="1" x14ac:dyDescent="0.2">
      <c r="A244" s="86" t="str">
        <f t="shared" si="27"/>
        <v>2805778510</v>
      </c>
      <c r="B244" s="125" t="str">
        <f>IFERROR(VLOOKUP(F244,'Table V'!A:K,11,FALSE),"TBD")</f>
        <v>AIRBUS</v>
      </c>
      <c r="C244" s="125">
        <v>28057785</v>
      </c>
      <c r="D244" s="126" t="s">
        <v>157</v>
      </c>
      <c r="E244" s="127" t="s">
        <v>6</v>
      </c>
      <c r="F244" s="125" t="s">
        <v>1253</v>
      </c>
      <c r="G244" s="125">
        <v>1</v>
      </c>
      <c r="H244" s="125">
        <v>0</v>
      </c>
      <c r="I244" s="125" t="str">
        <f>IFERROR(VLOOKUP(F244,'Stock PHS'!A:F,6,FALSE),"")</f>
        <v/>
      </c>
      <c r="J244" s="128" t="str">
        <f>IFERROR(VLOOKUP(F244,'Table V'!A:I,9,FALSE),"P/N INCONNU")</f>
        <v>P/N CONNU</v>
      </c>
      <c r="K244" s="125" t="str">
        <f>IFERROR(VLOOKUP(F244,'Table V'!A:J,10,FALSE),"TBD")</f>
        <v>VB0204D</v>
      </c>
      <c r="L244" s="125" t="str">
        <f>IFERROR(VLOOKUP(F244,'Table V'!A:C,3,FALSE),"LdF non existante")</f>
        <v>LdF Non approuvée</v>
      </c>
      <c r="M244" s="129"/>
      <c r="N244" s="129" t="str">
        <f>IFERROR(VLOOKUP(F244,'Table V'!A:H,8,FALSE),"À définir")</f>
        <v>NON</v>
      </c>
      <c r="O244" s="125">
        <f>IFERROR(VLOOKUP(F244,'Table V'!A:E,2,FALSE),"TBD")</f>
        <v>518</v>
      </c>
      <c r="P244" s="125" t="str">
        <f>IFERROR(CONCATENATE(VLOOKUP(F244,'Table V'!$A$1:$Q$260192,17,FALSE),"-",(RIGHT(C244,4)),"0",D244),"")</f>
        <v>1251019-7785010</v>
      </c>
      <c r="Q244" s="138" t="str">
        <f>IFERROR(VLOOKUP(F244,'Table V'!A:L,12,FALSE),"")</f>
        <v>LAB</v>
      </c>
      <c r="R244" s="126" t="s">
        <v>1480</v>
      </c>
      <c r="S244" s="125" t="s">
        <v>183</v>
      </c>
      <c r="T244" s="131" t="s">
        <v>24</v>
      </c>
      <c r="U244" s="132"/>
      <c r="V244" s="139" t="str">
        <f>IFERROR(VLOOKUP(F244,'Table V'!A:F,6,FALSE),"TBD")</f>
        <v>6V01448300</v>
      </c>
      <c r="W244" s="140" t="str">
        <f>IFERROR(VLOOKUP(F244,'Table V'!A:G,7,FALSE),"TBD")</f>
        <v>Qté 1</v>
      </c>
      <c r="X244" s="125" t="str">
        <f>IFERROR(VLOOKUP(A244,[1]Feuil1!$A:$AG,32,FALSE),"N/A")</f>
        <v>Received</v>
      </c>
      <c r="Y244" s="130" t="s">
        <v>1987</v>
      </c>
      <c r="Z244" s="133" t="s">
        <v>1554</v>
      </c>
      <c r="AA244" s="125" t="s">
        <v>876</v>
      </c>
      <c r="AB244" s="129">
        <v>21811</v>
      </c>
      <c r="AC244" s="129"/>
      <c r="AD244" s="129">
        <v>5802</v>
      </c>
      <c r="AE244" s="134">
        <v>43508</v>
      </c>
      <c r="AF244" s="134">
        <v>43537</v>
      </c>
      <c r="AG244" s="134">
        <f t="shared" si="23"/>
        <v>43535</v>
      </c>
      <c r="AH244" s="125"/>
      <c r="AI244" s="219">
        <f>IFERROR(VLOOKUP('PLANNING-RECHANGES LATelec'!$AU244,[2]MAD!$B$4:$J$50000,2,FALSE),"MAD TBD")</f>
        <v>43535</v>
      </c>
      <c r="AJ244" s="134">
        <f>IFERROR(VLOOKUP('PLANNING-RECHANGES LATelec'!$AU244,[2]MAD!$B$4:$J$50000,9,FALSE),"NON EXPEDIÉE")</f>
        <v>43536</v>
      </c>
      <c r="AK244" s="224">
        <f t="shared" si="24"/>
        <v>0</v>
      </c>
      <c r="AL244" s="227">
        <v>43535</v>
      </c>
      <c r="AM244" s="222" t="s">
        <v>15</v>
      </c>
      <c r="AN244" s="172">
        <f>IFERROR(VLOOKUP('PLANNING-RECHANGES LATelec'!$F244,'Table V'!A$1:O8151,13,FALSE),"TBD")</f>
        <v>2429</v>
      </c>
      <c r="AO244" s="170">
        <f>IFERROR(VLOOKUP('PLANNING-RECHANGES LATelec'!$F244,'Table V'!A$1:O8108,14,FALSE),"TBD")</f>
        <v>4294</v>
      </c>
      <c r="AP244" s="171" t="str">
        <f>IFERROR(VLOOKUP('PLANNING-RECHANGES LATelec'!$F244,'Table V'!A$1:O$8013,15,FALSE),"TBD")</f>
        <v>USD</v>
      </c>
      <c r="AQ244" s="170" t="str">
        <f>IFERROR(VLOOKUP('PLANNING-RECHANGES LATelec'!$A244,[3]PO_AS!$A$2:$R$2520,16,FALSE),"TBD")</f>
        <v>TBD</v>
      </c>
      <c r="AR244" s="171" t="str">
        <f>IFERROR(VLOOKUP('PLANNING-RECHANGES LATelec'!$A244,[3]PO_AS!$A$2:$S$2520,18,FALSE),"TBD")</f>
        <v>TBD</v>
      </c>
      <c r="AS244" s="171" t="str">
        <f t="shared" si="25"/>
        <v>Non valide</v>
      </c>
      <c r="AT244" s="171" t="str">
        <f t="shared" si="26"/>
        <v>Non valide</v>
      </c>
      <c r="AU244" s="215" t="str">
        <f>LEFT('PLANNING-RECHANGES LATelec'!$R244,9)</f>
        <v>LCT267754</v>
      </c>
      <c r="AV244" s="156"/>
    </row>
    <row r="245" spans="1:48" ht="25.5" hidden="1" x14ac:dyDescent="0.2">
      <c r="A245" s="85" t="str">
        <f t="shared" si="27"/>
        <v>2792614410</v>
      </c>
      <c r="B245" s="125" t="str">
        <f>IFERROR(VLOOKUP(F245,'Table V'!A:K,11,FALSE),"TBD")</f>
        <v>AIRBUS</v>
      </c>
      <c r="C245" s="125">
        <v>27926144</v>
      </c>
      <c r="D245" s="126">
        <v>10</v>
      </c>
      <c r="E245" s="127" t="s">
        <v>104</v>
      </c>
      <c r="F245" s="125" t="s">
        <v>704</v>
      </c>
      <c r="G245" s="125">
        <v>1</v>
      </c>
      <c r="H245" s="125">
        <v>0</v>
      </c>
      <c r="I245" s="125" t="str">
        <f>IFERROR(VLOOKUP(F245,'Stock PHS'!A:F,6,FALSE),"")</f>
        <v/>
      </c>
      <c r="J245" s="128" t="str">
        <f>IFERROR(VLOOKUP(F245,'Table V'!A:I,9,FALSE),"P/N INCONNU")</f>
        <v>P/N CONNU</v>
      </c>
      <c r="K245" s="125" t="str">
        <f>IFERROR(VLOOKUP(F245,'Table V'!A:J,10,FALSE),"TBD")</f>
        <v>TBD</v>
      </c>
      <c r="L245" s="125" t="str">
        <f>IFERROR(VLOOKUP(F245,'Table V'!A:C,3,FALSE),"LdF non existante")</f>
        <v>LdF Non approuvée</v>
      </c>
      <c r="M245" s="129" t="s">
        <v>59</v>
      </c>
      <c r="N245" s="125" t="str">
        <f>IFERROR(VLOOKUP(F245,'Table V'!A:H,8,FALSE),"À définir")</f>
        <v>NON</v>
      </c>
      <c r="O245" s="125">
        <f>IFERROR(VLOOKUP(F245,'Table V'!A:E,2,FALSE),"TBD")</f>
        <v>61</v>
      </c>
      <c r="P245" s="125" t="str">
        <f>IFERROR(CONCATENATE(VLOOKUP(F245,'Table V'!$A$1:$Q$260192,17,FALSE),"-",(RIGHT(C245,4)),"0",D245),"")</f>
        <v>1251019-6144010</v>
      </c>
      <c r="Q245" s="130" t="str">
        <f>IFERROR(VLOOKUP(F245,'Table V'!A:L,12,FALSE),"")</f>
        <v>LAB</v>
      </c>
      <c r="R245" s="126" t="s">
        <v>1009</v>
      </c>
      <c r="S245" s="125" t="s">
        <v>282</v>
      </c>
      <c r="T245" s="131" t="s">
        <v>24</v>
      </c>
      <c r="U245" s="132" t="s">
        <v>15</v>
      </c>
      <c r="V245" s="130" t="str">
        <f>IFERROR(VLOOKUP(F245,'Table V'!A:F,6,FALSE),"TBD")</f>
        <v>6963455500
6963455400</v>
      </c>
      <c r="W245" s="125" t="str">
        <f>IFERROR(VLOOKUP(F245,'Table V'!A:G,7,FALSE),"TBD")</f>
        <v>Qté 1
Qté 1</v>
      </c>
      <c r="X245" s="125" t="str">
        <f>IFERROR(VLOOKUP(A245,[1]Feuil1!$A:$AG,32,FALSE),"N/A")</f>
        <v>Received</v>
      </c>
      <c r="Y245" s="130" t="s">
        <v>1987</v>
      </c>
      <c r="Z245" s="133" t="s">
        <v>1471</v>
      </c>
      <c r="AA245" s="125" t="s">
        <v>876</v>
      </c>
      <c r="AB245" s="129">
        <v>16961</v>
      </c>
      <c r="AC245" s="129" t="s">
        <v>942</v>
      </c>
      <c r="AD245" s="129">
        <v>5099</v>
      </c>
      <c r="AE245" s="134">
        <v>43465</v>
      </c>
      <c r="AF245" s="134">
        <v>43539</v>
      </c>
      <c r="AG245" s="134">
        <f t="shared" si="23"/>
        <v>43535</v>
      </c>
      <c r="AH245" s="125"/>
      <c r="AI245" s="219">
        <f>IFERROR(VLOOKUP('PLANNING-RECHANGES LATelec'!$AU245,[2]MAD!$B$4:$J$50000,2,FALSE),"MAD TBD")</f>
        <v>43535</v>
      </c>
      <c r="AJ245" s="134">
        <f>IFERROR(VLOOKUP('PLANNING-RECHANGES LATelec'!$AU245,[2]MAD!$B$4:$J$50000,9,FALSE),"NON EXPEDIÉE")</f>
        <v>43536</v>
      </c>
      <c r="AK245" s="224">
        <f t="shared" si="24"/>
        <v>0</v>
      </c>
      <c r="AL245" s="227">
        <v>43535</v>
      </c>
      <c r="AM245" s="222" t="s">
        <v>15</v>
      </c>
      <c r="AN245" s="172">
        <f>IFERROR(VLOOKUP('PLANNING-RECHANGES LATelec'!$F245,'Table V'!A$1:O8152,13,FALSE),"TBD")</f>
        <v>1389</v>
      </c>
      <c r="AO245" s="170">
        <f>IFERROR(VLOOKUP('PLANNING-RECHANGES LATelec'!$F245,'Table V'!A$1:O8109,14,FALSE),"TBD")</f>
        <v>2219</v>
      </c>
      <c r="AP245" s="171" t="str">
        <f>IFERROR(VLOOKUP('PLANNING-RECHANGES LATelec'!$F245,'Table V'!A$1:O$8013,15,FALSE),"TBD")</f>
        <v>USD</v>
      </c>
      <c r="AQ245" s="170" t="str">
        <f>IFERROR(VLOOKUP('PLANNING-RECHANGES LATelec'!$A245,[3]PO_AS!$A$2:$R$2520,16,FALSE),"TBD")</f>
        <v>TBD</v>
      </c>
      <c r="AR245" s="171" t="str">
        <f>IFERROR(VLOOKUP('PLANNING-RECHANGES LATelec'!$A245,[3]PO_AS!$A$2:$S$2520,18,FALSE),"TBD")</f>
        <v>TBD</v>
      </c>
      <c r="AS245" s="169" t="str">
        <f t="shared" si="25"/>
        <v>Non valide</v>
      </c>
      <c r="AT245" s="169" t="str">
        <f t="shared" si="26"/>
        <v>Non valide</v>
      </c>
      <c r="AU245" s="215" t="str">
        <f>LEFT('PLANNING-RECHANGES LATelec'!$R245,9)</f>
        <v>LCT146280</v>
      </c>
      <c r="AV245" s="156"/>
    </row>
    <row r="246" spans="1:48" ht="25.5" hidden="1" x14ac:dyDescent="0.2">
      <c r="A246" s="86" t="str">
        <f t="shared" si="27"/>
        <v>2792617510</v>
      </c>
      <c r="B246" s="125" t="str">
        <f>IFERROR(VLOOKUP(F246,'Table V'!A:K,11,FALSE),"TBD")</f>
        <v>AIRBUS</v>
      </c>
      <c r="C246" s="125">
        <v>27926175</v>
      </c>
      <c r="D246" s="126">
        <v>10</v>
      </c>
      <c r="E246" s="127" t="s">
        <v>104</v>
      </c>
      <c r="F246" s="125" t="s">
        <v>703</v>
      </c>
      <c r="G246" s="125">
        <v>1</v>
      </c>
      <c r="H246" s="125">
        <v>0</v>
      </c>
      <c r="I246" s="125" t="str">
        <f>IFERROR(VLOOKUP(F246,'Stock PHS'!A:F,6,FALSE),"")</f>
        <v/>
      </c>
      <c r="J246" s="128" t="str">
        <f>IFERROR(VLOOKUP(F246,'Table V'!A:I,9,FALSE),"P/N INCONNU")</f>
        <v>P/N CONNU</v>
      </c>
      <c r="K246" s="125" t="str">
        <f>IFERROR(VLOOKUP(F246,'Table V'!A:J,10,FALSE),"TBD")</f>
        <v>NB6251P</v>
      </c>
      <c r="L246" s="125" t="str">
        <f>IFERROR(VLOOKUP(F246,'Table V'!A:C,3,FALSE),"LdF non existante")</f>
        <v>LdF Non approuvée</v>
      </c>
      <c r="M246" s="129" t="s">
        <v>59</v>
      </c>
      <c r="N246" s="125" t="str">
        <f>IFERROR(VLOOKUP(F246,'Table V'!A:H,8,FALSE),"À définir")</f>
        <v>NON</v>
      </c>
      <c r="O246" s="125">
        <f>IFERROR(VLOOKUP(F246,'Table V'!A:E,2,FALSE),"TBD")</f>
        <v>60</v>
      </c>
      <c r="P246" s="125" t="str">
        <f>IFERROR(CONCATENATE(VLOOKUP(F246,'Table V'!$A$1:$Q$260192,17,FALSE),"-",(RIGHT(C246,4)),"0",D246),"")</f>
        <v>1251019-6175010</v>
      </c>
      <c r="Q246" s="130" t="str">
        <f>IFERROR(VLOOKUP(F246,'Table V'!A:L,12,FALSE),"")</f>
        <v>LAB</v>
      </c>
      <c r="R246" s="126" t="s">
        <v>997</v>
      </c>
      <c r="S246" s="125" t="s">
        <v>281</v>
      </c>
      <c r="T246" s="131" t="s">
        <v>24</v>
      </c>
      <c r="U246" s="132" t="s">
        <v>15</v>
      </c>
      <c r="V246" s="130" t="str">
        <f>IFERROR(VLOOKUP(F246,'Table V'!A:F,6,FALSE),"TBD")</f>
        <v>6963455500
6963455400</v>
      </c>
      <c r="W246" s="125" t="str">
        <f>IFERROR(VLOOKUP(F246,'Table V'!A:G,7,FALSE),"TBD")</f>
        <v>Qté 1
Qté 1</v>
      </c>
      <c r="X246" s="125" t="str">
        <f>IFERROR(VLOOKUP(A246,[1]Feuil1!$A:$AG,32,FALSE),"N/A")</f>
        <v>Received</v>
      </c>
      <c r="Y246" s="130" t="s">
        <v>1987</v>
      </c>
      <c r="Z246" s="133" t="s">
        <v>1471</v>
      </c>
      <c r="AA246" s="125" t="s">
        <v>876</v>
      </c>
      <c r="AB246" s="129">
        <v>16961</v>
      </c>
      <c r="AC246" s="129" t="s">
        <v>942</v>
      </c>
      <c r="AD246" s="129">
        <v>5099</v>
      </c>
      <c r="AE246" s="134">
        <v>43465</v>
      </c>
      <c r="AF246" s="134">
        <v>43539</v>
      </c>
      <c r="AG246" s="134">
        <f t="shared" si="23"/>
        <v>43535</v>
      </c>
      <c r="AH246" s="125"/>
      <c r="AI246" s="219">
        <f>IFERROR(VLOOKUP('PLANNING-RECHANGES LATelec'!$AU246,[2]MAD!$B$4:$J$50000,2,FALSE),"MAD TBD")</f>
        <v>43535</v>
      </c>
      <c r="AJ246" s="134">
        <f>IFERROR(VLOOKUP('PLANNING-RECHANGES LATelec'!$AU246,[2]MAD!$B$4:$J$50000,9,FALSE),"NON EXPEDIÉE")</f>
        <v>43536</v>
      </c>
      <c r="AK246" s="224">
        <f t="shared" si="24"/>
        <v>0</v>
      </c>
      <c r="AL246" s="227">
        <v>43535</v>
      </c>
      <c r="AM246" s="222" t="s">
        <v>15</v>
      </c>
      <c r="AN246" s="172">
        <f>IFERROR(VLOOKUP('PLANNING-RECHANGES LATelec'!$F246,'Table V'!A$1:O8153,13,FALSE),"TBD")</f>
        <v>1036</v>
      </c>
      <c r="AO246" s="170">
        <f>IFERROR(VLOOKUP('PLANNING-RECHANGES LATelec'!$F246,'Table V'!A$1:O8110,14,FALSE),"TBD")</f>
        <v>1937</v>
      </c>
      <c r="AP246" s="171" t="str">
        <f>IFERROR(VLOOKUP('PLANNING-RECHANGES LATelec'!$F246,'Table V'!A$1:O$8013,15,FALSE),"TBD")</f>
        <v>USD</v>
      </c>
      <c r="AQ246" s="170" t="str">
        <f>IFERROR(VLOOKUP('PLANNING-RECHANGES LATelec'!$A246,[3]PO_AS!$A$2:$R$2520,16,FALSE),"TBD")</f>
        <v>TBD</v>
      </c>
      <c r="AR246" s="171" t="str">
        <f>IFERROR(VLOOKUP('PLANNING-RECHANGES LATelec'!$A246,[3]PO_AS!$A$2:$S$2520,18,FALSE),"TBD")</f>
        <v>TBD</v>
      </c>
      <c r="AS246" s="169" t="str">
        <f t="shared" si="25"/>
        <v>Non valide</v>
      </c>
      <c r="AT246" s="169" t="str">
        <f t="shared" si="26"/>
        <v>Non valide</v>
      </c>
      <c r="AU246" s="215" t="str">
        <f>LEFT('PLANNING-RECHANGES LATelec'!$R246,9)</f>
        <v>LCT145735</v>
      </c>
      <c r="AV246" s="156"/>
    </row>
    <row r="247" spans="1:48" ht="38.25" hidden="1" x14ac:dyDescent="0.2">
      <c r="A247" s="85" t="str">
        <f t="shared" si="27"/>
        <v>2792618410</v>
      </c>
      <c r="B247" s="125" t="str">
        <f>IFERROR(VLOOKUP(F247,'Table V'!A:K,11,FALSE),"TBD")</f>
        <v>AIRBUS</v>
      </c>
      <c r="C247" s="125">
        <v>27926184</v>
      </c>
      <c r="D247" s="126">
        <v>10</v>
      </c>
      <c r="E247" s="127" t="s">
        <v>104</v>
      </c>
      <c r="F247" s="125" t="s">
        <v>705</v>
      </c>
      <c r="G247" s="125">
        <v>1</v>
      </c>
      <c r="H247" s="125">
        <v>0</v>
      </c>
      <c r="I247" s="125"/>
      <c r="J247" s="128" t="str">
        <f>IFERROR(VLOOKUP(F247,'Table V'!A:I,9,FALSE),"P/N INCONNU")</f>
        <v>P/N CONNU</v>
      </c>
      <c r="K247" s="125" t="str">
        <f>IFERROR(VLOOKUP(F247,'Table V'!A:J,10,FALSE),"TBD")</f>
        <v>TBD</v>
      </c>
      <c r="L247" s="125" t="str">
        <f>IFERROR(VLOOKUP(F247,'Table V'!A:C,3,FALSE),"LdF non existante")</f>
        <v>LdF Non approuvée</v>
      </c>
      <c r="M247" s="129" t="s">
        <v>59</v>
      </c>
      <c r="N247" s="125" t="str">
        <f>IFERROR(VLOOKUP(F247,'Table V'!A:H,8,FALSE),"À définir")</f>
        <v>NON</v>
      </c>
      <c r="O247" s="125">
        <f>IFERROR(VLOOKUP(F247,'Table V'!A:E,2,FALSE),"TBD")</f>
        <v>62</v>
      </c>
      <c r="P247" s="125" t="str">
        <f>IFERROR(CONCATENATE(VLOOKUP(F247,'Table V'!$A$1:$Q$260192,17,FALSE),"-",(RIGHT(C247,4)),"0",D247),"")</f>
        <v>1251019-6184010</v>
      </c>
      <c r="Q247" s="130" t="str">
        <f>IFERROR(VLOOKUP(F247,'Table V'!A:L,12,FALSE),"")</f>
        <v>LAB</v>
      </c>
      <c r="R247" s="126" t="s">
        <v>1020</v>
      </c>
      <c r="S247" s="125" t="s">
        <v>281</v>
      </c>
      <c r="T247" s="131" t="s">
        <v>24</v>
      </c>
      <c r="U247" s="132" t="s">
        <v>15</v>
      </c>
      <c r="V247" s="130" t="str">
        <f>IFERROR(VLOOKUP(F247,'Table V'!A:F,6,FALSE),"TBD")</f>
        <v>6963455500
6963455400
6963403400</v>
      </c>
      <c r="W247" s="125" t="str">
        <f>IFERROR(VLOOKUP(F247,'Table V'!A:G,7,FALSE),"TBD")</f>
        <v>Qté 1
Qté 1
Qté 1</v>
      </c>
      <c r="X247" s="125" t="str">
        <f>IFERROR(VLOOKUP(A247,[1]Feuil1!$A:$AG,32,FALSE),"N/A")</f>
        <v>Received</v>
      </c>
      <c r="Y247" s="130" t="s">
        <v>1987</v>
      </c>
      <c r="Z247" s="133" t="s">
        <v>1471</v>
      </c>
      <c r="AA247" s="125" t="s">
        <v>876</v>
      </c>
      <c r="AB247" s="129">
        <v>16961</v>
      </c>
      <c r="AC247" s="129" t="s">
        <v>942</v>
      </c>
      <c r="AD247" s="129">
        <v>5099</v>
      </c>
      <c r="AE247" s="134">
        <v>43465</v>
      </c>
      <c r="AF247" s="134">
        <v>43539</v>
      </c>
      <c r="AG247" s="134">
        <f t="shared" si="23"/>
        <v>43535</v>
      </c>
      <c r="AH247" s="125"/>
      <c r="AI247" s="219">
        <f>IFERROR(VLOOKUP('PLANNING-RECHANGES LATelec'!$AU247,[2]MAD!$B$4:$J$50000,2,FALSE),"MAD TBD")</f>
        <v>43535</v>
      </c>
      <c r="AJ247" s="134">
        <f>IFERROR(VLOOKUP('PLANNING-RECHANGES LATelec'!$AU247,[2]MAD!$B$4:$J$50000,9,FALSE),"NON EXPEDIÉE")</f>
        <v>43536</v>
      </c>
      <c r="AK247" s="224">
        <f t="shared" si="24"/>
        <v>0</v>
      </c>
      <c r="AL247" s="227">
        <v>43535</v>
      </c>
      <c r="AM247" s="222" t="s">
        <v>15</v>
      </c>
      <c r="AN247" s="172">
        <f>IFERROR(VLOOKUP('PLANNING-RECHANGES LATelec'!$F247,'Table V'!A$1:O8154,13,FALSE),"TBD")</f>
        <v>1155</v>
      </c>
      <c r="AO247" s="170">
        <f>IFERROR(VLOOKUP('PLANNING-RECHANGES LATelec'!$F247,'Table V'!A$1:O8111,14,FALSE),"TBD")</f>
        <v>2033</v>
      </c>
      <c r="AP247" s="171" t="str">
        <f>IFERROR(VLOOKUP('PLANNING-RECHANGES LATelec'!$F247,'Table V'!A$1:O$8013,15,FALSE),"TBD")</f>
        <v>USD</v>
      </c>
      <c r="AQ247" s="170" t="str">
        <f>IFERROR(VLOOKUP('PLANNING-RECHANGES LATelec'!$A247,[3]PO_AS!$A$2:$R$2520,16,FALSE),"TBD")</f>
        <v>TBD</v>
      </c>
      <c r="AR247" s="171" t="str">
        <f>IFERROR(VLOOKUP('PLANNING-RECHANGES LATelec'!$A247,[3]PO_AS!$A$2:$S$2520,18,FALSE),"TBD")</f>
        <v>TBD</v>
      </c>
      <c r="AS247" s="169" t="str">
        <f t="shared" si="25"/>
        <v>Non valide</v>
      </c>
      <c r="AT247" s="169" t="str">
        <f t="shared" si="26"/>
        <v>Non valide</v>
      </c>
      <c r="AU247" s="215" t="str">
        <f>LEFT('PLANNING-RECHANGES LATelec'!$R247,9)</f>
        <v>LCT157624</v>
      </c>
      <c r="AV247" s="156"/>
    </row>
    <row r="248" spans="1:48" ht="38.25" hidden="1" x14ac:dyDescent="0.2">
      <c r="A248" s="86" t="str">
        <f t="shared" si="27"/>
        <v>2794710410</v>
      </c>
      <c r="B248" s="125" t="str">
        <f>IFERROR(VLOOKUP(F248,'Table V'!A:K,11,FALSE),"TBD")</f>
        <v>AIRBUS</v>
      </c>
      <c r="C248" s="125">
        <v>27947104</v>
      </c>
      <c r="D248" s="126" t="s">
        <v>157</v>
      </c>
      <c r="E248" s="127" t="s">
        <v>104</v>
      </c>
      <c r="F248" s="125" t="s">
        <v>704</v>
      </c>
      <c r="G248" s="125" t="s">
        <v>1102</v>
      </c>
      <c r="H248" s="125">
        <v>0</v>
      </c>
      <c r="I248" s="125" t="str">
        <f>IFERROR(VLOOKUP(F248,'Stock PHS'!A:F,6,FALSE),"")</f>
        <v/>
      </c>
      <c r="J248" s="128" t="str">
        <f>IFERROR(VLOOKUP(F248,'Table V'!A:I,9,FALSE),"P/N INCONNU")</f>
        <v>P/N CONNU</v>
      </c>
      <c r="K248" s="125" t="str">
        <f>IFERROR(VLOOKUP(F248,'Table V'!A:J,10,FALSE),"TBD")</f>
        <v>TBD</v>
      </c>
      <c r="L248" s="125" t="str">
        <f>IFERROR(VLOOKUP(F248,'Table V'!A:C,3,FALSE),"LdF non existante")</f>
        <v>LdF Non approuvée</v>
      </c>
      <c r="M248" s="129" t="s">
        <v>59</v>
      </c>
      <c r="N248" s="125" t="str">
        <f>IFERROR(VLOOKUP(F248,'Table V'!A:H,8,FALSE),"À définir")</f>
        <v>NON</v>
      </c>
      <c r="O248" s="125">
        <f>IFERROR(VLOOKUP(F248,'Table V'!A:E,2,FALSE),"TBD")</f>
        <v>61</v>
      </c>
      <c r="P248" s="125" t="str">
        <f>IFERROR(CONCATENATE(VLOOKUP(F248,'Table V'!$A$1:$Q$260192,17,FALSE),"-",(RIGHT(C248,4)),"0",D248),"")</f>
        <v>1251019-7104010</v>
      </c>
      <c r="Q248" s="130" t="str">
        <f>IFERROR(VLOOKUP(F248,'Table V'!A:L,12,FALSE),"")</f>
        <v>LAB</v>
      </c>
      <c r="R248" s="126" t="s">
        <v>1112</v>
      </c>
      <c r="S248" s="125" t="s">
        <v>284</v>
      </c>
      <c r="T248" s="131" t="s">
        <v>24</v>
      </c>
      <c r="U248" s="132" t="s">
        <v>15</v>
      </c>
      <c r="V248" s="130" t="str">
        <f>IFERROR(VLOOKUP(F248,'Table V'!A:F,6,FALSE),"TBD")</f>
        <v>6963455500
6963455400</v>
      </c>
      <c r="W248" s="125" t="str">
        <f>IFERROR(VLOOKUP(F248,'Table V'!A:G,7,FALSE),"TBD")</f>
        <v>Qté 1
Qté 1</v>
      </c>
      <c r="X248" s="125" t="str">
        <f>IFERROR(VLOOKUP(A248,[1]Feuil1!$A:$AG,32,FALSE),"N/A")</f>
        <v>Received</v>
      </c>
      <c r="Y248" s="130" t="s">
        <v>1987</v>
      </c>
      <c r="Z248" s="133" t="s">
        <v>1258</v>
      </c>
      <c r="AA248" s="125" t="s">
        <v>876</v>
      </c>
      <c r="AB248" s="129">
        <v>18362</v>
      </c>
      <c r="AC248" s="129" t="s">
        <v>1150</v>
      </c>
      <c r="AD248" s="129">
        <v>5099</v>
      </c>
      <c r="AE248" s="134">
        <v>43509.999988425923</v>
      </c>
      <c r="AF248" s="134">
        <v>43539</v>
      </c>
      <c r="AG248" s="134">
        <f t="shared" si="23"/>
        <v>43535</v>
      </c>
      <c r="AH248" s="125"/>
      <c r="AI248" s="219">
        <f>IFERROR(VLOOKUP('PLANNING-RECHANGES LATelec'!$AU248,[2]MAD!$B$4:$J$50000,2,FALSE),"MAD TBD")</f>
        <v>43535</v>
      </c>
      <c r="AJ248" s="134">
        <f>IFERROR(VLOOKUP('PLANNING-RECHANGES LATelec'!$AU248,[2]MAD!$B$4:$J$50000,9,FALSE),"NON EXPEDIÉE")</f>
        <v>43536</v>
      </c>
      <c r="AK248" s="224">
        <f t="shared" si="24"/>
        <v>0</v>
      </c>
      <c r="AL248" s="227">
        <v>43535</v>
      </c>
      <c r="AM248" s="222" t="s">
        <v>15</v>
      </c>
      <c r="AN248" s="172">
        <f>IFERROR(VLOOKUP('PLANNING-RECHANGES LATelec'!$F248,'Table V'!A$1:O8155,13,FALSE),"TBD")</f>
        <v>1389</v>
      </c>
      <c r="AO248" s="170">
        <f>IFERROR(VLOOKUP('PLANNING-RECHANGES LATelec'!$F248,'Table V'!A$1:O8112,14,FALSE),"TBD")</f>
        <v>2219</v>
      </c>
      <c r="AP248" s="171" t="str">
        <f>IFERROR(VLOOKUP('PLANNING-RECHANGES LATelec'!$F248,'Table V'!A$1:O$8013,15,FALSE),"TBD")</f>
        <v>USD</v>
      </c>
      <c r="AQ248" s="170" t="str">
        <f>IFERROR(VLOOKUP('PLANNING-RECHANGES LATelec'!$A248,[3]PO_AS!$A$2:$R$2520,16,FALSE),"TBD")</f>
        <v>TBD</v>
      </c>
      <c r="AR248" s="171" t="str">
        <f>IFERROR(VLOOKUP('PLANNING-RECHANGES LATelec'!$A248,[3]PO_AS!$A$2:$S$2520,18,FALSE),"TBD")</f>
        <v>TBD</v>
      </c>
      <c r="AS248" s="169" t="str">
        <f t="shared" si="25"/>
        <v>Non valide</v>
      </c>
      <c r="AT248" s="169" t="str">
        <f t="shared" si="26"/>
        <v>Non valide</v>
      </c>
      <c r="AU248" s="215" t="str">
        <f>LEFT('PLANNING-RECHANGES LATelec'!$R248,9)</f>
        <v>LCT169844</v>
      </c>
      <c r="AV248" s="156"/>
    </row>
    <row r="249" spans="1:48" ht="38.25" hidden="1" x14ac:dyDescent="0.2">
      <c r="A249" s="86" t="str">
        <f t="shared" si="27"/>
        <v>2794720110</v>
      </c>
      <c r="B249" s="125" t="str">
        <f>IFERROR(VLOOKUP(F249,'Table V'!A:K,11,FALSE),"TBD")</f>
        <v>AIRBUS</v>
      </c>
      <c r="C249" s="125">
        <v>27947201</v>
      </c>
      <c r="D249" s="126" t="s">
        <v>157</v>
      </c>
      <c r="E249" s="127" t="s">
        <v>104</v>
      </c>
      <c r="F249" s="125" t="s">
        <v>703</v>
      </c>
      <c r="G249" s="125" t="s">
        <v>1102</v>
      </c>
      <c r="H249" s="125">
        <v>0</v>
      </c>
      <c r="I249" s="125" t="str">
        <f>IFERROR(VLOOKUP(F249,'Stock PHS'!A:F,6,FALSE),"")</f>
        <v/>
      </c>
      <c r="J249" s="128" t="str">
        <f>IFERROR(VLOOKUP(F249,'Table V'!A:I,9,FALSE),"P/N INCONNU")</f>
        <v>P/N CONNU</v>
      </c>
      <c r="K249" s="125" t="str">
        <f>IFERROR(VLOOKUP(F249,'Table V'!A:J,10,FALSE),"TBD")</f>
        <v>NB6251P</v>
      </c>
      <c r="L249" s="125" t="str">
        <f>IFERROR(VLOOKUP(F249,'Table V'!A:C,3,FALSE),"LdF non existante")</f>
        <v>LdF Non approuvée</v>
      </c>
      <c r="M249" s="129" t="s">
        <v>59</v>
      </c>
      <c r="N249" s="125" t="str">
        <f>IFERROR(VLOOKUP(F249,'Table V'!A:H,8,FALSE),"À définir")</f>
        <v>NON</v>
      </c>
      <c r="O249" s="125">
        <f>IFERROR(VLOOKUP(F249,'Table V'!A:E,2,FALSE),"TBD")</f>
        <v>60</v>
      </c>
      <c r="P249" s="125" t="str">
        <f>IFERROR(CONCATENATE(VLOOKUP(F249,'Table V'!$A$1:$Q$260192,17,FALSE),"-",(RIGHT(C249,4)),"0",D249),"")</f>
        <v>1251019-7201010</v>
      </c>
      <c r="Q249" s="130" t="str">
        <f>IFERROR(VLOOKUP(F249,'Table V'!A:L,12,FALSE),"")</f>
        <v>LAB</v>
      </c>
      <c r="R249" s="126" t="s">
        <v>1107</v>
      </c>
      <c r="S249" s="125" t="s">
        <v>282</v>
      </c>
      <c r="T249" s="131" t="s">
        <v>24</v>
      </c>
      <c r="U249" s="132" t="s">
        <v>15</v>
      </c>
      <c r="V249" s="130" t="str">
        <f>IFERROR(VLOOKUP(F249,'Table V'!A:F,6,FALSE),"TBD")</f>
        <v>6963455500
6963455400</v>
      </c>
      <c r="W249" s="125" t="str">
        <f>IFERROR(VLOOKUP(F249,'Table V'!A:G,7,FALSE),"TBD")</f>
        <v>Qté 1
Qté 1</v>
      </c>
      <c r="X249" s="125" t="str">
        <f>IFERROR(VLOOKUP(A249,[1]Feuil1!$A:$AG,32,FALSE),"N/A")</f>
        <v>Received</v>
      </c>
      <c r="Y249" s="130" t="s">
        <v>1987</v>
      </c>
      <c r="Z249" s="133" t="s">
        <v>1258</v>
      </c>
      <c r="AA249" s="125" t="s">
        <v>876</v>
      </c>
      <c r="AB249" s="129">
        <v>18362</v>
      </c>
      <c r="AC249" s="129" t="s">
        <v>1150</v>
      </c>
      <c r="AD249" s="129">
        <v>5099</v>
      </c>
      <c r="AE249" s="134">
        <v>43537.999988425923</v>
      </c>
      <c r="AF249" s="134">
        <v>43539</v>
      </c>
      <c r="AG249" s="134">
        <f t="shared" si="23"/>
        <v>43535</v>
      </c>
      <c r="AH249" s="125"/>
      <c r="AI249" s="219">
        <f>IFERROR(VLOOKUP('PLANNING-RECHANGES LATelec'!$AU249,[2]MAD!$B$4:$J$50000,2,FALSE),"MAD TBD")</f>
        <v>43535</v>
      </c>
      <c r="AJ249" s="134">
        <f>IFERROR(VLOOKUP('PLANNING-RECHANGES LATelec'!$AU249,[2]MAD!$B$4:$J$50000,9,FALSE),"NON EXPEDIÉE")</f>
        <v>43536</v>
      </c>
      <c r="AK249" s="224">
        <f t="shared" si="24"/>
        <v>0</v>
      </c>
      <c r="AL249" s="227">
        <v>43535</v>
      </c>
      <c r="AM249" s="222" t="s">
        <v>15</v>
      </c>
      <c r="AN249" s="172">
        <f>IFERROR(VLOOKUP('PLANNING-RECHANGES LATelec'!$F249,'Table V'!A$1:O8156,13,FALSE),"TBD")</f>
        <v>1036</v>
      </c>
      <c r="AO249" s="170">
        <f>IFERROR(VLOOKUP('PLANNING-RECHANGES LATelec'!$F249,'Table V'!A$1:O8113,14,FALSE),"TBD")</f>
        <v>1937</v>
      </c>
      <c r="AP249" s="171" t="str">
        <f>IFERROR(VLOOKUP('PLANNING-RECHANGES LATelec'!$F249,'Table V'!A$1:O$8013,15,FALSE),"TBD")</f>
        <v>USD</v>
      </c>
      <c r="AQ249" s="170" t="str">
        <f>IFERROR(VLOOKUP('PLANNING-RECHANGES LATelec'!$A249,[3]PO_AS!$A$2:$R$2520,16,FALSE),"TBD")</f>
        <v>TBD</v>
      </c>
      <c r="AR249" s="171" t="str">
        <f>IFERROR(VLOOKUP('PLANNING-RECHANGES LATelec'!$A249,[3]PO_AS!$A$2:$S$2520,18,FALSE),"TBD")</f>
        <v>TBD</v>
      </c>
      <c r="AS249" s="169" t="str">
        <f t="shared" si="25"/>
        <v>Non valide</v>
      </c>
      <c r="AT249" s="169" t="str">
        <f t="shared" si="26"/>
        <v>Non valide</v>
      </c>
      <c r="AU249" s="215" t="str">
        <f>LEFT('PLANNING-RECHANGES LATelec'!$R249,9)</f>
        <v>LCT169834</v>
      </c>
      <c r="AV249" s="156"/>
    </row>
    <row r="250" spans="1:48" ht="38.25" hidden="1" x14ac:dyDescent="0.2">
      <c r="A250" s="85" t="str">
        <f t="shared" si="27"/>
        <v>2794742310</v>
      </c>
      <c r="B250" s="125" t="str">
        <f>IFERROR(VLOOKUP(F250,'Table V'!A:K,11,FALSE),"TBD")</f>
        <v>AIRBUS</v>
      </c>
      <c r="C250" s="125">
        <v>27947423</v>
      </c>
      <c r="D250" s="126" t="s">
        <v>157</v>
      </c>
      <c r="E250" s="127" t="s">
        <v>104</v>
      </c>
      <c r="F250" s="125" t="s">
        <v>705</v>
      </c>
      <c r="G250" s="125" t="s">
        <v>1102</v>
      </c>
      <c r="H250" s="125">
        <v>0</v>
      </c>
      <c r="I250" s="125"/>
      <c r="J250" s="128" t="str">
        <f>IFERROR(VLOOKUP(F250,'Table V'!A:I,9,FALSE),"P/N INCONNU")</f>
        <v>P/N CONNU</v>
      </c>
      <c r="K250" s="125" t="str">
        <f>IFERROR(VLOOKUP(F250,'Table V'!A:J,10,FALSE),"TBD")</f>
        <v>TBD</v>
      </c>
      <c r="L250" s="125" t="str">
        <f>IFERROR(VLOOKUP(F250,'Table V'!A:C,3,FALSE),"LdF non existante")</f>
        <v>LdF Non approuvée</v>
      </c>
      <c r="M250" s="129" t="s">
        <v>59</v>
      </c>
      <c r="N250" s="125" t="str">
        <f>IFERROR(VLOOKUP(F250,'Table V'!A:H,8,FALSE),"À définir")</f>
        <v>NON</v>
      </c>
      <c r="O250" s="125">
        <f>IFERROR(VLOOKUP(F250,'Table V'!A:E,2,FALSE),"TBD")</f>
        <v>62</v>
      </c>
      <c r="P250" s="125" t="str">
        <f>IFERROR(CONCATENATE(VLOOKUP(F250,'Table V'!$A$1:$Q$260192,17,FALSE),"-",(RIGHT(C250,4)),"0",D250),"")</f>
        <v>1251019-7423010</v>
      </c>
      <c r="Q250" s="130" t="str">
        <f>IFERROR(VLOOKUP(F250,'Table V'!A:L,12,FALSE),"")</f>
        <v>LAB</v>
      </c>
      <c r="R250" s="126" t="s">
        <v>1117</v>
      </c>
      <c r="S250" s="125" t="s">
        <v>283</v>
      </c>
      <c r="T250" s="131" t="s">
        <v>24</v>
      </c>
      <c r="U250" s="132" t="s">
        <v>15</v>
      </c>
      <c r="V250" s="130" t="str">
        <f>IFERROR(VLOOKUP(F250,'Table V'!A:F,6,FALSE),"TBD")</f>
        <v>6963455500
6963455400
6963403400</v>
      </c>
      <c r="W250" s="125" t="str">
        <f>IFERROR(VLOOKUP(F250,'Table V'!A:G,7,FALSE),"TBD")</f>
        <v>Qté 1
Qté 1
Qté 1</v>
      </c>
      <c r="X250" s="125" t="str">
        <f>IFERROR(VLOOKUP(A250,[1]Feuil1!$A:$AG,32,FALSE),"N/A")</f>
        <v>Received</v>
      </c>
      <c r="Y250" s="130" t="s">
        <v>1987</v>
      </c>
      <c r="Z250" s="133" t="s">
        <v>1258</v>
      </c>
      <c r="AA250" s="125" t="s">
        <v>876</v>
      </c>
      <c r="AB250" s="129">
        <v>18362</v>
      </c>
      <c r="AC250" s="129" t="s">
        <v>1150</v>
      </c>
      <c r="AD250" s="129">
        <v>5099</v>
      </c>
      <c r="AE250" s="134">
        <v>43537.999988425923</v>
      </c>
      <c r="AF250" s="134">
        <v>43539</v>
      </c>
      <c r="AG250" s="134">
        <f t="shared" si="23"/>
        <v>43535</v>
      </c>
      <c r="AH250" s="125"/>
      <c r="AI250" s="219">
        <f>IFERROR(VLOOKUP('PLANNING-RECHANGES LATelec'!$AU250,[2]MAD!$B$4:$J$50000,2,FALSE),"MAD TBD")</f>
        <v>43535</v>
      </c>
      <c r="AJ250" s="134">
        <f>IFERROR(VLOOKUP('PLANNING-RECHANGES LATelec'!$AU250,[2]MAD!$B$4:$J$50000,9,FALSE),"NON EXPEDIÉE")</f>
        <v>43536</v>
      </c>
      <c r="AK250" s="224">
        <f t="shared" si="24"/>
        <v>0</v>
      </c>
      <c r="AL250" s="227">
        <v>43535</v>
      </c>
      <c r="AM250" s="222" t="s">
        <v>15</v>
      </c>
      <c r="AN250" s="172">
        <f>IFERROR(VLOOKUP('PLANNING-RECHANGES LATelec'!$F250,'Table V'!A$1:O8157,13,FALSE),"TBD")</f>
        <v>1155</v>
      </c>
      <c r="AO250" s="170">
        <f>IFERROR(VLOOKUP('PLANNING-RECHANGES LATelec'!$F250,'Table V'!A$1:O8114,14,FALSE),"TBD")</f>
        <v>2033</v>
      </c>
      <c r="AP250" s="171" t="str">
        <f>IFERROR(VLOOKUP('PLANNING-RECHANGES LATelec'!$F250,'Table V'!A$1:O$8013,15,FALSE),"TBD")</f>
        <v>USD</v>
      </c>
      <c r="AQ250" s="170" t="str">
        <f>IFERROR(VLOOKUP('PLANNING-RECHANGES LATelec'!$A250,[3]PO_AS!$A$2:$R$2520,16,FALSE),"TBD")</f>
        <v>TBD</v>
      </c>
      <c r="AR250" s="171" t="str">
        <f>IFERROR(VLOOKUP('PLANNING-RECHANGES LATelec'!$A250,[3]PO_AS!$A$2:$S$2520,18,FALSE),"TBD")</f>
        <v>TBD</v>
      </c>
      <c r="AS250" s="169" t="str">
        <f t="shared" si="25"/>
        <v>Non valide</v>
      </c>
      <c r="AT250" s="169" t="str">
        <f t="shared" si="26"/>
        <v>Non valide</v>
      </c>
      <c r="AU250" s="215" t="str">
        <f>LEFT('PLANNING-RECHANGES LATelec'!$R250,9)</f>
        <v>LCT169854</v>
      </c>
      <c r="AV250" s="156"/>
    </row>
    <row r="251" spans="1:48" ht="38.25" hidden="1" x14ac:dyDescent="0.2">
      <c r="A251" s="86" t="str">
        <f t="shared" si="27"/>
        <v>490003724810</v>
      </c>
      <c r="B251" s="125" t="str">
        <f>IFERROR(VLOOKUP(F251,'Table V'!A:K,11,FALSE),"TBD")</f>
        <v>STELIA</v>
      </c>
      <c r="C251" s="125">
        <v>4900037248</v>
      </c>
      <c r="D251" s="126" t="s">
        <v>157</v>
      </c>
      <c r="E251" s="127" t="s">
        <v>104</v>
      </c>
      <c r="F251" s="125" t="s">
        <v>646</v>
      </c>
      <c r="G251" s="125">
        <v>2</v>
      </c>
      <c r="H251" s="125">
        <v>0</v>
      </c>
      <c r="I251" s="125" t="str">
        <f>IFERROR(VLOOKUP(F251,'Stock PHS'!A:F,6,FALSE),"")</f>
        <v/>
      </c>
      <c r="J251" s="128" t="str">
        <f>IFERROR(VLOOKUP(F251,'Table V'!A:I,9,FALSE),"P/N INCONNU")</f>
        <v>P/N CONNU</v>
      </c>
      <c r="K251" s="125" t="str">
        <f>IFERROR(VLOOKUP(F251,'Table V'!A:J,10,FALSE),"TBD")</f>
        <v>N/A</v>
      </c>
      <c r="L251" s="125" t="str">
        <f>IFERROR(VLOOKUP(F251,'Table V'!A:C,3,FALSE),"LdF non existante")</f>
        <v>LdF approuvée</v>
      </c>
      <c r="M251" s="129"/>
      <c r="N251" s="129" t="str">
        <f>IFERROR(VLOOKUP(F251,'Table V'!A:H,8,FALSE),"À définir")</f>
        <v>OUI</v>
      </c>
      <c r="O251" s="125" t="str">
        <f>IFERROR(VLOOKUP(F251,'Table V'!A:E,2,FALSE),"TBD")</f>
        <v>CÂBLE</v>
      </c>
      <c r="P251" s="125" t="str">
        <f>IFERROR(CONCATENATE(VLOOKUP(F251,'Table V'!$A$1:$Q$260192,17,FALSE),"-",(RIGHT(C251,4)),"0",D251),"")</f>
        <v>1251019-7248010</v>
      </c>
      <c r="Q251" s="138" t="str">
        <f>IFERROR(VLOOKUP(F251,'Table V'!A:L,12,FALSE),"")</f>
        <v>LAB</v>
      </c>
      <c r="R251" s="126" t="s">
        <v>1383</v>
      </c>
      <c r="S251" s="125" t="s">
        <v>1384</v>
      </c>
      <c r="T251" s="131" t="s">
        <v>24</v>
      </c>
      <c r="U251" s="132" t="s">
        <v>15</v>
      </c>
      <c r="V251" s="139" t="str">
        <f>IFERROR(VLOOKUP(F251,'Table V'!A:F,6,FALSE),"TBD")</f>
        <v>N/A</v>
      </c>
      <c r="W251" s="140" t="str">
        <f>IFERROR(VLOOKUP(F251,'Table V'!A:G,7,FALSE),"TBD")</f>
        <v>N/A</v>
      </c>
      <c r="X251" s="140" t="str">
        <f>IFERROR(VLOOKUP(A251,[1]Feuil1!$A:$AG,32,FALSE),"N/A")</f>
        <v>N/A</v>
      </c>
      <c r="Y251" s="130" t="s">
        <v>1987</v>
      </c>
      <c r="Z251" s="133" t="s">
        <v>1382</v>
      </c>
      <c r="AA251" s="125" t="s">
        <v>876</v>
      </c>
      <c r="AB251" s="129" t="s">
        <v>57</v>
      </c>
      <c r="AC251" s="129" t="s">
        <v>57</v>
      </c>
      <c r="AD251" s="129" t="s">
        <v>57</v>
      </c>
      <c r="AE251" s="134">
        <v>43539</v>
      </c>
      <c r="AF251" s="134">
        <v>43539</v>
      </c>
      <c r="AG251" s="134">
        <f t="shared" si="23"/>
        <v>43535</v>
      </c>
      <c r="AH251" s="125"/>
      <c r="AI251" s="219">
        <f>IFERROR(VLOOKUP('PLANNING-RECHANGES LATelec'!$AU251,[2]MAD!$B$4:$J$50000,2,FALSE),"MAD TBD")</f>
        <v>43537</v>
      </c>
      <c r="AJ251" s="134">
        <f>IFERROR(VLOOKUP('PLANNING-RECHANGES LATelec'!$AU251,[2]MAD!$B$4:$J$50000,9,FALSE),"NON EXPEDIÉE")</f>
        <v>43538</v>
      </c>
      <c r="AK251" s="224">
        <f t="shared" si="24"/>
        <v>2</v>
      </c>
      <c r="AL251" s="227">
        <v>43535</v>
      </c>
      <c r="AM251" s="222" t="s">
        <v>15</v>
      </c>
      <c r="AN251" s="172">
        <f>IFERROR(VLOOKUP('PLANNING-RECHANGES LATelec'!$F251,'Table V'!A$1:O8158,13,FALSE),"TBD")</f>
        <v>245</v>
      </c>
      <c r="AO251" s="170">
        <f>IFERROR(VLOOKUP('PLANNING-RECHANGES LATelec'!$F251,'Table V'!A$1:O8115,14,FALSE),"TBD")</f>
        <v>0</v>
      </c>
      <c r="AP251" s="171" t="str">
        <f>IFERROR(VLOOKUP('PLANNING-RECHANGES LATelec'!$F251,'Table V'!A$1:O$8013,15,FALSE),"TBD")</f>
        <v>EUR</v>
      </c>
      <c r="AQ251" s="170" t="str">
        <f>IFERROR(VLOOKUP('PLANNING-RECHANGES LATelec'!$A251,[3]PO_AS!$A$2:$R$2520,16,FALSE),"TBD")</f>
        <v>TBD</v>
      </c>
      <c r="AR251" s="171" t="str">
        <f>IFERROR(VLOOKUP('PLANNING-RECHANGES LATelec'!$A251,[3]PO_AS!$A$2:$S$2520,18,FALSE),"TBD")</f>
        <v>TBD</v>
      </c>
      <c r="AS251" s="171" t="str">
        <f t="shared" si="25"/>
        <v>Non valide</v>
      </c>
      <c r="AT251" s="171" t="str">
        <f t="shared" si="26"/>
        <v>Non valide</v>
      </c>
      <c r="AU251" s="215" t="str">
        <f>LEFT('PLANNING-RECHANGES LATelec'!$R251,9)</f>
        <v>LCT241816</v>
      </c>
      <c r="AV251" s="156"/>
    </row>
    <row r="252" spans="1:48" ht="38.25" hidden="1" x14ac:dyDescent="0.2">
      <c r="A252" s="85" t="str">
        <f t="shared" si="27"/>
        <v>2794780410</v>
      </c>
      <c r="B252" s="125" t="str">
        <f>IFERROR(VLOOKUP(F252,'Table V'!A:K,11,FALSE),"TBD")</f>
        <v>AIRBUS</v>
      </c>
      <c r="C252" s="125">
        <v>27947804</v>
      </c>
      <c r="D252" s="126" t="s">
        <v>157</v>
      </c>
      <c r="E252" s="127" t="s">
        <v>104</v>
      </c>
      <c r="F252" s="125" t="s">
        <v>1101</v>
      </c>
      <c r="G252" s="125" t="s">
        <v>1104</v>
      </c>
      <c r="H252" s="125">
        <v>0</v>
      </c>
      <c r="I252" s="125" t="str">
        <f>IFERROR(VLOOKUP(F252,'Stock PHS'!A:F,6,FALSE),"")</f>
        <v/>
      </c>
      <c r="J252" s="128" t="str">
        <f>IFERROR(VLOOKUP(F252,'Table V'!A:I,9,FALSE),"P/N INCONNU")</f>
        <v>P/N CONNU</v>
      </c>
      <c r="K252" s="125" t="str">
        <f>IFERROR(VLOOKUP(F252,'Table V'!A:J,10,FALSE),"TBD")</f>
        <v>NB02155</v>
      </c>
      <c r="L252" s="125" t="str">
        <f>IFERROR(VLOOKUP(F252,'Table V'!A:C,3,FALSE),"LdF non existante")</f>
        <v>LdF Non approuvée</v>
      </c>
      <c r="M252" s="129" t="s">
        <v>59</v>
      </c>
      <c r="N252" s="125" t="str">
        <f>IFERROR(VLOOKUP(F252,'Table V'!A:H,8,FALSE),"À définir")</f>
        <v>NON</v>
      </c>
      <c r="O252" s="125">
        <f>IFERROR(VLOOKUP(F252,'Table V'!A:E,2,FALSE),"TBD")</f>
        <v>56</v>
      </c>
      <c r="P252" s="125" t="str">
        <f>IFERROR(CONCATENATE(VLOOKUP(F252,'Table V'!$A$1:$Q$260192,17,FALSE),"-",(RIGHT(C252,4)),"0",D252),"")</f>
        <v>1251019-7804010</v>
      </c>
      <c r="Q252" s="130" t="str">
        <f>IFERROR(VLOOKUP(F252,'Table V'!A:L,12,FALSE),"")</f>
        <v>LAB</v>
      </c>
      <c r="R252" s="126" t="s">
        <v>1139</v>
      </c>
      <c r="S252" s="125" t="s">
        <v>1141</v>
      </c>
      <c r="T252" s="131" t="s">
        <v>24</v>
      </c>
      <c r="U252" s="132" t="s">
        <v>15</v>
      </c>
      <c r="V252" s="130" t="str">
        <f>IFERROR(VLOOKUP(F252,'Table V'!A:F,6,FALSE),"TBD")</f>
        <v>N/A</v>
      </c>
      <c r="W252" s="125" t="str">
        <f>IFERROR(VLOOKUP(F252,'Table V'!A:G,7,FALSE),"TBD")</f>
        <v>N/A</v>
      </c>
      <c r="X252" s="125" t="str">
        <f>IFERROR(VLOOKUP(A252,[1]Feuil1!$A:$AG,32,FALSE),"N/A")</f>
        <v>N/A</v>
      </c>
      <c r="Y252" s="130" t="s">
        <v>1987</v>
      </c>
      <c r="Z252" s="133" t="s">
        <v>1244</v>
      </c>
      <c r="AA252" s="125" t="s">
        <v>876</v>
      </c>
      <c r="AB252" s="129">
        <v>18566</v>
      </c>
      <c r="AC252" s="129" t="s">
        <v>1149</v>
      </c>
      <c r="AD252" s="129">
        <v>5173</v>
      </c>
      <c r="AE252" s="134">
        <v>43535.999988425923</v>
      </c>
      <c r="AF252" s="134">
        <v>43542</v>
      </c>
      <c r="AG252" s="134">
        <f t="shared" si="23"/>
        <v>43536</v>
      </c>
      <c r="AH252" s="125"/>
      <c r="AI252" s="219">
        <f>IFERROR(VLOOKUP('PLANNING-RECHANGES LATelec'!$AU252,[2]MAD!$B$4:$J$50000,2,FALSE),"MAD TBD")</f>
        <v>43536</v>
      </c>
      <c r="AJ252" s="134">
        <f>IFERROR(VLOOKUP('PLANNING-RECHANGES LATelec'!$AU252,[2]MAD!$B$4:$J$50000,9,FALSE),"NON EXPEDIÉE")</f>
        <v>43537</v>
      </c>
      <c r="AK252" s="224">
        <f t="shared" si="24"/>
        <v>0</v>
      </c>
      <c r="AL252" s="227">
        <v>43536</v>
      </c>
      <c r="AM252" s="222" t="s">
        <v>15</v>
      </c>
      <c r="AN252" s="172">
        <f>IFERROR(VLOOKUP('PLANNING-RECHANGES LATelec'!$F252,'Table V'!A$1:O8159,13,FALSE),"TBD")</f>
        <v>1045</v>
      </c>
      <c r="AO252" s="170">
        <f>IFERROR(VLOOKUP('PLANNING-RECHANGES LATelec'!$F252,'Table V'!A$1:O8116,14,FALSE),"TBD")</f>
        <v>0</v>
      </c>
      <c r="AP252" s="171" t="str">
        <f>IFERROR(VLOOKUP('PLANNING-RECHANGES LATelec'!$F252,'Table V'!A$1:O$8013,15,FALSE),"TBD")</f>
        <v>USD</v>
      </c>
      <c r="AQ252" s="170" t="str">
        <f>IFERROR(VLOOKUP('PLANNING-RECHANGES LATelec'!$A252,[3]PO_AS!$A$2:$R$2520,16,FALSE),"TBD")</f>
        <v>TBD</v>
      </c>
      <c r="AR252" s="171" t="str">
        <f>IFERROR(VLOOKUP('PLANNING-RECHANGES LATelec'!$A252,[3]PO_AS!$A$2:$S$2520,18,FALSE),"TBD")</f>
        <v>TBD</v>
      </c>
      <c r="AS252" s="169" t="str">
        <f t="shared" si="25"/>
        <v>Non valide</v>
      </c>
      <c r="AT252" s="169" t="str">
        <f t="shared" si="26"/>
        <v>Non valide</v>
      </c>
      <c r="AU252" s="215" t="str">
        <f>LEFT('PLANNING-RECHANGES LATelec'!$R252,9)</f>
        <v>LCT182761</v>
      </c>
      <c r="AV252" s="156"/>
    </row>
    <row r="253" spans="1:48" ht="25.5" hidden="1" x14ac:dyDescent="0.2">
      <c r="A253" s="84" t="str">
        <f t="shared" ref="A253:A255" si="28">C253&amp;(RIGHT(D253,2))</f>
        <v>2796626410</v>
      </c>
      <c r="B253" s="125" t="str">
        <f>IFERROR(VLOOKUP(F253,'Table V'!A:K,11,FALSE),"TBD")</f>
        <v>TBD</v>
      </c>
      <c r="C253" s="125">
        <v>27966264</v>
      </c>
      <c r="D253" s="126" t="s">
        <v>157</v>
      </c>
      <c r="E253" s="127" t="s">
        <v>16</v>
      </c>
      <c r="F253" s="125" t="s">
        <v>1169</v>
      </c>
      <c r="G253" s="125">
        <v>1</v>
      </c>
      <c r="H253" s="125">
        <v>0</v>
      </c>
      <c r="I253" s="125" t="str">
        <f>IFERROR(VLOOKUP(F253,'Stock PHS'!A:F,6,FALSE),"")</f>
        <v/>
      </c>
      <c r="J253" s="128" t="str">
        <f>IFERROR(VLOOKUP(F253,'Table V'!A:I,9,FALSE),"P/N INCONNU")</f>
        <v>P/N INCONNU</v>
      </c>
      <c r="K253" s="125" t="str">
        <f>IFERROR(VLOOKUP(F253,'Table V'!A:J,10,FALSE),"TBD")</f>
        <v>TBD</v>
      </c>
      <c r="L253" s="125" t="str">
        <f>IFERROR(VLOOKUP(F253,'Table V'!A:C,3,FALSE),"LdF non existante")</f>
        <v>LdF non existante</v>
      </c>
      <c r="M253" s="129" t="s">
        <v>59</v>
      </c>
      <c r="N253" s="125" t="str">
        <f>IFERROR(VLOOKUP(F253,'Table V'!A:H,8,FALSE),"À définir")</f>
        <v>À définir</v>
      </c>
      <c r="O253" s="125" t="str">
        <f>IFERROR(VLOOKUP(F253,'Table V'!A:E,2,FALSE),"TBD")</f>
        <v>TBD</v>
      </c>
      <c r="P253" s="125" t="str">
        <f>IFERROR(CONCATENATE(VLOOKUP(F253,'Table V'!$A$1:$Q$260192,17,FALSE),"-",(RIGHT(C253,4)),"0",D253),"")</f>
        <v/>
      </c>
      <c r="Q253" s="130" t="str">
        <f>IFERROR(VLOOKUP(F253,'Table V'!A:L,12,FALSE),"")</f>
        <v/>
      </c>
      <c r="R253" s="126"/>
      <c r="S253" s="125"/>
      <c r="T253" s="131" t="s">
        <v>24</v>
      </c>
      <c r="U253" s="132"/>
      <c r="V253" s="130" t="str">
        <f>IFERROR(VLOOKUP(F253,'Table V'!A:F,6,FALSE),"TBD")</f>
        <v>TBD</v>
      </c>
      <c r="W253" s="125" t="str">
        <f>IFERROR(VLOOKUP(F253,'Table V'!A:G,7,FALSE),"TBD")</f>
        <v>TBD</v>
      </c>
      <c r="X253" s="125" t="str">
        <f>IFERROR(VLOOKUP(A253,[1]Feuil1!$A:$AG,32,FALSE),"N/A")</f>
        <v>N/A</v>
      </c>
      <c r="Y253" s="130" t="s">
        <v>34</v>
      </c>
      <c r="Z253" s="133"/>
      <c r="AA253" s="125" t="s">
        <v>876</v>
      </c>
      <c r="AB253" s="129"/>
      <c r="AC253" s="129"/>
      <c r="AD253" s="129"/>
      <c r="AE253" s="134">
        <v>43434</v>
      </c>
      <c r="AF253" s="134"/>
      <c r="AG253" s="134">
        <f t="shared" ref="AG253:AG255" si="29">IF(OR(E253="AOG",E253="CRIT"),(IFERROR(IF(AF253=0,WORKDAY(AE253,-2),WORKDAY(AF253,-2)),"TBD")),(IFERROR(IF(AF253=0,WORKDAY(AE253,-4),WORKDAY(AF253,-4)),"TBD")))</f>
        <v>43432</v>
      </c>
      <c r="AH253" s="125"/>
      <c r="AI253" s="219" t="str">
        <f>IFERROR(VLOOKUP('PLANNING-RECHANGES LATelec'!$AU253,[2]MAD!$B$4:$J$50000,2,FALSE),"MAD TBD")</f>
        <v>MAD TBD</v>
      </c>
      <c r="AJ253" s="134" t="str">
        <f>IFERROR(VLOOKUP('PLANNING-RECHANGES LATelec'!$AU253,[2]MAD!$B$4:$J$50000,9,FALSE),"NON EXPEDIÉE")</f>
        <v>NON EXPEDIÉE</v>
      </c>
      <c r="AK253" s="224" t="str">
        <f t="shared" ref="AK253:AK255" si="30">IFERROR((AI253-AL253),"")</f>
        <v/>
      </c>
      <c r="AL253" s="227"/>
      <c r="AM253" s="222" t="s">
        <v>15</v>
      </c>
      <c r="AN253" s="172" t="str">
        <f>IFERROR(VLOOKUP('PLANNING-RECHANGES LATelec'!$F253,'Table V'!A$1:O8160,13,FALSE),"TBD")</f>
        <v>TBD</v>
      </c>
      <c r="AO253" s="170" t="str">
        <f>IFERROR(VLOOKUP('PLANNING-RECHANGES LATelec'!$F253,'Table V'!A$1:O8117,14,FALSE),"TBD")</f>
        <v>TBD</v>
      </c>
      <c r="AP253" s="171" t="str">
        <f>IFERROR(VLOOKUP('PLANNING-RECHANGES LATelec'!$F253,'Table V'!A$1:O$8013,15,FALSE),"TBD")</f>
        <v>TBD</v>
      </c>
      <c r="AQ253" s="168" t="str">
        <f>IFERROR(VLOOKUP('PLANNING-RECHANGES LATelec'!$A253,[3]PO_AS!$A$2:$R$2520,16,FALSE),"TBD")</f>
        <v>TBD</v>
      </c>
      <c r="AR253" s="169" t="str">
        <f>IFERROR(VLOOKUP('PLANNING-RECHANGES LATelec'!$A253,[3]PO_AS!$A$2:$S$2520,18,FALSE),"TBD")</f>
        <v>TBD</v>
      </c>
      <c r="AS253" s="169" t="str">
        <f t="shared" ref="AS253:AS255" si="31">IF(OR(AN253=AQ253,AO253=AQ253),"Valide","Non valide")</f>
        <v>Valide</v>
      </c>
      <c r="AT253" s="169" t="str">
        <f t="shared" ref="AT253:AT255" si="32">IFERROR(IF(SEARCH(AP253,AR253),"Valide","Non valide"),"Non valide")</f>
        <v>Valide</v>
      </c>
      <c r="AU253" s="215" t="str">
        <f>LEFT('PLANNING-RECHANGES LATelec'!$R253,9)</f>
        <v/>
      </c>
      <c r="AV253" s="156"/>
    </row>
    <row r="254" spans="1:48" ht="25.5" hidden="1" x14ac:dyDescent="0.2">
      <c r="A254" s="84" t="str">
        <f t="shared" si="28"/>
        <v>27839759</v>
      </c>
      <c r="B254" s="125" t="str">
        <f>IFERROR(VLOOKUP(F254,'Table V'!A:K,11,FALSE),"TBD")</f>
        <v>AIRBUS</v>
      </c>
      <c r="C254" s="125">
        <v>27839759</v>
      </c>
      <c r="D254" s="126"/>
      <c r="E254" s="127" t="s">
        <v>104</v>
      </c>
      <c r="F254" s="125" t="s">
        <v>657</v>
      </c>
      <c r="G254" s="125">
        <v>3</v>
      </c>
      <c r="H254" s="125">
        <v>0</v>
      </c>
      <c r="I254" s="125" t="str">
        <f>IFERROR(VLOOKUP(F254,'Stock PHS'!A:F,6,FALSE),"")</f>
        <v/>
      </c>
      <c r="J254" s="128" t="str">
        <f>IFERROR(VLOOKUP(F254,'Table V'!A:I,9,FALSE),"P/N INCONNU")</f>
        <v>P/N CONNU</v>
      </c>
      <c r="K254" s="125" t="str">
        <f>IFERROR(VLOOKUP(F254,'Table V'!A:J,10,FALSE),"TBD")</f>
        <v>NB06767P</v>
      </c>
      <c r="L254" s="125" t="str">
        <f>IFERROR(VLOOKUP(F254,'Table V'!A:C,3,FALSE),"LdF non existante")</f>
        <v>LdF Non approuvée</v>
      </c>
      <c r="M254" s="129" t="s">
        <v>59</v>
      </c>
      <c r="N254" s="125" t="str">
        <f>IFERROR(VLOOKUP(F254,'Table V'!A:H,8,FALSE),"À définir")</f>
        <v>NON</v>
      </c>
      <c r="O254" s="125">
        <f>IFERROR(VLOOKUP(F254,'Table V'!A:E,2,FALSE),"")</f>
        <v>40</v>
      </c>
      <c r="P254" s="125" t="str">
        <f>IFERROR(CONCATENATE(VLOOKUP(F254,'Table V'!$A$1:$Q$260192,17,FALSE),"-",(RIGHT(C254,4)),"0",D254),"")</f>
        <v>1251019-97590</v>
      </c>
      <c r="Q254" s="130" t="str">
        <f>IFERROR(VLOOKUP(F254,'Table V'!A:L,12,FALSE),"")</f>
        <v>LAB</v>
      </c>
      <c r="R254" s="126"/>
      <c r="S254" s="125" t="s">
        <v>172</v>
      </c>
      <c r="T254" s="131" t="s">
        <v>24</v>
      </c>
      <c r="U254" s="132"/>
      <c r="V254" s="130" t="str">
        <f>IFERROR(VLOOKUP(F254,'Table V'!A:F,6,FALSE),"TBD")</f>
        <v>N/A</v>
      </c>
      <c r="W254" s="125" t="str">
        <f>IFERROR(VLOOKUP(F254,'Table V'!A:G,7,FALSE),"TBD")</f>
        <v>N/A</v>
      </c>
      <c r="X254" s="125" t="str">
        <f>IFERROR(VLOOKUP(A254,[1]Feuil1!$A:$AG,32,FALSE),"N/A")</f>
        <v>N/A</v>
      </c>
      <c r="Y254" s="130" t="s">
        <v>1987</v>
      </c>
      <c r="Z254" s="133" t="s">
        <v>396</v>
      </c>
      <c r="AA254" s="125" t="s">
        <v>159</v>
      </c>
      <c r="AB254" s="129">
        <v>15132</v>
      </c>
      <c r="AC254" s="129"/>
      <c r="AD254" s="129"/>
      <c r="AE254" s="134">
        <v>43476</v>
      </c>
      <c r="AF254" s="134"/>
      <c r="AG254" s="134">
        <f t="shared" si="29"/>
        <v>43472</v>
      </c>
      <c r="AH254" s="125"/>
      <c r="AI254" s="219" t="str">
        <f>IFERROR(VLOOKUP('PLANNING-RECHANGES LATelec'!$AU254,[2]MAD!$B$4:$J$50000,2,FALSE),"MAD TBD")</f>
        <v>MAD TBD</v>
      </c>
      <c r="AJ254" s="134" t="str">
        <f>IFERROR(VLOOKUP('PLANNING-RECHANGES LATelec'!$AU254,[2]MAD!$B$4:$J$50000,9,FALSE),"NON EXPEDIÉE")</f>
        <v>NON EXPEDIÉE</v>
      </c>
      <c r="AK254" s="224" t="str">
        <f t="shared" si="30"/>
        <v/>
      </c>
      <c r="AL254" s="227"/>
      <c r="AM254" s="222" t="s">
        <v>15</v>
      </c>
      <c r="AN254" s="172">
        <f>IFERROR(VLOOKUP('PLANNING-RECHANGES LATelec'!$F254,'Table V'!A$1:O8161,13,FALSE),"TBD")</f>
        <v>3801</v>
      </c>
      <c r="AO254" s="170">
        <f>IFERROR(VLOOKUP('PLANNING-RECHANGES LATelec'!$F254,'Table V'!A$1:O8118,14,FALSE),"TBD")</f>
        <v>0</v>
      </c>
      <c r="AP254" s="171" t="str">
        <f>IFERROR(VLOOKUP('PLANNING-RECHANGES LATelec'!$F254,'Table V'!A$1:O$8013,15,FALSE),"TBD")</f>
        <v>USD</v>
      </c>
      <c r="AQ254" s="168" t="str">
        <f>IFERROR(VLOOKUP('PLANNING-RECHANGES LATelec'!$A254,[3]PO_AS!$A$2:$R$2520,16,FALSE),"TBD")</f>
        <v>TBD</v>
      </c>
      <c r="AR254" s="169" t="str">
        <f>IFERROR(VLOOKUP('PLANNING-RECHANGES LATelec'!$A254,[3]PO_AS!$A$2:$S$2520,18,FALSE),"TBD")</f>
        <v>TBD</v>
      </c>
      <c r="AS254" s="169" t="str">
        <f t="shared" si="31"/>
        <v>Non valide</v>
      </c>
      <c r="AT254" s="169" t="str">
        <f t="shared" si="32"/>
        <v>Non valide</v>
      </c>
      <c r="AU254" s="215" t="str">
        <f>LEFT('PLANNING-RECHANGES LATelec'!$R254,9)</f>
        <v/>
      </c>
      <c r="AV254" s="156"/>
    </row>
    <row r="255" spans="1:48" ht="25.5" hidden="1" x14ac:dyDescent="0.2">
      <c r="A255" s="86" t="str">
        <f t="shared" si="28"/>
        <v>2801175310</v>
      </c>
      <c r="B255" s="125" t="str">
        <f>IFERROR(VLOOKUP(F255,'Table V'!A:K,11,FALSE),"TBD")</f>
        <v>AIRBUS</v>
      </c>
      <c r="C255" s="125">
        <v>28011753</v>
      </c>
      <c r="D255" s="126" t="s">
        <v>157</v>
      </c>
      <c r="E255" s="127" t="s">
        <v>6</v>
      </c>
      <c r="F255" s="125" t="s">
        <v>530</v>
      </c>
      <c r="G255" s="125">
        <v>2</v>
      </c>
      <c r="H255" s="125">
        <v>0</v>
      </c>
      <c r="I255" s="125" t="str">
        <f>IFERROR(VLOOKUP(F255,'Stock PHS'!A:F,6,FALSE),"")</f>
        <v/>
      </c>
      <c r="J255" s="128" t="str">
        <f>IFERROR(VLOOKUP(F255,'Table V'!A:I,9,FALSE),"P/N INCONNU")</f>
        <v>P/N CONNU</v>
      </c>
      <c r="K255" s="125" t="str">
        <f>IFERROR(VLOOKUP(F255,'Table V'!A:J,10,FALSE),"TBD")</f>
        <v>N/A</v>
      </c>
      <c r="L255" s="125" t="str">
        <f>IFERROR(VLOOKUP(F255,'Table V'!A:C,3,FALSE),"LdF non existante")</f>
        <v>LdF approuvée</v>
      </c>
      <c r="M255" s="129"/>
      <c r="N255" s="129" t="str">
        <f>IFERROR(VLOOKUP(F255,'Table V'!A:H,8,FALSE),"À définir")</f>
        <v>NON</v>
      </c>
      <c r="O255" s="125">
        <f>IFERROR(VLOOKUP(F255,'Table V'!A:E,2,FALSE),"TBD")</f>
        <v>27</v>
      </c>
      <c r="P255" s="125" t="str">
        <f>IFERROR(CONCATENATE(VLOOKUP(F255,'Table V'!$A$1:$Q$260192,17,FALSE),"-",(RIGHT(C255,4)),"0",D255),"")</f>
        <v>1251019-1753010</v>
      </c>
      <c r="Q255" s="138" t="str">
        <f>IFERROR(VLOOKUP(F255,'Table V'!A:L,12,FALSE),"")</f>
        <v>LAB</v>
      </c>
      <c r="R255" s="126" t="s">
        <v>1292</v>
      </c>
      <c r="S255" s="125" t="s">
        <v>1293</v>
      </c>
      <c r="T255" s="131" t="s">
        <v>24</v>
      </c>
      <c r="U255" s="132" t="s">
        <v>15</v>
      </c>
      <c r="V255" s="139" t="str">
        <f>IFERROR(VLOOKUP(F255,'Table V'!A:F,6,FALSE),"TBD")</f>
        <v>N/A</v>
      </c>
      <c r="W255" s="140" t="str">
        <f>IFERROR(VLOOKUP(F255,'Table V'!A:G,7,FALSE),"TBD")</f>
        <v>N/A</v>
      </c>
      <c r="X255" s="140" t="str">
        <f>IFERROR(VLOOKUP(A255,[1]Feuil1!$A:$AG,32,FALSE),"N/A")</f>
        <v>N/A</v>
      </c>
      <c r="Y255" s="130" t="s">
        <v>34</v>
      </c>
      <c r="Z255" s="133" t="s">
        <v>1294</v>
      </c>
      <c r="AA255" s="125" t="s">
        <v>876</v>
      </c>
      <c r="AB255" s="129">
        <v>20199</v>
      </c>
      <c r="AC255" s="129"/>
      <c r="AD255" s="129">
        <v>4529</v>
      </c>
      <c r="AE255" s="134">
        <v>43467</v>
      </c>
      <c r="AF255" s="134">
        <v>43483</v>
      </c>
      <c r="AG255" s="134">
        <f t="shared" si="29"/>
        <v>43481</v>
      </c>
      <c r="AH255" s="125"/>
      <c r="AI255" s="219" t="str">
        <f>IFERROR(VLOOKUP('PLANNING-RECHANGES LATelec'!$AU255,[2]MAD!$B$4:$J$50000,2,FALSE),"MAD TBD")</f>
        <v>MAD TBD</v>
      </c>
      <c r="AJ255" s="134" t="str">
        <f>IFERROR(VLOOKUP('PLANNING-RECHANGES LATelec'!$AU255,[2]MAD!$B$4:$J$50000,9,FALSE),"NON EXPEDIÉE")</f>
        <v>NON EXPEDIÉE</v>
      </c>
      <c r="AK255" s="224" t="str">
        <f t="shared" si="30"/>
        <v/>
      </c>
      <c r="AL255" s="227"/>
      <c r="AM255" s="222" t="s">
        <v>15</v>
      </c>
      <c r="AN255" s="172">
        <f>IFERROR(VLOOKUP('PLANNING-RECHANGES LATelec'!$F255,'Table V'!A$1:O8162,13,FALSE),"TBD")</f>
        <v>1074</v>
      </c>
      <c r="AO255" s="170">
        <f>IFERROR(VLOOKUP('PLANNING-RECHANGES LATelec'!$F255,'Table V'!A$1:O8119,14,FALSE),"TBD")</f>
        <v>0</v>
      </c>
      <c r="AP255" s="171" t="str">
        <f>IFERROR(VLOOKUP('PLANNING-RECHANGES LATelec'!$F255,'Table V'!A$1:O$8013,15,FALSE),"TBD")</f>
        <v>USD</v>
      </c>
      <c r="AQ255" s="168" t="str">
        <f>IFERROR(VLOOKUP('PLANNING-RECHANGES LATelec'!$A255,[3]PO_AS!$A$2:$R$2520,16,FALSE),"TBD")</f>
        <v>TBD</v>
      </c>
      <c r="AR255" s="171" t="str">
        <f>IFERROR(VLOOKUP('PLANNING-RECHANGES LATelec'!$A255,[3]PO_AS!$A$2:$S$2520,18,FALSE),"TBD")</f>
        <v>TBD</v>
      </c>
      <c r="AS255" s="171" t="str">
        <f t="shared" si="31"/>
        <v>Non valide</v>
      </c>
      <c r="AT255" s="171" t="str">
        <f t="shared" si="32"/>
        <v>Non valide</v>
      </c>
      <c r="AU255" s="215" t="str">
        <f>LEFT('PLANNING-RECHANGES LATelec'!$R255,9)</f>
        <v>LCT222761</v>
      </c>
      <c r="AV255" s="156"/>
    </row>
    <row r="256" spans="1:48" hidden="1" x14ac:dyDescent="0.2">
      <c r="A256" s="165" t="str">
        <f t="shared" ref="A256:A319" si="33">C256&amp;(RIGHT(D256,2))</f>
        <v>450033675360</v>
      </c>
      <c r="B256" s="125" t="str">
        <f>IFERROR(VLOOKUP(F256,'Table V'!A:K,11,FALSE),"TBD")</f>
        <v>LATECOERE</v>
      </c>
      <c r="C256" s="125">
        <v>4500336753</v>
      </c>
      <c r="D256" s="126" t="s">
        <v>1413</v>
      </c>
      <c r="E256" s="127" t="s">
        <v>104</v>
      </c>
      <c r="F256" s="125" t="s">
        <v>1533</v>
      </c>
      <c r="G256" s="125">
        <v>1</v>
      </c>
      <c r="H256" s="125">
        <v>1</v>
      </c>
      <c r="I256" s="125" t="str">
        <f>IFERROR(VLOOKUP(F256,'Stock PHS'!A:F,6,FALSE),"")</f>
        <v/>
      </c>
      <c r="J256" s="128" t="str">
        <f>IFERROR(VLOOKUP(F256,'Table V'!A:I,9,FALSE),"P/N INCONNU")</f>
        <v>P/N CONNU</v>
      </c>
      <c r="K256" s="125" t="str">
        <f>IFERROR(VLOOKUP(F256,'Table V'!A:J,10,FALSE),"TBD")</f>
        <v>N/A</v>
      </c>
      <c r="L256" s="125" t="str">
        <f>IFERROR(VLOOKUP(F256,'Table V'!A:C,3,FALSE),"LdF non existante")</f>
        <v>LdF approuvée</v>
      </c>
      <c r="M256" s="129" t="s">
        <v>59</v>
      </c>
      <c r="N256" s="129" t="str">
        <f>IFERROR(VLOOKUP(F256,'Table V'!A:H,8,FALSE),"À définir")</f>
        <v>NON</v>
      </c>
      <c r="O256" s="125" t="str">
        <f>IFERROR(VLOOKUP(F256,'Table V'!A:E,2,FALSE),"TBD")</f>
        <v>FDVESS-L4</v>
      </c>
      <c r="P256" s="125" t="str">
        <f>IFERROR(CONCATENATE(VLOOKUP(F256,'Table V'!$A$1:$Q$260192,17,FALSE),"-",(RIGHT(C256,4)),"0",D256),"")</f>
        <v>1251619-6753060</v>
      </c>
      <c r="Q256" s="138" t="str">
        <f>IFERROR(VLOOKUP(F256,'Table V'!A:L,12,FALSE),"")</f>
        <v>COL</v>
      </c>
      <c r="R256" s="126" t="s">
        <v>1249</v>
      </c>
      <c r="S256" s="125">
        <v>71140037</v>
      </c>
      <c r="T256" s="131" t="s">
        <v>24</v>
      </c>
      <c r="U256" s="132" t="s">
        <v>15</v>
      </c>
      <c r="V256" s="139" t="str">
        <f>IFERROR(VLOOKUP(F256,'Table V'!A:F,6,FALSE),"TBD")</f>
        <v>N/A</v>
      </c>
      <c r="W256" s="140" t="str">
        <f>IFERROR(VLOOKUP(F256,'Table V'!A:G,7,FALSE),"TBD")</f>
        <v>N/A</v>
      </c>
      <c r="X256" s="140" t="str">
        <f>IFERROR(VLOOKUP(A256,[1]Feuil1!$A:$AG,32,FALSE),"N/A")</f>
        <v>N/A</v>
      </c>
      <c r="Y256" s="130" t="s">
        <v>1995</v>
      </c>
      <c r="Z256" s="133" t="s">
        <v>1435</v>
      </c>
      <c r="AA256" s="125" t="s">
        <v>159</v>
      </c>
      <c r="AB256" s="129" t="s">
        <v>57</v>
      </c>
      <c r="AC256" s="129" t="s">
        <v>57</v>
      </c>
      <c r="AD256" s="129">
        <v>4800</v>
      </c>
      <c r="AE256" s="134">
        <v>43479</v>
      </c>
      <c r="AF256" s="134">
        <v>43488</v>
      </c>
      <c r="AG256" s="134">
        <f t="shared" ref="AG256:AG319" si="34">IF(OR(E256="AOG",E256="CRIT"),(IFERROR(IF(AF256=0,WORKDAY(AE256,-2),WORKDAY(AF256,-2)),"TBD")),(IFERROR(IF(AF256=0,WORKDAY(AE256,-4),WORKDAY(AF256,-4)),"TBD")))</f>
        <v>43482</v>
      </c>
      <c r="AH256" s="125"/>
      <c r="AI256" s="219" t="str">
        <f>IFERROR(VLOOKUP('PLANNING-RECHANGES LATelec'!$AU256,[2]MAD!$B$4:$J$50000,2,FALSE),"MAD TBD")</f>
        <v>MAD TBD</v>
      </c>
      <c r="AJ256" s="135" t="str">
        <f>IFERROR(VLOOKUP('PLANNING-RECHANGES LATelec'!$AU256,[2]MAD!$B$4:$J$50000,9,FALSE),"NON EXPEDIÉE")</f>
        <v>NON EXPEDIÉE</v>
      </c>
      <c r="AK256" s="224" t="str">
        <f t="shared" ref="AK256:AK319" si="35">IFERROR((AI256-AL256),"")</f>
        <v/>
      </c>
      <c r="AL256" s="227">
        <v>43482</v>
      </c>
      <c r="AM256" s="222" t="s">
        <v>15</v>
      </c>
      <c r="AN256" s="172">
        <f>IFERROR(VLOOKUP('PLANNING-RECHANGES LATelec'!$F256,'Table V'!A$1:O8163,13,FALSE),"TBD")</f>
        <v>0</v>
      </c>
      <c r="AO256" s="170">
        <f>IFERROR(VLOOKUP('PLANNING-RECHANGES LATelec'!$F256,'Table V'!A$1:O8120,14,FALSE),"TBD")</f>
        <v>0</v>
      </c>
      <c r="AP256" s="171">
        <f>IFERROR(VLOOKUP('PLANNING-RECHANGES LATelec'!$F256,'Table V'!A$1:O$8013,15,FALSE),"TBD")</f>
        <v>0</v>
      </c>
      <c r="AQ256" s="170" t="str">
        <f>IFERROR(VLOOKUP('PLANNING-RECHANGES LATelec'!$A256,[3]PO_AS!$A$2:$R$2520,16,FALSE),"TBD")</f>
        <v>TBD</v>
      </c>
      <c r="AR256" s="171" t="str">
        <f>IFERROR(VLOOKUP('PLANNING-RECHANGES LATelec'!$A256,[3]PO_AS!$A$2:$S$2520,18,FALSE),"TBD")</f>
        <v>TBD</v>
      </c>
      <c r="AS256" s="171" t="str">
        <f t="shared" ref="AS256:AS319" si="36">IF(OR(AN256=AQ256,AO256=AQ256),"Valide","Non valide")</f>
        <v>Non valide</v>
      </c>
      <c r="AT256" s="171" t="str">
        <f t="shared" ref="AT256:AT319" si="37">IFERROR(IF(SEARCH(AP256,AR256),"Valide","Non valide"),"Non valide")</f>
        <v>Non valide</v>
      </c>
      <c r="AU256" s="215" t="str">
        <f>LEFT('PLANNING-RECHANGES LATelec'!$R256,9)</f>
        <v>LCT203324</v>
      </c>
      <c r="AV256" s="156"/>
    </row>
    <row r="257" spans="1:48" ht="38.25" hidden="1" x14ac:dyDescent="0.2">
      <c r="A257" s="85" t="str">
        <f t="shared" si="33"/>
        <v>2794721410</v>
      </c>
      <c r="B257" s="125" t="str">
        <f>IFERROR(VLOOKUP(F257,'Table V'!A:K,11,FALSE),"TBD")</f>
        <v>AIRBUS</v>
      </c>
      <c r="C257" s="125">
        <v>27947214</v>
      </c>
      <c r="D257" s="126" t="s">
        <v>157</v>
      </c>
      <c r="E257" s="127" t="s">
        <v>104</v>
      </c>
      <c r="F257" s="125" t="s">
        <v>703</v>
      </c>
      <c r="G257" s="125" t="s">
        <v>1102</v>
      </c>
      <c r="H257" s="125">
        <v>0</v>
      </c>
      <c r="I257" s="125" t="str">
        <f>IFERROR(VLOOKUP(F257,'Stock PHS'!A:F,6,FALSE),"")</f>
        <v/>
      </c>
      <c r="J257" s="128" t="str">
        <f>IFERROR(VLOOKUP(F257,'Table V'!A:I,9,FALSE),"P/N INCONNU")</f>
        <v>P/N CONNU</v>
      </c>
      <c r="K257" s="125" t="str">
        <f>IFERROR(VLOOKUP(F257,'Table V'!A:J,10,FALSE),"TBD")</f>
        <v>NB6251P</v>
      </c>
      <c r="L257" s="125" t="str">
        <f>IFERROR(VLOOKUP(F257,'Table V'!A:C,3,FALSE),"LdF non existante")</f>
        <v>LdF Non approuvée</v>
      </c>
      <c r="M257" s="129" t="s">
        <v>59</v>
      </c>
      <c r="N257" s="125" t="str">
        <f>IFERROR(VLOOKUP(F257,'Table V'!A:H,8,FALSE),"À définir")</f>
        <v>NON</v>
      </c>
      <c r="O257" s="125">
        <f>IFERROR(VLOOKUP(F257,'Table V'!A:E,2,FALSE),"TBD")</f>
        <v>60</v>
      </c>
      <c r="P257" s="125" t="str">
        <f>IFERROR(CONCATENATE(VLOOKUP(F257,'Table V'!$A$1:$Q$260192,17,FALSE),"-",(RIGHT(C257,4)),"0",D257),"")</f>
        <v>1251019-7214010</v>
      </c>
      <c r="Q257" s="130" t="str">
        <f>IFERROR(VLOOKUP(F257,'Table V'!A:L,12,FALSE),"")</f>
        <v>LAB</v>
      </c>
      <c r="R257" s="126" t="s">
        <v>1110</v>
      </c>
      <c r="S257" s="125" t="s">
        <v>286</v>
      </c>
      <c r="T257" s="131" t="s">
        <v>24</v>
      </c>
      <c r="U257" s="132" t="s">
        <v>15</v>
      </c>
      <c r="V257" s="130" t="str">
        <f>IFERROR(VLOOKUP(F257,'Table V'!A:F,6,FALSE),"TBD")</f>
        <v>6963455500
6963455400</v>
      </c>
      <c r="W257" s="125" t="str">
        <f>IFERROR(VLOOKUP(F257,'Table V'!A:G,7,FALSE),"TBD")</f>
        <v>Qté 1
Qté 1</v>
      </c>
      <c r="X257" s="125" t="str">
        <f>IFERROR(VLOOKUP(A257,[1]Feuil1!$A:$AG,32,FALSE),"N/A")</f>
        <v>Received</v>
      </c>
      <c r="Y257" s="130" t="s">
        <v>1987</v>
      </c>
      <c r="Z257" s="133" t="s">
        <v>1258</v>
      </c>
      <c r="AA257" s="125" t="s">
        <v>876</v>
      </c>
      <c r="AB257" s="129">
        <v>18362</v>
      </c>
      <c r="AC257" s="129" t="s">
        <v>1150</v>
      </c>
      <c r="AD257" s="129">
        <v>5099</v>
      </c>
      <c r="AE257" s="134">
        <v>43537.999988425923</v>
      </c>
      <c r="AF257" s="134">
        <v>43560</v>
      </c>
      <c r="AG257" s="134">
        <f t="shared" si="34"/>
        <v>43556</v>
      </c>
      <c r="AH257" s="125"/>
      <c r="AI257" s="219">
        <f>IFERROR(VLOOKUP('PLANNING-RECHANGES LATelec'!$AU257,[2]MAD!$B$4:$J$50000,2,FALSE),"MAD TBD")</f>
        <v>43557</v>
      </c>
      <c r="AJ257" s="135">
        <v>43559</v>
      </c>
      <c r="AK257" s="224">
        <f t="shared" si="35"/>
        <v>1</v>
      </c>
      <c r="AL257" s="227">
        <v>43556</v>
      </c>
      <c r="AM257" s="222" t="s">
        <v>15</v>
      </c>
      <c r="AN257" s="172">
        <f>IFERROR(VLOOKUP('PLANNING-RECHANGES LATelec'!$F257,'Table V'!A$1:O8164,13,FALSE),"TBD")</f>
        <v>1036</v>
      </c>
      <c r="AO257" s="170">
        <f>IFERROR(VLOOKUP('PLANNING-RECHANGES LATelec'!$F257,'Table V'!A$1:O8121,14,FALSE),"TBD")</f>
        <v>1937</v>
      </c>
      <c r="AP257" s="171" t="str">
        <f>IFERROR(VLOOKUP('PLANNING-RECHANGES LATelec'!$F257,'Table V'!A$1:O$8013,15,FALSE),"TBD")</f>
        <v>USD</v>
      </c>
      <c r="AQ257" s="170">
        <f>IFERROR(VLOOKUP('PLANNING-RECHANGES LATelec'!$A257,[3]PO_AS!$A$2:$R$2520,16,FALSE),"TBD")</f>
        <v>901</v>
      </c>
      <c r="AR257" s="171" t="str">
        <f>IFERROR(VLOOKUP('PLANNING-RECHANGES LATelec'!$A257,[3]PO_AS!$A$2:$S$2520,18,FALSE),"TBD")</f>
        <v>EUR</v>
      </c>
      <c r="AS257" s="169" t="str">
        <f t="shared" si="36"/>
        <v>Non valide</v>
      </c>
      <c r="AT257" s="169" t="str">
        <f t="shared" si="37"/>
        <v>Non valide</v>
      </c>
      <c r="AU257" s="215" t="str">
        <f>LEFT('PLANNING-RECHANGES LATelec'!$R257,9)</f>
        <v>LCT169840</v>
      </c>
      <c r="AV257" s="156"/>
    </row>
    <row r="258" spans="1:48" ht="38.25" hidden="1" x14ac:dyDescent="0.2">
      <c r="A258" s="85" t="str">
        <f t="shared" si="33"/>
        <v>2794743110</v>
      </c>
      <c r="B258" s="125" t="str">
        <f>IFERROR(VLOOKUP(F258,'Table V'!A:K,11,FALSE),"TBD")</f>
        <v>AIRBUS</v>
      </c>
      <c r="C258" s="125">
        <v>27947431</v>
      </c>
      <c r="D258" s="126" t="s">
        <v>157</v>
      </c>
      <c r="E258" s="127" t="s">
        <v>104</v>
      </c>
      <c r="F258" s="125" t="s">
        <v>705</v>
      </c>
      <c r="G258" s="125" t="s">
        <v>1102</v>
      </c>
      <c r="H258" s="125">
        <v>0</v>
      </c>
      <c r="I258" s="125" t="str">
        <f>IFERROR(VLOOKUP(F258,'Stock PHS'!A:F,6,FALSE),"")</f>
        <v/>
      </c>
      <c r="J258" s="128" t="str">
        <f>IFERROR(VLOOKUP(F258,'Table V'!A:I,9,FALSE),"P/N INCONNU")</f>
        <v>P/N CONNU</v>
      </c>
      <c r="K258" s="125" t="str">
        <f>IFERROR(VLOOKUP(F258,'Table V'!A:J,10,FALSE),"TBD")</f>
        <v>TBD</v>
      </c>
      <c r="L258" s="125" t="str">
        <f>IFERROR(VLOOKUP(F258,'Table V'!A:C,3,FALSE),"LdF non existante")</f>
        <v>LdF Non approuvée</v>
      </c>
      <c r="M258" s="129" t="s">
        <v>59</v>
      </c>
      <c r="N258" s="125" t="str">
        <f>IFERROR(VLOOKUP(F258,'Table V'!A:H,8,FALSE),"À définir")</f>
        <v>NON</v>
      </c>
      <c r="O258" s="125">
        <f>IFERROR(VLOOKUP(F258,'Table V'!A:E,2,FALSE),"TBD")</f>
        <v>62</v>
      </c>
      <c r="P258" s="125" t="str">
        <f>IFERROR(CONCATENATE(VLOOKUP(F258,'Table V'!$A$1:$Q$260192,17,FALSE),"-",(RIGHT(C258,4)),"0",D258),"")</f>
        <v>1251019-7431010</v>
      </c>
      <c r="Q258" s="130" t="str">
        <f>IFERROR(VLOOKUP(F258,'Table V'!A:L,12,FALSE),"")</f>
        <v>LAB</v>
      </c>
      <c r="R258" s="126" t="s">
        <v>1120</v>
      </c>
      <c r="S258" s="125" t="s">
        <v>286</v>
      </c>
      <c r="T258" s="131" t="s">
        <v>24</v>
      </c>
      <c r="U258" s="132" t="s">
        <v>15</v>
      </c>
      <c r="V258" s="130" t="str">
        <f>IFERROR(VLOOKUP(F258,'Table V'!A:F,6,FALSE),"TBD")</f>
        <v>6963455500
6963455400
6963403400</v>
      </c>
      <c r="W258" s="125" t="str">
        <f>IFERROR(VLOOKUP(F258,'Table V'!A:G,7,FALSE),"TBD")</f>
        <v>Qté 1
Qté 1
Qté 1</v>
      </c>
      <c r="X258" s="125" t="str">
        <f>IFERROR(VLOOKUP(A258,[1]Feuil1!$A:$AG,32,FALSE),"N/A")</f>
        <v>Received</v>
      </c>
      <c r="Y258" s="130" t="str">
        <f>IF(ISNUMBER(Tableau1[[#This Row],[Date expédition réelle]]),"Expédiée","En cours")</f>
        <v>Expédiée</v>
      </c>
      <c r="Z258" s="133" t="s">
        <v>1258</v>
      </c>
      <c r="AA258" s="125" t="s">
        <v>876</v>
      </c>
      <c r="AB258" s="129">
        <v>18362</v>
      </c>
      <c r="AC258" s="129" t="s">
        <v>1150</v>
      </c>
      <c r="AD258" s="129">
        <v>5099</v>
      </c>
      <c r="AE258" s="134">
        <v>43568.999988425923</v>
      </c>
      <c r="AF258" s="134">
        <v>43560</v>
      </c>
      <c r="AG258" s="134">
        <f t="shared" si="34"/>
        <v>43556</v>
      </c>
      <c r="AH258" s="125"/>
      <c r="AI258" s="219">
        <f>IFERROR(VLOOKUP('PLANNING-RECHANGES LATelec'!$AU258,[2]MAD!$B$4:$J$50000,2,FALSE),"MAD TBD")</f>
        <v>43557</v>
      </c>
      <c r="AJ258" s="135">
        <v>43559</v>
      </c>
      <c r="AK258" s="224">
        <f t="shared" si="35"/>
        <v>1</v>
      </c>
      <c r="AL258" s="227">
        <v>43556</v>
      </c>
      <c r="AM258" s="222" t="s">
        <v>15</v>
      </c>
      <c r="AN258" s="172">
        <f>IFERROR(VLOOKUP('PLANNING-RECHANGES LATelec'!$F258,'Table V'!A$1:O8165,13,FALSE),"TBD")</f>
        <v>1155</v>
      </c>
      <c r="AO258" s="170">
        <f>IFERROR(VLOOKUP('PLANNING-RECHANGES LATelec'!$F258,'Table V'!A$1:O8122,14,FALSE),"TBD")</f>
        <v>2033</v>
      </c>
      <c r="AP258" s="171" t="str">
        <f>IFERROR(VLOOKUP('PLANNING-RECHANGES LATelec'!$F258,'Table V'!A$1:O$8013,15,FALSE),"TBD")</f>
        <v>USD</v>
      </c>
      <c r="AQ258" s="170">
        <f>IFERROR(VLOOKUP('PLANNING-RECHANGES LATelec'!$A258,[3]PO_AS!$A$2:$R$2520,16,FALSE),"TBD")</f>
        <v>1005</v>
      </c>
      <c r="AR258" s="171" t="str">
        <f>IFERROR(VLOOKUP('PLANNING-RECHANGES LATelec'!$A258,[3]PO_AS!$A$2:$S$2520,18,FALSE),"TBD")</f>
        <v>EUR</v>
      </c>
      <c r="AS258" s="169" t="str">
        <f t="shared" si="36"/>
        <v>Non valide</v>
      </c>
      <c r="AT258" s="169" t="str">
        <f t="shared" si="37"/>
        <v>Non valide</v>
      </c>
      <c r="AU258" s="215" t="str">
        <f>LEFT('PLANNING-RECHANGES LATelec'!$R258,9)</f>
        <v>LCT169860</v>
      </c>
      <c r="AV258" s="156"/>
    </row>
    <row r="259" spans="1:48" ht="38.25" hidden="1" x14ac:dyDescent="0.2">
      <c r="A259" s="86" t="str">
        <f t="shared" si="33"/>
        <v>2774443110</v>
      </c>
      <c r="B259" s="125" t="str">
        <f>IFERROR(VLOOKUP(F259,'Table V'!A:K,11,FALSE),"TBD")</f>
        <v>AIRBUS</v>
      </c>
      <c r="C259" s="125">
        <v>27744431</v>
      </c>
      <c r="D259" s="126">
        <v>10</v>
      </c>
      <c r="E259" s="127" t="s">
        <v>104</v>
      </c>
      <c r="F259" s="125" t="s">
        <v>715</v>
      </c>
      <c r="G259" s="125">
        <v>1</v>
      </c>
      <c r="H259" s="125">
        <v>0</v>
      </c>
      <c r="I259" s="125" t="str">
        <f>IFERROR(VLOOKUP(F259,'Stock PHS'!A:F,6,FALSE),"")</f>
        <v/>
      </c>
      <c r="J259" s="128" t="str">
        <f>IFERROR(VLOOKUP(F259,'Table V'!A:I,9,FALSE),"P/N INCONNU")</f>
        <v>P/N CONNU</v>
      </c>
      <c r="K259" s="125" t="str">
        <f>IFERROR(VLOOKUP(F259,'Table V'!A:J,10,FALSE),"TBD")</f>
        <v>TBD</v>
      </c>
      <c r="L259" s="125" t="str">
        <f>IFERROR(VLOOKUP(F259,'Table V'!A:C,3,FALSE),"LdF non existante")</f>
        <v>LdF Non approuvée</v>
      </c>
      <c r="M259" s="129" t="s">
        <v>59</v>
      </c>
      <c r="N259" s="125" t="str">
        <f>IFERROR(VLOOKUP(F259,'Table V'!A:H,8,FALSE),"À définir")</f>
        <v>NON</v>
      </c>
      <c r="O259" s="125" t="str">
        <f>IFERROR(VLOOKUP(F259,'Table V'!A:E,2,FALSE),"TBD")</f>
        <v>PLATE</v>
      </c>
      <c r="P259" s="125" t="str">
        <f>IFERROR(CONCATENATE(VLOOKUP(F259,'Table V'!$A$1:$Q$260192,17,FALSE),"-",(RIGHT(C259,4)),"0",D259),"")</f>
        <v>1251019-4431010</v>
      </c>
      <c r="Q259" s="130" t="s">
        <v>736</v>
      </c>
      <c r="R259" s="126" t="s">
        <v>1164</v>
      </c>
      <c r="S259" s="125" t="s">
        <v>1059</v>
      </c>
      <c r="T259" s="131" t="s">
        <v>24</v>
      </c>
      <c r="U259" s="132" t="s">
        <v>15</v>
      </c>
      <c r="V259" s="130" t="str">
        <f>IFERROR(VLOOKUP(F259,'Table V'!A:F,6,FALSE),"TBD")</f>
        <v>6925002700</v>
      </c>
      <c r="W259" s="125" t="str">
        <f>IFERROR(VLOOKUP(F259,'Table V'!A:G,7,FALSE),"TBD")</f>
        <v>Qté 2</v>
      </c>
      <c r="X259" s="125" t="str">
        <f>IFERROR(VLOOKUP(A259,[1]Feuil1!$A:$AG,32,FALSE),"N/A")</f>
        <v>Waiting</v>
      </c>
      <c r="Y259" s="130" t="s">
        <v>1987</v>
      </c>
      <c r="Z259" s="133" t="s">
        <v>1400</v>
      </c>
      <c r="AA259" s="125" t="s">
        <v>876</v>
      </c>
      <c r="AB259" s="129">
        <v>17974</v>
      </c>
      <c r="AC259" s="129" t="s">
        <v>1091</v>
      </c>
      <c r="AD259" s="129">
        <v>3886</v>
      </c>
      <c r="AE259" s="134">
        <v>43281</v>
      </c>
      <c r="AF259" s="134">
        <v>43529</v>
      </c>
      <c r="AG259" s="134">
        <f t="shared" si="34"/>
        <v>43523</v>
      </c>
      <c r="AH259" s="125"/>
      <c r="AI259" s="219" t="str">
        <f>IFERROR(VLOOKUP('PLANNING-RECHANGES LATelec'!$AU259,[2]MAD!$B$4:$J$50000,2,FALSE),"MAD TBD")</f>
        <v>MAD TBD</v>
      </c>
      <c r="AJ259" s="134" t="str">
        <f>IFERROR(VLOOKUP('PLANNING-RECHANGES LATelec'!$AU259,[2]MAD!$B$4:$J$50000,9,FALSE),"NON EXPEDIÉE")</f>
        <v>NON EXPEDIÉE</v>
      </c>
      <c r="AK259" s="224" t="str">
        <f t="shared" si="35"/>
        <v/>
      </c>
      <c r="AL259" s="227">
        <v>43523</v>
      </c>
      <c r="AM259" s="222" t="s">
        <v>15</v>
      </c>
      <c r="AN259" s="172">
        <f>IFERROR(VLOOKUP('PLANNING-RECHANGES LATelec'!$F259,'Table V'!A$1:O8166,13,FALSE),"TBD")</f>
        <v>2380</v>
      </c>
      <c r="AO259" s="170">
        <f>IFERROR(VLOOKUP('PLANNING-RECHANGES LATelec'!$F259,'Table V'!A$1:O8123,14,FALSE),"TBD")</f>
        <v>0</v>
      </c>
      <c r="AP259" s="171" t="str">
        <f>IFERROR(VLOOKUP('PLANNING-RECHANGES LATelec'!$F259,'Table V'!A$1:O$8013,15,FALSE),"TBD")</f>
        <v>USD</v>
      </c>
      <c r="AQ259" s="170">
        <f>IFERROR(VLOOKUP('PLANNING-RECHANGES LATelec'!$A259,[3]PO_AS!$A$2:$R$2520,16,FALSE),"TBD")</f>
        <v>2380</v>
      </c>
      <c r="AR259" s="171" t="str">
        <f>IFERROR(VLOOKUP('PLANNING-RECHANGES LATelec'!$A259,[3]PO_AS!$A$2:$S$2520,18,FALSE),"TBD")</f>
        <v>USD</v>
      </c>
      <c r="AS259" s="169" t="str">
        <f t="shared" si="36"/>
        <v>Valide</v>
      </c>
      <c r="AT259" s="169" t="str">
        <f t="shared" si="37"/>
        <v>Valide</v>
      </c>
      <c r="AU259" s="215" t="str">
        <f>LEFT('PLANNING-RECHANGES LATelec'!$R259,9)</f>
        <v>LCT184700</v>
      </c>
      <c r="AV259" s="156"/>
    </row>
    <row r="260" spans="1:48" ht="38.25" hidden="1" x14ac:dyDescent="0.2">
      <c r="A260" s="86" t="str">
        <f t="shared" si="33"/>
        <v>2780554210</v>
      </c>
      <c r="B260" s="125" t="str">
        <f>IFERROR(VLOOKUP(F260,'Table V'!A:K,11,FALSE),"TBD")</f>
        <v>AIRBUS</v>
      </c>
      <c r="C260" s="125">
        <v>27805542</v>
      </c>
      <c r="D260" s="126">
        <v>10</v>
      </c>
      <c r="E260" s="127" t="s">
        <v>104</v>
      </c>
      <c r="F260" s="125" t="s">
        <v>715</v>
      </c>
      <c r="G260" s="125">
        <v>4</v>
      </c>
      <c r="H260" s="125">
        <v>0</v>
      </c>
      <c r="I260" s="125" t="str">
        <f>IFERROR(VLOOKUP(F260,'Stock PHS'!A:F,6,FALSE),"")</f>
        <v/>
      </c>
      <c r="J260" s="128" t="str">
        <f>IFERROR(VLOOKUP(F260,'Table V'!A:I,9,FALSE),"P/N INCONNU")</f>
        <v>P/N CONNU</v>
      </c>
      <c r="K260" s="125" t="str">
        <f>IFERROR(VLOOKUP(F260,'Table V'!A:J,10,FALSE),"TBD")</f>
        <v>TBD</v>
      </c>
      <c r="L260" s="125" t="str">
        <f>IFERROR(VLOOKUP(F260,'Table V'!A:C,3,FALSE),"LdF non existante")</f>
        <v>LdF Non approuvée</v>
      </c>
      <c r="M260" s="129" t="s">
        <v>59</v>
      </c>
      <c r="N260" s="125" t="str">
        <f>IFERROR(VLOOKUP(F260,'Table V'!A:H,8,FALSE),"À définir")</f>
        <v>NON</v>
      </c>
      <c r="O260" s="125" t="str">
        <f>IFERROR(VLOOKUP(F260,'Table V'!A:E,2,FALSE),"TBD")</f>
        <v>PLATE</v>
      </c>
      <c r="P260" s="125" t="str">
        <f>IFERROR(CONCATENATE(VLOOKUP(F260,'Table V'!$A$1:$Q$260192,17,FALSE),"-",(RIGHT(C260,4)),"0",D260),"")</f>
        <v>1251019-5542010</v>
      </c>
      <c r="Q260" s="130" t="s">
        <v>736</v>
      </c>
      <c r="R260" s="126" t="s">
        <v>1160</v>
      </c>
      <c r="S260" s="125" t="s">
        <v>1055</v>
      </c>
      <c r="T260" s="131" t="s">
        <v>24</v>
      </c>
      <c r="U260" s="132" t="s">
        <v>15</v>
      </c>
      <c r="V260" s="130" t="str">
        <f>IFERROR(VLOOKUP(F260,'Table V'!A:F,6,FALSE),"TBD")</f>
        <v>6925002700</v>
      </c>
      <c r="W260" s="125" t="str">
        <f>IFERROR(VLOOKUP(F260,'Table V'!A:G,7,FALSE),"TBD")</f>
        <v>Qté 2</v>
      </c>
      <c r="X260" s="125" t="str">
        <f>IFERROR(VLOOKUP(A260,[1]Feuil1!$A:$AG,32,FALSE),"N/A")</f>
        <v>Waiting</v>
      </c>
      <c r="Y260" s="130" t="s">
        <v>1987</v>
      </c>
      <c r="Z260" s="133" t="s">
        <v>1400</v>
      </c>
      <c r="AA260" s="125" t="s">
        <v>876</v>
      </c>
      <c r="AB260" s="129">
        <v>17974</v>
      </c>
      <c r="AC260" s="129" t="s">
        <v>1091</v>
      </c>
      <c r="AD260" s="129">
        <v>3886</v>
      </c>
      <c r="AE260" s="134">
        <v>43297</v>
      </c>
      <c r="AF260" s="134">
        <v>43529</v>
      </c>
      <c r="AG260" s="134">
        <f t="shared" si="34"/>
        <v>43523</v>
      </c>
      <c r="AH260" s="125"/>
      <c r="AI260" s="219" t="str">
        <f>IFERROR(VLOOKUP('PLANNING-RECHANGES LATelec'!$AU260,[2]MAD!$B$4:$J$50000,2,FALSE),"MAD TBD")</f>
        <v>MAD TBD</v>
      </c>
      <c r="AJ260" s="134" t="str">
        <f>IFERROR(VLOOKUP('PLANNING-RECHANGES LATelec'!$AU260,[2]MAD!$B$4:$J$50000,9,FALSE),"NON EXPEDIÉE")</f>
        <v>NON EXPEDIÉE</v>
      </c>
      <c r="AK260" s="224" t="str">
        <f t="shared" si="35"/>
        <v/>
      </c>
      <c r="AL260" s="227">
        <v>43523</v>
      </c>
      <c r="AM260" s="222" t="s">
        <v>15</v>
      </c>
      <c r="AN260" s="172">
        <f>IFERROR(VLOOKUP('PLANNING-RECHANGES LATelec'!$F260,'Table V'!A$1:O8167,13,FALSE),"TBD")</f>
        <v>2380</v>
      </c>
      <c r="AO260" s="170">
        <f>IFERROR(VLOOKUP('PLANNING-RECHANGES LATelec'!$F260,'Table V'!A$1:O8124,14,FALSE),"TBD")</f>
        <v>0</v>
      </c>
      <c r="AP260" s="171" t="str">
        <f>IFERROR(VLOOKUP('PLANNING-RECHANGES LATelec'!$F260,'Table V'!A$1:O$8013,15,FALSE),"TBD")</f>
        <v>USD</v>
      </c>
      <c r="AQ260" s="170">
        <f>IFERROR(VLOOKUP('PLANNING-RECHANGES LATelec'!$A260,[3]PO_AS!$A$2:$R$2520,16,FALSE),"TBD")</f>
        <v>2380</v>
      </c>
      <c r="AR260" s="171" t="str">
        <f>IFERROR(VLOOKUP('PLANNING-RECHANGES LATelec'!$A260,[3]PO_AS!$A$2:$S$2520,18,FALSE),"TBD")</f>
        <v>USD</v>
      </c>
      <c r="AS260" s="169" t="str">
        <f t="shared" si="36"/>
        <v>Valide</v>
      </c>
      <c r="AT260" s="169" t="str">
        <f t="shared" si="37"/>
        <v>Valide</v>
      </c>
      <c r="AU260" s="215" t="str">
        <f>LEFT('PLANNING-RECHANGES LATelec'!$R260,9)</f>
        <v>LCT184676</v>
      </c>
      <c r="AV260" s="156"/>
    </row>
    <row r="261" spans="1:48" ht="38.25" hidden="1" x14ac:dyDescent="0.2">
      <c r="A261" s="86" t="str">
        <f t="shared" si="33"/>
        <v>2787246710</v>
      </c>
      <c r="B261" s="125" t="str">
        <f>IFERROR(VLOOKUP(F261,'Table V'!A:K,11,FALSE),"TBD")</f>
        <v>AIRBUS</v>
      </c>
      <c r="C261" s="125">
        <v>27872467</v>
      </c>
      <c r="D261" s="126">
        <v>10</v>
      </c>
      <c r="E261" s="127" t="s">
        <v>104</v>
      </c>
      <c r="F261" s="125" t="s">
        <v>715</v>
      </c>
      <c r="G261" s="125">
        <v>4</v>
      </c>
      <c r="H261" s="125">
        <v>0</v>
      </c>
      <c r="I261" s="125" t="str">
        <f>IFERROR(VLOOKUP(F261,'Stock PHS'!A:F,6,FALSE),"")</f>
        <v/>
      </c>
      <c r="J261" s="128" t="str">
        <f>IFERROR(VLOOKUP(F261,'Table V'!A:I,9,FALSE),"P/N INCONNU")</f>
        <v>P/N CONNU</v>
      </c>
      <c r="K261" s="125" t="str">
        <f>IFERROR(VLOOKUP(F261,'Table V'!A:J,10,FALSE),"TBD")</f>
        <v>TBD</v>
      </c>
      <c r="L261" s="125" t="str">
        <f>IFERROR(VLOOKUP(F261,'Table V'!A:C,3,FALSE),"LdF non existante")</f>
        <v>LdF Non approuvée</v>
      </c>
      <c r="M261" s="129" t="s">
        <v>59</v>
      </c>
      <c r="N261" s="125" t="str">
        <f>IFERROR(VLOOKUP(F261,'Table V'!A:H,8,FALSE),"À définir")</f>
        <v>NON</v>
      </c>
      <c r="O261" s="125" t="str">
        <f>IFERROR(VLOOKUP(F261,'Table V'!A:E,2,FALSE),"TBD")</f>
        <v>PLATE</v>
      </c>
      <c r="P261" s="125" t="str">
        <f>IFERROR(CONCATENATE(VLOOKUP(F261,'Table V'!$A$1:$Q$260192,17,FALSE),"-",(RIGHT(C261,4)),"0",D261),"")</f>
        <v>1251019-2467010</v>
      </c>
      <c r="Q261" s="130" t="s">
        <v>736</v>
      </c>
      <c r="R261" s="126" t="s">
        <v>1161</v>
      </c>
      <c r="S261" s="125" t="s">
        <v>1056</v>
      </c>
      <c r="T261" s="131" t="s">
        <v>24</v>
      </c>
      <c r="U261" s="132" t="s">
        <v>15</v>
      </c>
      <c r="V261" s="130" t="str">
        <f>IFERROR(VLOOKUP(F261,'Table V'!A:F,6,FALSE),"TBD")</f>
        <v>6925002700</v>
      </c>
      <c r="W261" s="125" t="str">
        <f>IFERROR(VLOOKUP(F261,'Table V'!A:G,7,FALSE),"TBD")</f>
        <v>Qté 2</v>
      </c>
      <c r="X261" s="125" t="str">
        <f>IFERROR(VLOOKUP(A261,[1]Feuil1!$A:$AG,32,FALSE),"N/A")</f>
        <v>Waiting</v>
      </c>
      <c r="Y261" s="130" t="str">
        <f>IF(ISNUMBER(Tableau1[[#This Row],[Date expédition réelle]]),"Expédiée","En cours")</f>
        <v>Expédiée</v>
      </c>
      <c r="Z261" s="133" t="s">
        <v>1400</v>
      </c>
      <c r="AA261" s="125" t="s">
        <v>876</v>
      </c>
      <c r="AB261" s="129">
        <v>17974</v>
      </c>
      <c r="AC261" s="129" t="s">
        <v>1091</v>
      </c>
      <c r="AD261" s="129">
        <v>3886</v>
      </c>
      <c r="AE261" s="134">
        <v>43363</v>
      </c>
      <c r="AF261" s="134">
        <v>43529</v>
      </c>
      <c r="AG261" s="134">
        <f t="shared" si="34"/>
        <v>43523</v>
      </c>
      <c r="AH261" s="125"/>
      <c r="AI261" s="219" t="str">
        <f>IFERROR(VLOOKUP('PLANNING-RECHANGES LATelec'!$AU261,[2]MAD!$B$4:$J$50000,2,FALSE),"MAD TBD")</f>
        <v>MAD TBD</v>
      </c>
      <c r="AJ261" s="134">
        <v>43525</v>
      </c>
      <c r="AK261" s="224" t="str">
        <f t="shared" si="35"/>
        <v/>
      </c>
      <c r="AL261" s="227">
        <v>43523</v>
      </c>
      <c r="AM261" s="222" t="s">
        <v>15</v>
      </c>
      <c r="AN261" s="172">
        <f>IFERROR(VLOOKUP('PLANNING-RECHANGES LATelec'!$F261,'Table V'!A$1:O8168,13,FALSE),"TBD")</f>
        <v>2380</v>
      </c>
      <c r="AO261" s="170">
        <f>IFERROR(VLOOKUP('PLANNING-RECHANGES LATelec'!$F261,'Table V'!A$1:O8125,14,FALSE),"TBD")</f>
        <v>0</v>
      </c>
      <c r="AP261" s="171" t="str">
        <f>IFERROR(VLOOKUP('PLANNING-RECHANGES LATelec'!$F261,'Table V'!A$1:O$8013,15,FALSE),"TBD")</f>
        <v>USD</v>
      </c>
      <c r="AQ261" s="170">
        <f>IFERROR(VLOOKUP('PLANNING-RECHANGES LATelec'!$A261,[3]PO_AS!$A$2:$R$2520,16,FALSE),"TBD")</f>
        <v>2380</v>
      </c>
      <c r="AR261" s="171" t="str">
        <f>IFERROR(VLOOKUP('PLANNING-RECHANGES LATelec'!$A261,[3]PO_AS!$A$2:$S$2520,18,FALSE),"TBD")</f>
        <v>USD</v>
      </c>
      <c r="AS261" s="169" t="str">
        <f t="shared" si="36"/>
        <v>Valide</v>
      </c>
      <c r="AT261" s="169" t="str">
        <f t="shared" si="37"/>
        <v>Valide</v>
      </c>
      <c r="AU261" s="215" t="str">
        <f>LEFT('PLANNING-RECHANGES LATelec'!$R261,9)</f>
        <v>LCT184682</v>
      </c>
      <c r="AV261" s="156"/>
    </row>
    <row r="262" spans="1:48" ht="51" hidden="1" x14ac:dyDescent="0.2">
      <c r="A262" s="85" t="str">
        <f t="shared" si="33"/>
        <v>2778413920</v>
      </c>
      <c r="B262" s="125" t="str">
        <f>IFERROR(VLOOKUP(F262,'Table V'!A:K,11,FALSE),"TBD")</f>
        <v>AIRBUS</v>
      </c>
      <c r="C262" s="125">
        <v>27784139</v>
      </c>
      <c r="D262" s="126">
        <v>20</v>
      </c>
      <c r="E262" s="127" t="s">
        <v>104</v>
      </c>
      <c r="F262" s="125" t="s">
        <v>635</v>
      </c>
      <c r="G262" s="125">
        <v>1</v>
      </c>
      <c r="H262" s="125">
        <v>0</v>
      </c>
      <c r="I262" s="125" t="str">
        <f>IFERROR(VLOOKUP(F262,'Stock PHS'!A:F,6,FALSE),"")</f>
        <v/>
      </c>
      <c r="J262" s="128" t="str">
        <f>IFERROR(VLOOKUP(F262,'Table V'!A:I,9,FALSE),"P/N INCONNU")</f>
        <v>P/N CONNU</v>
      </c>
      <c r="K262" s="125" t="str">
        <f>IFERROR(VLOOKUP(F262,'Table V'!A:J,10,FALSE),"TBD")</f>
        <v>N/A</v>
      </c>
      <c r="L262" s="125" t="str">
        <f>IFERROR(VLOOKUP(F262,'Table V'!A:C,3,FALSE),"LdF non existante")</f>
        <v>LdF approuvée</v>
      </c>
      <c r="M262" s="129" t="s">
        <v>59</v>
      </c>
      <c r="N262" s="125" t="str">
        <f>IFERROR(VLOOKUP(F262,'Table V'!A:H,8,FALSE),"À définir")</f>
        <v>NON</v>
      </c>
      <c r="O262" s="125">
        <f>IFERROR(VLOOKUP(F262,'Table V'!A:E,2,FALSE),"TBD")</f>
        <v>510</v>
      </c>
      <c r="P262" s="125" t="str">
        <f>IFERROR(CONCATENATE(VLOOKUP(F262,'Table V'!$A$1:$Q$260192,17,FALSE),"-",(RIGHT(C262,4)),"0",D262),"")</f>
        <v>1251319-4139020</v>
      </c>
      <c r="Q262" s="130" t="str">
        <f>IFERROR(VLOOKUP(F262,'Table V'!A:L,12,FALSE),"")</f>
        <v>LAB</v>
      </c>
      <c r="R262" s="126" t="s">
        <v>1897</v>
      </c>
      <c r="S262" s="125" t="s">
        <v>200</v>
      </c>
      <c r="T262" s="131" t="s">
        <v>24</v>
      </c>
      <c r="U262" s="132" t="s">
        <v>15</v>
      </c>
      <c r="V262" s="130">
        <f>IFERROR(VLOOKUP(F262,'Table V'!A:F,6,FALSE),"TBD")</f>
        <v>6530207600</v>
      </c>
      <c r="W262" s="125" t="str">
        <f>IFERROR(VLOOKUP(F262,'Table V'!A:G,7,FALSE),"TBD")</f>
        <v>Qté 1</v>
      </c>
      <c r="X262" s="125" t="str">
        <f>IFERROR(VLOOKUP(A262,[1]Feuil1!$A:$AG,32,FALSE),"N/A")</f>
        <v>N/A</v>
      </c>
      <c r="Y262" s="130" t="str">
        <f>IF(ISNUMBER(Tableau1[[#This Row],[Date expédition réelle]]),"Expédiée","En cours")</f>
        <v>Expédiée</v>
      </c>
      <c r="Z262" s="133" t="s">
        <v>1207</v>
      </c>
      <c r="AA262" s="125" t="s">
        <v>159</v>
      </c>
      <c r="AB262" s="129">
        <v>13629</v>
      </c>
      <c r="AC262" s="129"/>
      <c r="AD262" s="129">
        <v>1582</v>
      </c>
      <c r="AE262" s="134">
        <v>43317</v>
      </c>
      <c r="AF262" s="134">
        <v>43433</v>
      </c>
      <c r="AG262" s="134">
        <f t="shared" si="34"/>
        <v>43427</v>
      </c>
      <c r="AH262" s="125"/>
      <c r="AI262" s="219">
        <f>IFERROR(VLOOKUP('PLANNING-RECHANGES LATelec'!$AU262,[2]MAD!$B$4:$J$50000,2,FALSE),"MAD TBD")</f>
        <v>43431</v>
      </c>
      <c r="AJ262" s="134">
        <f>IFERROR(VLOOKUP('PLANNING-RECHANGES LATelec'!$AU262,[2]MAD!$B$4:$J$50000,9,FALSE),"NON EXPEDIÉE")</f>
        <v>43797</v>
      </c>
      <c r="AK262" s="224">
        <f t="shared" si="35"/>
        <v>4</v>
      </c>
      <c r="AL262" s="227">
        <v>43427</v>
      </c>
      <c r="AM262" s="222" t="s">
        <v>15</v>
      </c>
      <c r="AN262" s="172">
        <f>IFERROR(VLOOKUP('PLANNING-RECHANGES LATelec'!$F262,'Table V'!A$1:O8169,13,FALSE),"TBD")</f>
        <v>1419</v>
      </c>
      <c r="AO262" s="170">
        <f>IFERROR(VLOOKUP('PLANNING-RECHANGES LATelec'!$F262,'Table V'!A$1:O8126,14,FALSE),"TBD")</f>
        <v>0</v>
      </c>
      <c r="AP262" s="171" t="str">
        <f>IFERROR(VLOOKUP('PLANNING-RECHANGES LATelec'!$F262,'Table V'!A$1:O$8013,15,FALSE),"TBD")</f>
        <v>EUR</v>
      </c>
      <c r="AQ262" s="168" t="str">
        <f>IFERROR(VLOOKUP('PLANNING-RECHANGES LATelec'!$A262,[3]PO_AS!$A$2:$R$2520,16,FALSE),"TBD")</f>
        <v>TBD</v>
      </c>
      <c r="AR262" s="169" t="str">
        <f>IFERROR(VLOOKUP('PLANNING-RECHANGES LATelec'!$A262,[3]PO_AS!$A$2:$S$2520,18,FALSE),"TBD")</f>
        <v>TBD</v>
      </c>
      <c r="AS262" s="169" t="str">
        <f t="shared" si="36"/>
        <v>Non valide</v>
      </c>
      <c r="AT262" s="169" t="str">
        <f t="shared" si="37"/>
        <v>Non valide</v>
      </c>
      <c r="AU262" s="215" t="str">
        <f>LEFT('PLANNING-RECHANGES LATelec'!$R262,9)</f>
        <v>LCT036589</v>
      </c>
      <c r="AV262" s="156"/>
    </row>
    <row r="263" spans="1:48" ht="38.25" hidden="1" x14ac:dyDescent="0.2">
      <c r="A263" s="86" t="str">
        <f t="shared" si="33"/>
        <v>490003645110</v>
      </c>
      <c r="B263" s="125" t="str">
        <f>IFERROR(VLOOKUP(F263,'Table V'!A:K,11,FALSE),"TBD")</f>
        <v>STELIA</v>
      </c>
      <c r="C263" s="125">
        <v>4900036451</v>
      </c>
      <c r="D263" s="126">
        <v>10</v>
      </c>
      <c r="E263" s="127" t="s">
        <v>95</v>
      </c>
      <c r="F263" s="125" t="s">
        <v>644</v>
      </c>
      <c r="G263" s="125">
        <v>2</v>
      </c>
      <c r="H263" s="125">
        <v>0</v>
      </c>
      <c r="I263" s="125" t="str">
        <f>IFERROR(VLOOKUP(F263,'Stock PHS'!A:F,6,FALSE),"")</f>
        <v/>
      </c>
      <c r="J263" s="128" t="str">
        <f>IFERROR(VLOOKUP(F263,'Table V'!A:I,9,FALSE),"P/N INCONNU")</f>
        <v>P/N CONNU</v>
      </c>
      <c r="K263" s="125" t="str">
        <f>IFERROR(VLOOKUP(F263,'Table V'!A:J,10,FALSE),"TBD")</f>
        <v>RR0927C</v>
      </c>
      <c r="L263" s="125" t="str">
        <f>IFERROR(VLOOKUP(F263,'Table V'!A:C,3,FALSE),"LdF non existante")</f>
        <v>LdF approuvée</v>
      </c>
      <c r="M263" s="129" t="s">
        <v>59</v>
      </c>
      <c r="N263" s="125" t="str">
        <f>IFERROR(VLOOKUP(F263,'Table V'!A:H,8,FALSE),"À définir")</f>
        <v>OUI</v>
      </c>
      <c r="O263" s="125">
        <f>IFERROR(VLOOKUP(F263,'Table V'!A:E,2,FALSE),"TBD")</f>
        <v>811</v>
      </c>
      <c r="P263" s="125" t="str">
        <f>IFERROR(CONCATENATE(VLOOKUP(F263,'Table V'!$A$1:$Q$260192,17,FALSE),"-",(RIGHT(C263,4)),"0",D263),"")</f>
        <v>1251019-6451010</v>
      </c>
      <c r="Q263" s="130" t="str">
        <f>IFERROR(VLOOKUP(F263,'Table V'!A:L,12,FALSE),"")</f>
        <v>LAB</v>
      </c>
      <c r="R263" s="126" t="s">
        <v>1087</v>
      </c>
      <c r="S263" s="125" t="s">
        <v>1089</v>
      </c>
      <c r="T263" s="131" t="s">
        <v>24</v>
      </c>
      <c r="U263" s="132" t="s">
        <v>15</v>
      </c>
      <c r="V263" s="130" t="str">
        <f>IFERROR(VLOOKUP(F263,'Table V'!A:F,6,FALSE),"TBD")</f>
        <v>6853820100</v>
      </c>
      <c r="W263" s="125" t="str">
        <f>IFERROR(VLOOKUP(F263,'Table V'!A:G,7,FALSE),"TBD")</f>
        <v>Qté 1</v>
      </c>
      <c r="X263" s="125" t="str">
        <f>IFERROR(VLOOKUP(A263,[1]Feuil1!$A:$AG,32,FALSE),"N/A")</f>
        <v>Received</v>
      </c>
      <c r="Y263" s="130" t="str">
        <f>IF(ISNUMBER(Tableau1[[#This Row],[Date expédition réelle]]),"Expédiée","En cours")</f>
        <v>Expédiée</v>
      </c>
      <c r="Z263" s="133" t="s">
        <v>1229</v>
      </c>
      <c r="AA263" s="125" t="s">
        <v>876</v>
      </c>
      <c r="AB263" s="129">
        <v>18240</v>
      </c>
      <c r="AC263" s="129"/>
      <c r="AD263" s="129">
        <v>3530</v>
      </c>
      <c r="AE263" s="134">
        <v>43413</v>
      </c>
      <c r="AF263" s="134">
        <v>43433</v>
      </c>
      <c r="AG263" s="134">
        <f t="shared" si="34"/>
        <v>43427</v>
      </c>
      <c r="AH263" s="125"/>
      <c r="AI263" s="219">
        <f>IFERROR(VLOOKUP('PLANNING-RECHANGES LATelec'!$AU263,[2]MAD!$B$4:$J$50000,2,FALSE),"MAD TBD")</f>
        <v>43431</v>
      </c>
      <c r="AJ263" s="134">
        <f>IFERROR(VLOOKUP('PLANNING-RECHANGES LATelec'!$AU263,[2]MAD!$B$4:$J$50000,9,FALSE),"NON EXPEDIÉE")</f>
        <v>43797</v>
      </c>
      <c r="AK263" s="224">
        <f t="shared" si="35"/>
        <v>4</v>
      </c>
      <c r="AL263" s="227">
        <v>43427</v>
      </c>
      <c r="AM263" s="222" t="s">
        <v>15</v>
      </c>
      <c r="AN263" s="172">
        <f>IFERROR(VLOOKUP('PLANNING-RECHANGES LATelec'!$F263,'Table V'!A$1:O8170,13,FALSE),"TBD")</f>
        <v>0</v>
      </c>
      <c r="AO263" s="170">
        <f>IFERROR(VLOOKUP('PLANNING-RECHANGES LATelec'!$F263,'Table V'!A$1:O8127,14,FALSE),"TBD")</f>
        <v>0</v>
      </c>
      <c r="AP263" s="171">
        <f>IFERROR(VLOOKUP('PLANNING-RECHANGES LATelec'!$F263,'Table V'!A$1:O$8013,15,FALSE),"TBD")</f>
        <v>0</v>
      </c>
      <c r="AQ263" s="168" t="str">
        <f>IFERROR(VLOOKUP('PLANNING-RECHANGES LATelec'!$A263,[3]PO_AS!$A$2:$R$2520,16,FALSE),"TBD")</f>
        <v>TBD</v>
      </c>
      <c r="AR263" s="169" t="str">
        <f>IFERROR(VLOOKUP('PLANNING-RECHANGES LATelec'!$A263,[3]PO_AS!$A$2:$S$2520,18,FALSE),"TBD")</f>
        <v>TBD</v>
      </c>
      <c r="AS263" s="169" t="str">
        <f t="shared" si="36"/>
        <v>Non valide</v>
      </c>
      <c r="AT263" s="169" t="str">
        <f t="shared" si="37"/>
        <v>Non valide</v>
      </c>
      <c r="AU263" s="215" t="str">
        <f>LEFT('PLANNING-RECHANGES LATelec'!$R263,9)</f>
        <v>LCT168525</v>
      </c>
      <c r="AV263" s="156"/>
    </row>
    <row r="264" spans="1:48" ht="38.25" hidden="1" x14ac:dyDescent="0.2">
      <c r="A264" s="86" t="str">
        <f t="shared" si="33"/>
        <v>2790954510</v>
      </c>
      <c r="B264" s="125" t="str">
        <f>IFERROR(VLOOKUP(F264,'Table V'!A:K,11,FALSE),"TBD")</f>
        <v>AIRBUS</v>
      </c>
      <c r="C264" s="129">
        <v>27909545</v>
      </c>
      <c r="D264" s="126">
        <v>10</v>
      </c>
      <c r="E264" s="127" t="s">
        <v>104</v>
      </c>
      <c r="F264" s="125" t="s">
        <v>715</v>
      </c>
      <c r="G264" s="125">
        <v>2</v>
      </c>
      <c r="H264" s="125">
        <v>0</v>
      </c>
      <c r="I264" s="125" t="str">
        <f>IFERROR(VLOOKUP(F264,'Stock PHS'!A:F,6,FALSE),"")</f>
        <v/>
      </c>
      <c r="J264" s="128" t="str">
        <f>IFERROR(VLOOKUP(F264,'Table V'!A:I,9,FALSE),"P/N INCONNU")</f>
        <v>P/N CONNU</v>
      </c>
      <c r="K264" s="125" t="str">
        <f>IFERROR(VLOOKUP(F264,'Table V'!A:J,10,FALSE),"TBD")</f>
        <v>TBD</v>
      </c>
      <c r="L264" s="125" t="str">
        <f>IFERROR(VLOOKUP(F264,'Table V'!A:C,3,FALSE),"LdF non existante")</f>
        <v>LdF Non approuvée</v>
      </c>
      <c r="M264" s="129" t="s">
        <v>59</v>
      </c>
      <c r="N264" s="125" t="str">
        <f>IFERROR(VLOOKUP(F264,'Table V'!A:H,8,FALSE),"À définir")</f>
        <v>NON</v>
      </c>
      <c r="O264" s="125" t="str">
        <f>IFERROR(VLOOKUP(F264,'Table V'!A:E,2,FALSE),"TBD")</f>
        <v>PLATE</v>
      </c>
      <c r="P264" s="125" t="str">
        <f>IFERROR(CONCATENATE(VLOOKUP(F264,'Table V'!$A$1:$Q$260192,17,FALSE),"-",(RIGHT(C264,4)),"0",D264),"")</f>
        <v>1251019-9545010</v>
      </c>
      <c r="Q264" s="130" t="s">
        <v>736</v>
      </c>
      <c r="R264" s="126" t="s">
        <v>1165</v>
      </c>
      <c r="S264" s="125" t="s">
        <v>1060</v>
      </c>
      <c r="T264" s="131" t="s">
        <v>24</v>
      </c>
      <c r="U264" s="132" t="s">
        <v>15</v>
      </c>
      <c r="V264" s="130" t="str">
        <f>IFERROR(VLOOKUP(F264,'Table V'!A:F,6,FALSE),"TBD")</f>
        <v>6925002700</v>
      </c>
      <c r="W264" s="125" t="str">
        <f>IFERROR(VLOOKUP(F264,'Table V'!A:G,7,FALSE),"TBD")</f>
        <v>Qté 2</v>
      </c>
      <c r="X264" s="125" t="str">
        <f>IFERROR(VLOOKUP(A264,[1]Feuil1!$A:$AG,32,FALSE),"N/A")</f>
        <v>Waiting</v>
      </c>
      <c r="Y264" s="130" t="s">
        <v>1987</v>
      </c>
      <c r="Z264" s="133" t="s">
        <v>1400</v>
      </c>
      <c r="AA264" s="125" t="s">
        <v>876</v>
      </c>
      <c r="AB264" s="129">
        <v>17974</v>
      </c>
      <c r="AC264" s="129" t="s">
        <v>1091</v>
      </c>
      <c r="AD264" s="129">
        <v>4924</v>
      </c>
      <c r="AE264" s="134">
        <v>43399</v>
      </c>
      <c r="AF264" s="134">
        <v>43529</v>
      </c>
      <c r="AG264" s="134">
        <f t="shared" si="34"/>
        <v>43523</v>
      </c>
      <c r="AH264" s="125"/>
      <c r="AI264" s="219" t="str">
        <f>IFERROR(VLOOKUP('PLANNING-RECHANGES LATelec'!$AU264,[2]MAD!$B$4:$J$50000,2,FALSE),"MAD TBD")</f>
        <v>MAD TBD</v>
      </c>
      <c r="AJ264" s="134" t="str">
        <f>IFERROR(VLOOKUP('PLANNING-RECHANGES LATelec'!$AU264,[2]MAD!$B$4:$J$50000,9,FALSE),"NON EXPEDIÉE")</f>
        <v>NON EXPEDIÉE</v>
      </c>
      <c r="AK264" s="224" t="str">
        <f t="shared" si="35"/>
        <v/>
      </c>
      <c r="AL264" s="227">
        <v>43523</v>
      </c>
      <c r="AM264" s="222" t="s">
        <v>15</v>
      </c>
      <c r="AN264" s="172">
        <f>IFERROR(VLOOKUP('PLANNING-RECHANGES LATelec'!$F264,'Table V'!A$1:O8171,13,FALSE),"TBD")</f>
        <v>2380</v>
      </c>
      <c r="AO264" s="170">
        <f>IFERROR(VLOOKUP('PLANNING-RECHANGES LATelec'!$F264,'Table V'!A$1:O8128,14,FALSE),"TBD")</f>
        <v>0</v>
      </c>
      <c r="AP264" s="171" t="str">
        <f>IFERROR(VLOOKUP('PLANNING-RECHANGES LATelec'!$F264,'Table V'!A$1:O$8013,15,FALSE),"TBD")</f>
        <v>USD</v>
      </c>
      <c r="AQ264" s="170">
        <f>IFERROR(VLOOKUP('PLANNING-RECHANGES LATelec'!$A264,[3]PO_AS!$A$2:$R$2520,16,FALSE),"TBD")</f>
        <v>2380</v>
      </c>
      <c r="AR264" s="171" t="str">
        <f>IFERROR(VLOOKUP('PLANNING-RECHANGES LATelec'!$A264,[3]PO_AS!$A$2:$S$2520,18,FALSE),"TBD")</f>
        <v>USD</v>
      </c>
      <c r="AS264" s="169" t="str">
        <f t="shared" si="36"/>
        <v>Valide</v>
      </c>
      <c r="AT264" s="169" t="str">
        <f t="shared" si="37"/>
        <v>Valide</v>
      </c>
      <c r="AU264" s="215" t="str">
        <f>LEFT('PLANNING-RECHANGES LATelec'!$R264,9)</f>
        <v>LCT184706</v>
      </c>
      <c r="AV264" s="156"/>
    </row>
    <row r="265" spans="1:48" hidden="1" x14ac:dyDescent="0.2">
      <c r="A265" s="84" t="str">
        <f t="shared" si="33"/>
        <v>CDE-CCP77710</v>
      </c>
      <c r="B265" s="125" t="str">
        <f>IFERROR(VLOOKUP(F265,'Table V'!A:K,11,FALSE),"TBD")</f>
        <v>LATECOERE</v>
      </c>
      <c r="C265" s="125" t="s">
        <v>145</v>
      </c>
      <c r="D265" s="126" t="s">
        <v>157</v>
      </c>
      <c r="E265" s="127" t="s">
        <v>6</v>
      </c>
      <c r="F265" s="125" t="s">
        <v>1532</v>
      </c>
      <c r="G265" s="125">
        <v>1</v>
      </c>
      <c r="H265" s="125">
        <v>0</v>
      </c>
      <c r="I265" s="125" t="str">
        <f>IFERROR(VLOOKUP(F265,'Stock PHS'!A:F,6,FALSE),"")</f>
        <v/>
      </c>
      <c r="J265" s="128" t="str">
        <f>IFERROR(VLOOKUP(F265,'Table V'!A:I,9,FALSE),"P/N INCONNU")</f>
        <v>P/N CONNU</v>
      </c>
      <c r="K265" s="125" t="str">
        <f>IFERROR(VLOOKUP(F265,'Table V'!A:J,10,FALSE),"TBD")</f>
        <v>N/A</v>
      </c>
      <c r="L265" s="125" t="str">
        <f>IFERROR(VLOOKUP(F265,'Table V'!A:C,3,FALSE),"LdF non existante")</f>
        <v>LdF approuvée</v>
      </c>
      <c r="M265" s="129" t="s">
        <v>59</v>
      </c>
      <c r="N265" s="125" t="str">
        <f>IFERROR(VLOOKUP(F265,'Table V'!A:H,8,FALSE),"À définir")</f>
        <v>N/A</v>
      </c>
      <c r="O265" s="125" t="s">
        <v>146</v>
      </c>
      <c r="P265" s="125" t="str">
        <f>IFERROR(CONCATENATE(VLOOKUP(F265,'Table V'!$A$1:$Q$260192,17,FALSE),"-",(RIGHT(C265,4)),"0",D265),"")</f>
        <v>1251619-P777010</v>
      </c>
      <c r="Q265" s="130" t="str">
        <f>IFERROR(VLOOKUP(F265,'Table V'!A:L,12,FALSE),"")</f>
        <v>COL</v>
      </c>
      <c r="R265" s="126" t="s">
        <v>165</v>
      </c>
      <c r="S265" s="125">
        <v>73220001</v>
      </c>
      <c r="T265" s="131" t="s">
        <v>24</v>
      </c>
      <c r="U265" s="132" t="s">
        <v>15</v>
      </c>
      <c r="V265" s="130" t="str">
        <f>IFERROR(VLOOKUP(F265,'Table V'!A:F,6,FALSE),"TBD")</f>
        <v>N/A</v>
      </c>
      <c r="W265" s="125" t="str">
        <f>IFERROR(VLOOKUP(F265,'Table V'!A:G,7,FALSE),"TBD")</f>
        <v>N/A</v>
      </c>
      <c r="X265" s="125" t="str">
        <f>IFERROR(VLOOKUP(A265,[1]Feuil1!$A:$AG,32,FALSE),"N/A")</f>
        <v>N/A</v>
      </c>
      <c r="Y265" s="130" t="s">
        <v>1987</v>
      </c>
      <c r="Z265" s="133"/>
      <c r="AA265" s="125" t="s">
        <v>159</v>
      </c>
      <c r="AB265" s="129">
        <v>6867</v>
      </c>
      <c r="AC265" s="129"/>
      <c r="AD265" s="129"/>
      <c r="AE265" s="134">
        <v>43096</v>
      </c>
      <c r="AF265" s="134"/>
      <c r="AG265" s="134">
        <f t="shared" si="34"/>
        <v>43094</v>
      </c>
      <c r="AH265" s="125" t="s">
        <v>57</v>
      </c>
      <c r="AI265" s="219" t="str">
        <f>IFERROR(VLOOKUP('PLANNING-RECHANGES LATelec'!$AU265,[2]MAD!$B$4:$J$50000,2,FALSE),"MAD TBD")</f>
        <v>MAD TBD</v>
      </c>
      <c r="AJ265" s="134" t="str">
        <f>IFERROR(VLOOKUP('PLANNING-RECHANGES LATelec'!$AU265,[2]MAD!$B$4:$J$50000,9,FALSE),"NON EXPEDIÉE")</f>
        <v>NON EXPEDIÉE</v>
      </c>
      <c r="AK265" s="224" t="str">
        <f t="shared" si="35"/>
        <v/>
      </c>
      <c r="AL265" s="227">
        <v>43094</v>
      </c>
      <c r="AM265" s="222" t="s">
        <v>15</v>
      </c>
      <c r="AN265" s="172">
        <f>IFERROR(VLOOKUP('PLANNING-RECHANGES LATelec'!$F265,'Table V'!A$1:O8172,13,FALSE),"TBD")</f>
        <v>1239</v>
      </c>
      <c r="AO265" s="170">
        <f>IFERROR(VLOOKUP('PLANNING-RECHANGES LATelec'!$F265,'Table V'!A$1:O8129,14,FALSE),"TBD")</f>
        <v>0</v>
      </c>
      <c r="AP265" s="171" t="str">
        <f>IFERROR(VLOOKUP('PLANNING-RECHANGES LATelec'!$F265,'Table V'!A$1:O$8013,15,FALSE),"TBD")</f>
        <v>EUR</v>
      </c>
      <c r="AQ265" s="170" t="str">
        <f>IFERROR(VLOOKUP('PLANNING-RECHANGES LATelec'!$A265,[3]PO_AS!$A$2:$R$2520,16,FALSE),"TBD")</f>
        <v>TBD</v>
      </c>
      <c r="AR265" s="169" t="str">
        <f>IFERROR(VLOOKUP('PLANNING-RECHANGES LATelec'!$A265,[3]PO_AS!$A$2:$S$2520,18,FALSE),"TBD")</f>
        <v>TBD</v>
      </c>
      <c r="AS265" s="169" t="str">
        <f t="shared" si="36"/>
        <v>Non valide</v>
      </c>
      <c r="AT265" s="169" t="str">
        <f t="shared" si="37"/>
        <v>Non valide</v>
      </c>
      <c r="AU265" s="215" t="str">
        <f>LEFT('PLANNING-RECHANGES LATelec'!$R265,9)</f>
        <v>W96786</v>
      </c>
      <c r="AV265" s="156"/>
    </row>
    <row r="266" spans="1:48" ht="38.25" hidden="1" x14ac:dyDescent="0.2">
      <c r="A266" s="84" t="str">
        <f t="shared" si="33"/>
        <v>2754985610</v>
      </c>
      <c r="B266" s="125" t="str">
        <f>IFERROR(VLOOKUP(F266,'Table V'!A:K,11,FALSE),"TBD")</f>
        <v>AIRBUS</v>
      </c>
      <c r="C266" s="125">
        <v>27549856</v>
      </c>
      <c r="D266" s="126" t="s">
        <v>157</v>
      </c>
      <c r="E266" s="127" t="s">
        <v>104</v>
      </c>
      <c r="F266" s="125" t="s">
        <v>486</v>
      </c>
      <c r="G266" s="125">
        <v>1</v>
      </c>
      <c r="H266" s="125">
        <v>0</v>
      </c>
      <c r="I266" s="125" t="str">
        <f>IFERROR(VLOOKUP(F266,'Stock PHS'!A:F,6,FALSE),"")</f>
        <v/>
      </c>
      <c r="J266" s="128" t="str">
        <f>IFERROR(VLOOKUP(F266,'Table V'!A:I,9,FALSE),"P/N INCONNU")</f>
        <v>P/N CONNU</v>
      </c>
      <c r="K266" s="125" t="str">
        <f>IFERROR(VLOOKUP(F266,'Table V'!A:J,10,FALSE),"TBD")</f>
        <v>NB4371P</v>
      </c>
      <c r="L266" s="125" t="str">
        <f>IFERROR(VLOOKUP(F266,'Table V'!A:C,3,FALSE),"LdF non existante")</f>
        <v>LdF approuvée</v>
      </c>
      <c r="M266" s="129" t="s">
        <v>59</v>
      </c>
      <c r="N266" s="125" t="str">
        <f>IFERROR(VLOOKUP(F266,'Table V'!A:H,8,FALSE),"À définir")</f>
        <v>NON</v>
      </c>
      <c r="O266" s="125">
        <f>IFERROR(VLOOKUP(F266,'Table V'!A:E,2,FALSE),"")</f>
        <v>22</v>
      </c>
      <c r="P266" s="125" t="str">
        <f>IFERROR(CONCATENATE(VLOOKUP(F266,'Table V'!$A$1:$Q$260192,17,FALSE),"-",(RIGHT(C266,4)),"0",D266),"")</f>
        <v>1251019-9856010</v>
      </c>
      <c r="Q266" s="130" t="str">
        <f>IFERROR(VLOOKUP(F266,'Table V'!A:L,12,FALSE),"")</f>
        <v>LAB</v>
      </c>
      <c r="R266" s="125" t="s">
        <v>1739</v>
      </c>
      <c r="S266" s="125" t="s">
        <v>124</v>
      </c>
      <c r="T266" s="131" t="s">
        <v>24</v>
      </c>
      <c r="U266" s="132" t="s">
        <v>15</v>
      </c>
      <c r="V266" s="130" t="str">
        <f>IFERROR(VLOOKUP(F266,'Table V'!A:F,6,FALSE),"TBD")</f>
        <v>6939600100</v>
      </c>
      <c r="W266" s="125" t="str">
        <f>IFERROR(VLOOKUP(F266,'Table V'!A:G,7,FALSE),"TBD")</f>
        <v>Qté 1</v>
      </c>
      <c r="X266" s="125" t="str">
        <f>IFERROR(VLOOKUP(A266,[1]Feuil1!$A:$AG,32,FALSE),"N/A")</f>
        <v>Received</v>
      </c>
      <c r="Y266" s="245" t="s">
        <v>34</v>
      </c>
      <c r="Z266" s="133" t="s">
        <v>166</v>
      </c>
      <c r="AA266" s="125" t="s">
        <v>159</v>
      </c>
      <c r="AB266" s="129">
        <v>8301</v>
      </c>
      <c r="AC266" s="129"/>
      <c r="AD266" s="129"/>
      <c r="AE266" s="134">
        <v>43021</v>
      </c>
      <c r="AF266" s="134">
        <v>43108</v>
      </c>
      <c r="AG266" s="134">
        <f t="shared" si="34"/>
        <v>43102</v>
      </c>
      <c r="AH266" s="125" t="s">
        <v>57</v>
      </c>
      <c r="AI266" s="219" t="str">
        <f>IFERROR(VLOOKUP('PLANNING-RECHANGES LATelec'!$AU266,[2]MAD!$B$4:$J$50000,2,FALSE),"MAD TBD")</f>
        <v>MAD TBD</v>
      </c>
      <c r="AJ266" s="134" t="str">
        <f>IFERROR(VLOOKUP('PLANNING-RECHANGES LATelec'!$AU266,[2]MAD!$B$4:$J$50000,9,FALSE),"NON EXPEDIÉE")</f>
        <v>NON EXPEDIÉE</v>
      </c>
      <c r="AK266" s="224" t="str">
        <f t="shared" si="35"/>
        <v/>
      </c>
      <c r="AL266" s="227"/>
      <c r="AM266" s="222" t="s">
        <v>15</v>
      </c>
      <c r="AN266" s="172">
        <f>IFERROR(VLOOKUP('PLANNING-RECHANGES LATelec'!$F266,'Table V'!A$1:O8173,13,FALSE),"TBD")</f>
        <v>4183</v>
      </c>
      <c r="AO266" s="170">
        <f>IFERROR(VLOOKUP('PLANNING-RECHANGES LATelec'!$F266,'Table V'!A$1:O8130,14,FALSE),"TBD")</f>
        <v>5884</v>
      </c>
      <c r="AP266" s="171" t="str">
        <f>IFERROR(VLOOKUP('PLANNING-RECHANGES LATelec'!$F266,'Table V'!A$1:O$8013,15,FALSE),"TBD")</f>
        <v>USD</v>
      </c>
      <c r="AQ266" s="168" t="str">
        <f>IFERROR(VLOOKUP('PLANNING-RECHANGES LATelec'!$A266,[3]PO_AS!$A$2:$R$2520,16,FALSE),"TBD")</f>
        <v>TBD</v>
      </c>
      <c r="AR266" s="169" t="str">
        <f>IFERROR(VLOOKUP('PLANNING-RECHANGES LATelec'!$A266,[3]PO_AS!$A$2:$S$2520,18,FALSE),"TBD")</f>
        <v>TBD</v>
      </c>
      <c r="AS266" s="169" t="str">
        <f t="shared" si="36"/>
        <v>Non valide</v>
      </c>
      <c r="AT266" s="169" t="str">
        <f t="shared" si="37"/>
        <v>Non valide</v>
      </c>
      <c r="AU266" s="215" t="str">
        <f>LEFT('PLANNING-RECHANGES LATelec'!$R266,9)</f>
        <v>W36370 W3</v>
      </c>
      <c r="AV266" s="156"/>
    </row>
    <row r="267" spans="1:48" ht="38.25" hidden="1" x14ac:dyDescent="0.2">
      <c r="A267" s="84" t="str">
        <f t="shared" si="33"/>
        <v>2755347710</v>
      </c>
      <c r="B267" s="125" t="str">
        <f>IFERROR(VLOOKUP(F267,'Table V'!A:K,11,FALSE),"TBD")</f>
        <v>AIRBUS</v>
      </c>
      <c r="C267" s="125">
        <v>27553477</v>
      </c>
      <c r="D267" s="126" t="s">
        <v>157</v>
      </c>
      <c r="E267" s="127" t="s">
        <v>104</v>
      </c>
      <c r="F267" s="125" t="s">
        <v>484</v>
      </c>
      <c r="G267" s="125">
        <v>1</v>
      </c>
      <c r="H267" s="125">
        <v>0</v>
      </c>
      <c r="I267" s="125" t="str">
        <f>IFERROR(VLOOKUP(F267,'Stock PHS'!A:F,6,FALSE),"")</f>
        <v/>
      </c>
      <c r="J267" s="128" t="str">
        <f>IFERROR(VLOOKUP(F267,'Table V'!A:I,9,FALSE),"P/N INCONNU")</f>
        <v>P/N CONNU</v>
      </c>
      <c r="K267" s="125" t="str">
        <f>IFERROR(VLOOKUP(F267,'Table V'!A:J,10,FALSE),"TBD")</f>
        <v>NR6980P</v>
      </c>
      <c r="L267" s="125" t="str">
        <f>IFERROR(VLOOKUP(F267,'Table V'!A:C,3,FALSE),"LdF non existante")</f>
        <v>LdF approuvée</v>
      </c>
      <c r="M267" s="129" t="s">
        <v>59</v>
      </c>
      <c r="N267" s="125" t="str">
        <f>IFERROR(VLOOKUP(F267,'Table V'!A:H,8,FALSE),"À définir")</f>
        <v>NON</v>
      </c>
      <c r="O267" s="125">
        <f>IFERROR(VLOOKUP(F267,'Table V'!A:E,2,FALSE),"")</f>
        <v>22</v>
      </c>
      <c r="P267" s="125" t="str">
        <f>IFERROR(CONCATENATE(VLOOKUP(F267,'Table V'!$A$1:$Q$260192,17,FALSE),"-",(RIGHT(C267,4)),"0",D267),"")</f>
        <v>1251019-3477010</v>
      </c>
      <c r="Q267" s="130" t="str">
        <f>IFERROR(VLOOKUP(F267,'Table V'!A:L,12,FALSE),"")</f>
        <v>LAB</v>
      </c>
      <c r="R267" s="125" t="s">
        <v>1740</v>
      </c>
      <c r="S267" s="125" t="s">
        <v>37</v>
      </c>
      <c r="T267" s="131" t="s">
        <v>24</v>
      </c>
      <c r="U267" s="132" t="s">
        <v>15</v>
      </c>
      <c r="V267" s="130" t="str">
        <f>IFERROR(VLOOKUP(F267,'Table V'!A:F,6,FALSE),"TBD")</f>
        <v>6939600100</v>
      </c>
      <c r="W267" s="125" t="str">
        <f>IFERROR(VLOOKUP(F267,'Table V'!A:G,7,FALSE),"TBD")</f>
        <v>Qté 1</v>
      </c>
      <c r="X267" s="125" t="str">
        <f>IFERROR(VLOOKUP(A267,[1]Feuil1!$A:$AG,32,FALSE),"N/A")</f>
        <v>Received</v>
      </c>
      <c r="Y267" s="130" t="s">
        <v>1987</v>
      </c>
      <c r="Z267" s="133" t="s">
        <v>166</v>
      </c>
      <c r="AA267" s="125" t="s">
        <v>159</v>
      </c>
      <c r="AB267" s="129">
        <v>8449</v>
      </c>
      <c r="AC267" s="129"/>
      <c r="AD267" s="129"/>
      <c r="AE267" s="134">
        <v>43024</v>
      </c>
      <c r="AF267" s="134">
        <v>43108</v>
      </c>
      <c r="AG267" s="134">
        <f t="shared" si="34"/>
        <v>43102</v>
      </c>
      <c r="AH267" s="125" t="s">
        <v>57</v>
      </c>
      <c r="AI267" s="219" t="str">
        <f>IFERROR(VLOOKUP('PLANNING-RECHANGES LATelec'!$AU267,[2]MAD!$B$4:$J$50000,2,FALSE),"MAD TBD")</f>
        <v>MAD TBD</v>
      </c>
      <c r="AJ267" s="134" t="str">
        <f>IFERROR(VLOOKUP('PLANNING-RECHANGES LATelec'!$AU267,[2]MAD!$B$4:$J$50000,9,FALSE),"NON EXPEDIÉE")</f>
        <v>NON EXPEDIÉE</v>
      </c>
      <c r="AK267" s="224" t="str">
        <f t="shared" si="35"/>
        <v/>
      </c>
      <c r="AL267" s="227">
        <v>43102</v>
      </c>
      <c r="AM267" s="222" t="s">
        <v>15</v>
      </c>
      <c r="AN267" s="172">
        <f>IFERROR(VLOOKUP('PLANNING-RECHANGES LATelec'!$F267,'Table V'!A$1:O8174,13,FALSE),"TBD")</f>
        <v>3480</v>
      </c>
      <c r="AO267" s="170">
        <f>IFERROR(VLOOKUP('PLANNING-RECHANGES LATelec'!$F267,'Table V'!A$1:O8131,14,FALSE),"TBD")</f>
        <v>0</v>
      </c>
      <c r="AP267" s="171" t="str">
        <f>IFERROR(VLOOKUP('PLANNING-RECHANGES LATelec'!$F267,'Table V'!A$1:O$8013,15,FALSE),"TBD")</f>
        <v>EUR</v>
      </c>
      <c r="AQ267" s="168" t="str">
        <f>IFERROR(VLOOKUP('PLANNING-RECHANGES LATelec'!$A267,[3]PO_AS!$A$2:$R$2520,16,FALSE),"TBD")</f>
        <v>TBD</v>
      </c>
      <c r="AR267" s="169" t="str">
        <f>IFERROR(VLOOKUP('PLANNING-RECHANGES LATelec'!$A267,[3]PO_AS!$A$2:$S$2520,18,FALSE),"TBD")</f>
        <v>TBD</v>
      </c>
      <c r="AS267" s="169" t="str">
        <f t="shared" si="36"/>
        <v>Non valide</v>
      </c>
      <c r="AT267" s="169" t="str">
        <f t="shared" si="37"/>
        <v>Non valide</v>
      </c>
      <c r="AU267" s="215" t="str">
        <f>LEFT('PLANNING-RECHANGES LATelec'!$R267,9)</f>
        <v>W36525 W3</v>
      </c>
      <c r="AV267" s="156"/>
    </row>
    <row r="268" spans="1:48" ht="38.25" hidden="1" x14ac:dyDescent="0.2">
      <c r="A268" s="84" t="str">
        <f t="shared" si="33"/>
        <v>2752650010</v>
      </c>
      <c r="B268" s="125" t="str">
        <f>IFERROR(VLOOKUP(F268,'Table V'!A:K,11,FALSE),"TBD")</f>
        <v>AIRBUS</v>
      </c>
      <c r="C268" s="125">
        <v>27526500</v>
      </c>
      <c r="D268" s="126" t="s">
        <v>157</v>
      </c>
      <c r="E268" s="127" t="s">
        <v>104</v>
      </c>
      <c r="F268" s="125" t="s">
        <v>599</v>
      </c>
      <c r="G268" s="125">
        <v>3</v>
      </c>
      <c r="H268" s="125">
        <v>0</v>
      </c>
      <c r="I268" s="125" t="str">
        <f>IFERROR(VLOOKUP(F268,'Stock PHS'!A:F,6,FALSE),"")</f>
        <v/>
      </c>
      <c r="J268" s="128" t="str">
        <f>IFERROR(VLOOKUP(F268,'Table V'!A:I,9,FALSE),"P/N INCONNU")</f>
        <v>P/N CONNU</v>
      </c>
      <c r="K268" s="125" t="str">
        <f>IFERROR(VLOOKUP(F268,'Table V'!A:J,10,FALSE),"TBD")</f>
        <v>N/A</v>
      </c>
      <c r="L268" s="125" t="str">
        <f>IFERROR(VLOOKUP(F268,'Table V'!A:C,3,FALSE),"LdF non existante")</f>
        <v>LdF approuvée</v>
      </c>
      <c r="M268" s="129" t="s">
        <v>13</v>
      </c>
      <c r="N268" s="125" t="str">
        <f>IFERROR(VLOOKUP(F268,'Table V'!A:H,8,FALSE),"À définir")</f>
        <v>NON</v>
      </c>
      <c r="O268" s="125">
        <f>IFERROR(VLOOKUP(F268,'Table V'!A:E,2,FALSE),"")</f>
        <v>116</v>
      </c>
      <c r="P268" s="125" t="str">
        <f>IFERROR(CONCATENATE(VLOOKUP(F268,'Table V'!$A$1:$Q$260192,17,FALSE),"-",(RIGHT(C268,4)),"0",D268),"")</f>
        <v>1251019-6500010</v>
      </c>
      <c r="Q268" s="130" t="str">
        <f>IFERROR(VLOOKUP(F268,'Table V'!A:L,12,FALSE),"")</f>
        <v>LAB</v>
      </c>
      <c r="R268" s="125" t="s">
        <v>1743</v>
      </c>
      <c r="S268" s="125" t="s">
        <v>190</v>
      </c>
      <c r="T268" s="131" t="s">
        <v>24</v>
      </c>
      <c r="U268" s="132" t="s">
        <v>15</v>
      </c>
      <c r="V268" s="130" t="str">
        <f>IFERROR(VLOOKUP(F268,'Table V'!A:F,6,FALSE),"TBD")</f>
        <v>N/A</v>
      </c>
      <c r="W268" s="125" t="str">
        <f>IFERROR(VLOOKUP(F268,'Table V'!A:G,7,FALSE),"TBD")</f>
        <v>N/A</v>
      </c>
      <c r="X268" s="125" t="str">
        <f>IFERROR(VLOOKUP(A268,[1]Feuil1!$A:$AG,32,FALSE),"N/A")</f>
        <v>N/A</v>
      </c>
      <c r="Y268" s="130" t="s">
        <v>1987</v>
      </c>
      <c r="Z268" s="133" t="s">
        <v>198</v>
      </c>
      <c r="AA268" s="125" t="s">
        <v>159</v>
      </c>
      <c r="AB268" s="129">
        <v>7987</v>
      </c>
      <c r="AC268" s="129"/>
      <c r="AD268" s="129"/>
      <c r="AE268" s="134">
        <v>42990</v>
      </c>
      <c r="AF268" s="134">
        <v>43126</v>
      </c>
      <c r="AG268" s="134">
        <f t="shared" si="34"/>
        <v>43122</v>
      </c>
      <c r="AH268" s="125" t="s">
        <v>57</v>
      </c>
      <c r="AI268" s="219" t="str">
        <f>IFERROR(VLOOKUP('PLANNING-RECHANGES LATelec'!$AU268,[2]MAD!$B$4:$J$50000,2,FALSE),"MAD TBD")</f>
        <v>MAD TBD</v>
      </c>
      <c r="AJ268" s="134" t="str">
        <f>IFERROR(VLOOKUP('PLANNING-RECHANGES LATelec'!$AU268,[2]MAD!$B$4:$J$50000,9,FALSE),"NON EXPEDIÉE")</f>
        <v>NON EXPEDIÉE</v>
      </c>
      <c r="AK268" s="224" t="str">
        <f t="shared" si="35"/>
        <v/>
      </c>
      <c r="AL268" s="227">
        <v>43122</v>
      </c>
      <c r="AM268" s="222" t="s">
        <v>15</v>
      </c>
      <c r="AN268" s="172">
        <f>IFERROR(VLOOKUP('PLANNING-RECHANGES LATelec'!$F268,'Table V'!A$1:O8175,13,FALSE),"TBD")</f>
        <v>1737</v>
      </c>
      <c r="AO268" s="170">
        <f>IFERROR(VLOOKUP('PLANNING-RECHANGES LATelec'!$F268,'Table V'!A$1:O8132,14,FALSE),"TBD")</f>
        <v>0</v>
      </c>
      <c r="AP268" s="171" t="str">
        <f>IFERROR(VLOOKUP('PLANNING-RECHANGES LATelec'!$F268,'Table V'!A$1:O$8013,15,FALSE),"TBD")</f>
        <v>EUR</v>
      </c>
      <c r="AQ268" s="168" t="str">
        <f>IFERROR(VLOOKUP('PLANNING-RECHANGES LATelec'!$A268,[3]PO_AS!$A$2:$R$2520,16,FALSE),"TBD")</f>
        <v>TBD</v>
      </c>
      <c r="AR268" s="169" t="str">
        <f>IFERROR(VLOOKUP('PLANNING-RECHANGES LATelec'!$A268,[3]PO_AS!$A$2:$S$2520,18,FALSE),"TBD")</f>
        <v>TBD</v>
      </c>
      <c r="AS268" s="169" t="str">
        <f t="shared" si="36"/>
        <v>Non valide</v>
      </c>
      <c r="AT268" s="169" t="str">
        <f t="shared" si="37"/>
        <v>Non valide</v>
      </c>
      <c r="AU268" s="215" t="str">
        <f>LEFT('PLANNING-RECHANGES LATelec'!$R268,9)</f>
        <v>W18616
W1</v>
      </c>
      <c r="AV268" s="156"/>
    </row>
    <row r="269" spans="1:48" ht="38.25" hidden="1" x14ac:dyDescent="0.2">
      <c r="A269" s="84" t="str">
        <f t="shared" si="33"/>
        <v>2709509610</v>
      </c>
      <c r="B269" s="125" t="str">
        <f>IFERROR(VLOOKUP(F269,'Table V'!A:K,11,FALSE),"TBD")</f>
        <v>AIRBUS</v>
      </c>
      <c r="C269" s="125">
        <v>27095096</v>
      </c>
      <c r="D269" s="126" t="s">
        <v>157</v>
      </c>
      <c r="E269" s="127" t="s">
        <v>104</v>
      </c>
      <c r="F269" s="125" t="s">
        <v>600</v>
      </c>
      <c r="G269" s="125">
        <v>8</v>
      </c>
      <c r="H269" s="125">
        <v>0</v>
      </c>
      <c r="I269" s="125" t="str">
        <f>IFERROR(VLOOKUP(F269,'Stock PHS'!A:F,6,FALSE),"")</f>
        <v/>
      </c>
      <c r="J269" s="128" t="str">
        <f>IFERROR(VLOOKUP(F269,'Table V'!A:I,9,FALSE),"P/N INCONNU")</f>
        <v>P/N CONNU</v>
      </c>
      <c r="K269" s="125" t="str">
        <f>IFERROR(VLOOKUP(F269,'Table V'!A:J,10,FALSE),"TBD")</f>
        <v>NB5457P</v>
      </c>
      <c r="L269" s="125" t="str">
        <f>IFERROR(VLOOKUP(F269,'Table V'!A:C,3,FALSE),"LdF non existante")</f>
        <v>LdF approuvée</v>
      </c>
      <c r="M269" s="129" t="s">
        <v>59</v>
      </c>
      <c r="N269" s="125" t="str">
        <f>IFERROR(VLOOKUP(F269,'Table V'!A:H,8,FALSE),"À définir")</f>
        <v>NON</v>
      </c>
      <c r="O269" s="125">
        <f>IFERROR(VLOOKUP(F269,'Table V'!A:E,2,FALSE),"")</f>
        <v>117</v>
      </c>
      <c r="P269" s="125" t="str">
        <f>IFERROR(CONCATENATE(VLOOKUP(F269,'Table V'!$A$1:$Q$260192,17,FALSE),"-",(RIGHT(C269,4)),"0",D269),"")</f>
        <v>1251019-5096010</v>
      </c>
      <c r="Q269" s="130" t="str">
        <f>IFERROR(VLOOKUP(F269,'Table V'!A:L,12,FALSE),"")</f>
        <v>LAB</v>
      </c>
      <c r="R269" s="125" t="s">
        <v>26</v>
      </c>
      <c r="S269" s="125" t="s">
        <v>179</v>
      </c>
      <c r="T269" s="131" t="s">
        <v>24</v>
      </c>
      <c r="U269" s="132" t="s">
        <v>15</v>
      </c>
      <c r="V269" s="130" t="str">
        <f>IFERROR(VLOOKUP(F269,'Table V'!A:F,6,FALSE),"TBD")</f>
        <v>N/A</v>
      </c>
      <c r="W269" s="125" t="str">
        <f>IFERROR(VLOOKUP(F269,'Table V'!A:G,7,FALSE),"TBD")</f>
        <v>N/A</v>
      </c>
      <c r="X269" s="125" t="str">
        <f>IFERROR(VLOOKUP(A269,[1]Feuil1!$A:$AG,32,FALSE),"N/A")</f>
        <v>N/A</v>
      </c>
      <c r="Y269" s="130" t="s">
        <v>1987</v>
      </c>
      <c r="Z269" s="133" t="s">
        <v>178</v>
      </c>
      <c r="AA269" s="125" t="s">
        <v>159</v>
      </c>
      <c r="AB269" s="129">
        <v>437</v>
      </c>
      <c r="AC269" s="129"/>
      <c r="AD269" s="129"/>
      <c r="AE269" s="134">
        <v>42600</v>
      </c>
      <c r="AF269" s="134">
        <v>43131</v>
      </c>
      <c r="AG269" s="134">
        <f t="shared" si="34"/>
        <v>43125</v>
      </c>
      <c r="AH269" s="125" t="s">
        <v>276</v>
      </c>
      <c r="AI269" s="219" t="str">
        <f>IFERROR(VLOOKUP('PLANNING-RECHANGES LATelec'!$AU269,[2]MAD!$B$4:$J$50000,2,FALSE),"MAD TBD")</f>
        <v>MAD TBD</v>
      </c>
      <c r="AJ269" s="134" t="str">
        <f>IFERROR(VLOOKUP('PLANNING-RECHANGES LATelec'!$AU269,[2]MAD!$B$4:$J$50000,9,FALSE),"NON EXPEDIÉE")</f>
        <v>NON EXPEDIÉE</v>
      </c>
      <c r="AK269" s="224" t="str">
        <f t="shared" si="35"/>
        <v/>
      </c>
      <c r="AL269" s="227">
        <v>43125</v>
      </c>
      <c r="AM269" s="222" t="s">
        <v>15</v>
      </c>
      <c r="AN269" s="172">
        <f>IFERROR(VLOOKUP('PLANNING-RECHANGES LATelec'!$F269,'Table V'!A$1:O8176,13,FALSE),"TBD")</f>
        <v>1313.9</v>
      </c>
      <c r="AO269" s="170">
        <f>IFERROR(VLOOKUP('PLANNING-RECHANGES LATelec'!$F269,'Table V'!A$1:O8133,14,FALSE),"TBD")</f>
        <v>0</v>
      </c>
      <c r="AP269" s="171" t="str">
        <f>IFERROR(VLOOKUP('PLANNING-RECHANGES LATelec'!$F269,'Table V'!A$1:O$8013,15,FALSE),"TBD")</f>
        <v>USD</v>
      </c>
      <c r="AQ269" s="168" t="str">
        <f>IFERROR(VLOOKUP('PLANNING-RECHANGES LATelec'!$A269,[3]PO_AS!$A$2:$R$2520,16,FALSE),"TBD")</f>
        <v>TBD</v>
      </c>
      <c r="AR269" s="169" t="str">
        <f>IFERROR(VLOOKUP('PLANNING-RECHANGES LATelec'!$A269,[3]PO_AS!$A$2:$S$2520,18,FALSE),"TBD")</f>
        <v>TBD</v>
      </c>
      <c r="AS269" s="169" t="str">
        <f t="shared" si="36"/>
        <v>Non valide</v>
      </c>
      <c r="AT269" s="169" t="str">
        <f t="shared" si="37"/>
        <v>Non valide</v>
      </c>
      <c r="AU269" s="215" t="str">
        <f>LEFT('PLANNING-RECHANGES LATelec'!$R269,9)</f>
        <v>R61067</v>
      </c>
      <c r="AV269" s="156"/>
    </row>
    <row r="270" spans="1:48" ht="25.5" hidden="1" x14ac:dyDescent="0.2">
      <c r="A270" s="84" t="str">
        <f t="shared" si="33"/>
        <v>2740515910</v>
      </c>
      <c r="B270" s="125" t="str">
        <f>IFERROR(VLOOKUP(F270,'Table V'!A:K,11,FALSE),"TBD")</f>
        <v>AIRBUS</v>
      </c>
      <c r="C270" s="125">
        <v>27405159</v>
      </c>
      <c r="D270" s="126" t="s">
        <v>157</v>
      </c>
      <c r="E270" s="127" t="s">
        <v>95</v>
      </c>
      <c r="F270" s="125" t="s">
        <v>600</v>
      </c>
      <c r="G270" s="125">
        <v>1</v>
      </c>
      <c r="H270" s="125">
        <v>0</v>
      </c>
      <c r="I270" s="125" t="str">
        <f>IFERROR(VLOOKUP(F270,'Stock PHS'!A:F,6,FALSE),"")</f>
        <v/>
      </c>
      <c r="J270" s="128" t="str">
        <f>IFERROR(VLOOKUP(F270,'Table V'!A:I,9,FALSE),"P/N INCONNU")</f>
        <v>P/N CONNU</v>
      </c>
      <c r="K270" s="125" t="str">
        <f>IFERROR(VLOOKUP(F270,'Table V'!A:J,10,FALSE),"TBD")</f>
        <v>NB5457P</v>
      </c>
      <c r="L270" s="125" t="str">
        <f>IFERROR(VLOOKUP(F270,'Table V'!A:C,3,FALSE),"LdF non existante")</f>
        <v>LdF approuvée</v>
      </c>
      <c r="M270" s="129" t="s">
        <v>59</v>
      </c>
      <c r="N270" s="125" t="str">
        <f>IFERROR(VLOOKUP(F270,'Table V'!A:H,8,FALSE),"À définir")</f>
        <v>NON</v>
      </c>
      <c r="O270" s="125">
        <f>IFERROR(VLOOKUP(F270,'Table V'!A:E,2,FALSE),"")</f>
        <v>117</v>
      </c>
      <c r="P270" s="125" t="str">
        <f>IFERROR(CONCATENATE(VLOOKUP(F270,'Table V'!$A$1:$Q$260192,17,FALSE),"-",(RIGHT(C270,4)),"0",D270),"")</f>
        <v>1251019-5159010</v>
      </c>
      <c r="Q270" s="130" t="str">
        <f>IFERROR(VLOOKUP(F270,'Table V'!A:L,12,FALSE),"")</f>
        <v>LAB</v>
      </c>
      <c r="R270" s="125" t="s">
        <v>1744</v>
      </c>
      <c r="S270" s="125" t="s">
        <v>180</v>
      </c>
      <c r="T270" s="131" t="s">
        <v>24</v>
      </c>
      <c r="U270" s="132" t="s">
        <v>15</v>
      </c>
      <c r="V270" s="130" t="str">
        <f>IFERROR(VLOOKUP(F270,'Table V'!A:F,6,FALSE),"TBD")</f>
        <v>N/A</v>
      </c>
      <c r="W270" s="125" t="str">
        <f>IFERROR(VLOOKUP(F270,'Table V'!A:G,7,FALSE),"TBD")</f>
        <v>N/A</v>
      </c>
      <c r="X270" s="125" t="str">
        <f>IFERROR(VLOOKUP(A270,[1]Feuil1!$A:$AG,32,FALSE),"N/A")</f>
        <v>Received</v>
      </c>
      <c r="Y270" s="130" t="s">
        <v>1987</v>
      </c>
      <c r="Z270" s="133" t="s">
        <v>109</v>
      </c>
      <c r="AA270" s="125" t="s">
        <v>159</v>
      </c>
      <c r="AB270" s="129">
        <v>5394</v>
      </c>
      <c r="AC270" s="129"/>
      <c r="AD270" s="129"/>
      <c r="AE270" s="134">
        <v>42856</v>
      </c>
      <c r="AF270" s="134">
        <v>43131</v>
      </c>
      <c r="AG270" s="134">
        <f t="shared" si="34"/>
        <v>43125</v>
      </c>
      <c r="AH270" s="125" t="s">
        <v>276</v>
      </c>
      <c r="AI270" s="219" t="str">
        <f>IFERROR(VLOOKUP('PLANNING-RECHANGES LATelec'!$AU270,[2]MAD!$B$4:$J$50000,2,FALSE),"MAD TBD")</f>
        <v>MAD TBD</v>
      </c>
      <c r="AJ270" s="134" t="str">
        <f>IFERROR(VLOOKUP('PLANNING-RECHANGES LATelec'!$AU270,[2]MAD!$B$4:$J$50000,9,FALSE),"NON EXPEDIÉE")</f>
        <v>NON EXPEDIÉE</v>
      </c>
      <c r="AK270" s="224" t="str">
        <f t="shared" si="35"/>
        <v/>
      </c>
      <c r="AL270" s="227">
        <v>43125</v>
      </c>
      <c r="AM270" s="222" t="s">
        <v>15</v>
      </c>
      <c r="AN270" s="172">
        <f>IFERROR(VLOOKUP('PLANNING-RECHANGES LATelec'!$F270,'Table V'!A$1:O8177,13,FALSE),"TBD")</f>
        <v>1313.9</v>
      </c>
      <c r="AO270" s="170">
        <f>IFERROR(VLOOKUP('PLANNING-RECHANGES LATelec'!$F270,'Table V'!A$1:O8134,14,FALSE),"TBD")</f>
        <v>0</v>
      </c>
      <c r="AP270" s="171" t="str">
        <f>IFERROR(VLOOKUP('PLANNING-RECHANGES LATelec'!$F270,'Table V'!A$1:O$8013,15,FALSE),"TBD")</f>
        <v>USD</v>
      </c>
      <c r="AQ270" s="168" t="str">
        <f>IFERROR(VLOOKUP('PLANNING-RECHANGES LATelec'!$A270,[3]PO_AS!$A$2:$R$2520,16,FALSE),"TBD")</f>
        <v>TBD</v>
      </c>
      <c r="AR270" s="169" t="str">
        <f>IFERROR(VLOOKUP('PLANNING-RECHANGES LATelec'!$A270,[3]PO_AS!$A$2:$S$2520,18,FALSE),"TBD")</f>
        <v>TBD</v>
      </c>
      <c r="AS270" s="169" t="str">
        <f t="shared" si="36"/>
        <v>Non valide</v>
      </c>
      <c r="AT270" s="169" t="str">
        <f t="shared" si="37"/>
        <v>Non valide</v>
      </c>
      <c r="AU270" s="215" t="str">
        <f>LEFT('PLANNING-RECHANGES LATelec'!$R270,9)</f>
        <v>V03441
V0</v>
      </c>
      <c r="AV270" s="156"/>
    </row>
    <row r="271" spans="1:48" ht="25.5" hidden="1" x14ac:dyDescent="0.2">
      <c r="A271" s="84" t="str">
        <f t="shared" si="33"/>
        <v>2740525210</v>
      </c>
      <c r="B271" s="125" t="str">
        <f>IFERROR(VLOOKUP(F271,'Table V'!A:K,11,FALSE),"TBD")</f>
        <v>AIRBUS</v>
      </c>
      <c r="C271" s="125">
        <v>27405252</v>
      </c>
      <c r="D271" s="126" t="s">
        <v>157</v>
      </c>
      <c r="E271" s="127" t="s">
        <v>95</v>
      </c>
      <c r="F271" s="125" t="s">
        <v>600</v>
      </c>
      <c r="G271" s="125">
        <v>1</v>
      </c>
      <c r="H271" s="125">
        <v>0</v>
      </c>
      <c r="I271" s="125" t="str">
        <f>IFERROR(VLOOKUP(F271,'Stock PHS'!A:F,6,FALSE),"")</f>
        <v/>
      </c>
      <c r="J271" s="128" t="str">
        <f>IFERROR(VLOOKUP(F271,'Table V'!A:I,9,FALSE),"P/N INCONNU")</f>
        <v>P/N CONNU</v>
      </c>
      <c r="K271" s="125" t="str">
        <f>IFERROR(VLOOKUP(F271,'Table V'!A:J,10,FALSE),"TBD")</f>
        <v>NB5457P</v>
      </c>
      <c r="L271" s="125" t="str">
        <f>IFERROR(VLOOKUP(F271,'Table V'!A:C,3,FALSE),"LdF non existante")</f>
        <v>LdF approuvée</v>
      </c>
      <c r="M271" s="129" t="s">
        <v>59</v>
      </c>
      <c r="N271" s="125" t="str">
        <f>IFERROR(VLOOKUP(F271,'Table V'!A:H,8,FALSE),"À définir")</f>
        <v>NON</v>
      </c>
      <c r="O271" s="125">
        <f>IFERROR(VLOOKUP(F271,'Table V'!A:E,2,FALSE),"")</f>
        <v>117</v>
      </c>
      <c r="P271" s="125" t="str">
        <f>IFERROR(CONCATENATE(VLOOKUP(F271,'Table V'!$A$1:$Q$260192,17,FALSE),"-",(RIGHT(C271,4)),"0",D271),"")</f>
        <v>1251019-5252010</v>
      </c>
      <c r="Q271" s="130" t="str">
        <f>IFERROR(VLOOKUP(F271,'Table V'!A:L,12,FALSE),"")</f>
        <v>LAB</v>
      </c>
      <c r="R271" s="125" t="s">
        <v>1745</v>
      </c>
      <c r="S271" s="125" t="s">
        <v>181</v>
      </c>
      <c r="T271" s="131" t="s">
        <v>24</v>
      </c>
      <c r="U271" s="132" t="s">
        <v>15</v>
      </c>
      <c r="V271" s="130" t="str">
        <f>IFERROR(VLOOKUP(F271,'Table V'!A:F,6,FALSE),"TBD")</f>
        <v>N/A</v>
      </c>
      <c r="W271" s="125" t="str">
        <f>IFERROR(VLOOKUP(F271,'Table V'!A:G,7,FALSE),"TBD")</f>
        <v>N/A</v>
      </c>
      <c r="X271" s="125" t="str">
        <f>IFERROR(VLOOKUP(A271,[1]Feuil1!$A:$AG,32,FALSE),"N/A")</f>
        <v>Received</v>
      </c>
      <c r="Y271" s="130" t="s">
        <v>1987</v>
      </c>
      <c r="Z271" s="133" t="s">
        <v>109</v>
      </c>
      <c r="AA271" s="125" t="s">
        <v>159</v>
      </c>
      <c r="AB271" s="129">
        <v>5394</v>
      </c>
      <c r="AC271" s="129"/>
      <c r="AD271" s="129"/>
      <c r="AE271" s="134">
        <v>42856</v>
      </c>
      <c r="AF271" s="134">
        <v>43131</v>
      </c>
      <c r="AG271" s="134">
        <f t="shared" si="34"/>
        <v>43125</v>
      </c>
      <c r="AH271" s="125" t="s">
        <v>276</v>
      </c>
      <c r="AI271" s="219" t="str">
        <f>IFERROR(VLOOKUP('PLANNING-RECHANGES LATelec'!$AU271,[2]MAD!$B$4:$J$50000,2,FALSE),"MAD TBD")</f>
        <v>MAD TBD</v>
      </c>
      <c r="AJ271" s="134" t="str">
        <f>IFERROR(VLOOKUP('PLANNING-RECHANGES LATelec'!$AU271,[2]MAD!$B$4:$J$50000,9,FALSE),"NON EXPEDIÉE")</f>
        <v>NON EXPEDIÉE</v>
      </c>
      <c r="AK271" s="224" t="str">
        <f t="shared" si="35"/>
        <v/>
      </c>
      <c r="AL271" s="227">
        <v>43125</v>
      </c>
      <c r="AM271" s="222" t="s">
        <v>15</v>
      </c>
      <c r="AN271" s="172">
        <f>IFERROR(VLOOKUP('PLANNING-RECHANGES LATelec'!$F271,'Table V'!A$1:O8178,13,FALSE),"TBD")</f>
        <v>1313.9</v>
      </c>
      <c r="AO271" s="170">
        <f>IFERROR(VLOOKUP('PLANNING-RECHANGES LATelec'!$F271,'Table V'!A$1:O8135,14,FALSE),"TBD")</f>
        <v>0</v>
      </c>
      <c r="AP271" s="171" t="str">
        <f>IFERROR(VLOOKUP('PLANNING-RECHANGES LATelec'!$F271,'Table V'!A$1:O$8013,15,FALSE),"TBD")</f>
        <v>USD</v>
      </c>
      <c r="AQ271" s="168" t="str">
        <f>IFERROR(VLOOKUP('PLANNING-RECHANGES LATelec'!$A271,[3]PO_AS!$A$2:$R$2520,16,FALSE),"TBD")</f>
        <v>TBD</v>
      </c>
      <c r="AR271" s="169" t="str">
        <f>IFERROR(VLOOKUP('PLANNING-RECHANGES LATelec'!$A271,[3]PO_AS!$A$2:$S$2520,18,FALSE),"TBD")</f>
        <v>TBD</v>
      </c>
      <c r="AS271" s="169" t="str">
        <f t="shared" si="36"/>
        <v>Non valide</v>
      </c>
      <c r="AT271" s="169" t="str">
        <f t="shared" si="37"/>
        <v>Non valide</v>
      </c>
      <c r="AU271" s="215" t="str">
        <f>LEFT('PLANNING-RECHANGES LATelec'!$R271,9)</f>
        <v>V03445
V0</v>
      </c>
      <c r="AV271" s="156"/>
    </row>
    <row r="272" spans="1:48" ht="25.5" hidden="1" x14ac:dyDescent="0.2">
      <c r="A272" s="84" t="str">
        <f t="shared" si="33"/>
        <v>2740527810</v>
      </c>
      <c r="B272" s="125" t="str">
        <f>IFERROR(VLOOKUP(F272,'Table V'!A:K,11,FALSE),"TBD")</f>
        <v>AIRBUS</v>
      </c>
      <c r="C272" s="125">
        <v>27405278</v>
      </c>
      <c r="D272" s="126" t="s">
        <v>157</v>
      </c>
      <c r="E272" s="127" t="s">
        <v>95</v>
      </c>
      <c r="F272" s="125" t="s">
        <v>600</v>
      </c>
      <c r="G272" s="125">
        <v>1</v>
      </c>
      <c r="H272" s="125">
        <v>0</v>
      </c>
      <c r="I272" s="125" t="str">
        <f>IFERROR(VLOOKUP(F272,'Stock PHS'!A:F,6,FALSE),"")</f>
        <v/>
      </c>
      <c r="J272" s="128" t="str">
        <f>IFERROR(VLOOKUP(F272,'Table V'!A:I,9,FALSE),"P/N INCONNU")</f>
        <v>P/N CONNU</v>
      </c>
      <c r="K272" s="125" t="str">
        <f>IFERROR(VLOOKUP(F272,'Table V'!A:J,10,FALSE),"TBD")</f>
        <v>NB5457P</v>
      </c>
      <c r="L272" s="125" t="str">
        <f>IFERROR(VLOOKUP(F272,'Table V'!A:C,3,FALSE),"LdF non existante")</f>
        <v>LdF approuvée</v>
      </c>
      <c r="M272" s="129" t="s">
        <v>59</v>
      </c>
      <c r="N272" s="125" t="str">
        <f>IFERROR(VLOOKUP(F272,'Table V'!A:H,8,FALSE),"À définir")</f>
        <v>NON</v>
      </c>
      <c r="O272" s="125">
        <f>IFERROR(VLOOKUP(F272,'Table V'!A:E,2,FALSE),"")</f>
        <v>117</v>
      </c>
      <c r="P272" s="125" t="str">
        <f>IFERROR(CONCATENATE(VLOOKUP(F272,'Table V'!$A$1:$Q$260192,17,FALSE),"-",(RIGHT(C272,4)),"0",D272),"")</f>
        <v>1251019-5278010</v>
      </c>
      <c r="Q272" s="130" t="str">
        <f>IFERROR(VLOOKUP(F272,'Table V'!A:L,12,FALSE),"")</f>
        <v>LAB</v>
      </c>
      <c r="R272" s="125" t="s">
        <v>1746</v>
      </c>
      <c r="S272" s="125" t="s">
        <v>182</v>
      </c>
      <c r="T272" s="131" t="s">
        <v>24</v>
      </c>
      <c r="U272" s="132" t="s">
        <v>15</v>
      </c>
      <c r="V272" s="130" t="str">
        <f>IFERROR(VLOOKUP(F272,'Table V'!A:F,6,FALSE),"TBD")</f>
        <v>N/A</v>
      </c>
      <c r="W272" s="125" t="str">
        <f>IFERROR(VLOOKUP(F272,'Table V'!A:G,7,FALSE),"TBD")</f>
        <v>N/A</v>
      </c>
      <c r="X272" s="125" t="str">
        <f>IFERROR(VLOOKUP(A272,[1]Feuil1!$A:$AG,32,FALSE),"N/A")</f>
        <v>Received</v>
      </c>
      <c r="Y272" s="130" t="s">
        <v>1987</v>
      </c>
      <c r="Z272" s="133" t="s">
        <v>109</v>
      </c>
      <c r="AA272" s="125" t="s">
        <v>159</v>
      </c>
      <c r="AB272" s="129">
        <v>5394</v>
      </c>
      <c r="AC272" s="129"/>
      <c r="AD272" s="129"/>
      <c r="AE272" s="134">
        <v>42856</v>
      </c>
      <c r="AF272" s="134">
        <v>43131</v>
      </c>
      <c r="AG272" s="134">
        <f t="shared" si="34"/>
        <v>43125</v>
      </c>
      <c r="AH272" s="125" t="s">
        <v>276</v>
      </c>
      <c r="AI272" s="219" t="str">
        <f>IFERROR(VLOOKUP('PLANNING-RECHANGES LATelec'!$AU272,[2]MAD!$B$4:$J$50000,2,FALSE),"MAD TBD")</f>
        <v>MAD TBD</v>
      </c>
      <c r="AJ272" s="134" t="str">
        <f>IFERROR(VLOOKUP('PLANNING-RECHANGES LATelec'!$AU272,[2]MAD!$B$4:$J$50000,9,FALSE),"NON EXPEDIÉE")</f>
        <v>NON EXPEDIÉE</v>
      </c>
      <c r="AK272" s="224" t="str">
        <f t="shared" si="35"/>
        <v/>
      </c>
      <c r="AL272" s="227">
        <v>43125</v>
      </c>
      <c r="AM272" s="222" t="s">
        <v>15</v>
      </c>
      <c r="AN272" s="172">
        <f>IFERROR(VLOOKUP('PLANNING-RECHANGES LATelec'!$F272,'Table V'!A$1:O8179,13,FALSE),"TBD")</f>
        <v>1313.9</v>
      </c>
      <c r="AO272" s="170">
        <f>IFERROR(VLOOKUP('PLANNING-RECHANGES LATelec'!$F272,'Table V'!A$1:O8136,14,FALSE),"TBD")</f>
        <v>0</v>
      </c>
      <c r="AP272" s="171" t="str">
        <f>IFERROR(VLOOKUP('PLANNING-RECHANGES LATelec'!$F272,'Table V'!A$1:O$8013,15,FALSE),"TBD")</f>
        <v>USD</v>
      </c>
      <c r="AQ272" s="168" t="str">
        <f>IFERROR(VLOOKUP('PLANNING-RECHANGES LATelec'!$A272,[3]PO_AS!$A$2:$R$2520,16,FALSE),"TBD")</f>
        <v>TBD</v>
      </c>
      <c r="AR272" s="169" t="str">
        <f>IFERROR(VLOOKUP('PLANNING-RECHANGES LATelec'!$A272,[3]PO_AS!$A$2:$S$2520,18,FALSE),"TBD")</f>
        <v>TBD</v>
      </c>
      <c r="AS272" s="169" t="str">
        <f t="shared" si="36"/>
        <v>Non valide</v>
      </c>
      <c r="AT272" s="169" t="str">
        <f t="shared" si="37"/>
        <v>Non valide</v>
      </c>
      <c r="AU272" s="215" t="str">
        <f>LEFT('PLANNING-RECHANGES LATelec'!$R272,9)</f>
        <v>V03447
V0</v>
      </c>
      <c r="AV272" s="156"/>
    </row>
    <row r="273" spans="1:48" ht="38.25" hidden="1" x14ac:dyDescent="0.2">
      <c r="A273" s="84" t="str">
        <f t="shared" si="33"/>
        <v>6300355856</v>
      </c>
      <c r="B273" s="125" t="str">
        <f>IFERROR(VLOOKUP(F273,'Table V'!A:K,11,FALSE),"TBD")</f>
        <v>STELIA</v>
      </c>
      <c r="C273" s="125">
        <v>6300355856</v>
      </c>
      <c r="D273" s="126"/>
      <c r="E273" s="127" t="s">
        <v>95</v>
      </c>
      <c r="F273" s="125" t="s">
        <v>689</v>
      </c>
      <c r="G273" s="125">
        <v>6</v>
      </c>
      <c r="H273" s="125">
        <v>0</v>
      </c>
      <c r="I273" s="125" t="str">
        <f>IFERROR(VLOOKUP(F273,'Stock PHS'!A:F,6,FALSE),"")</f>
        <v/>
      </c>
      <c r="J273" s="128" t="str">
        <f>IFERROR(VLOOKUP(F273,'Table V'!A:I,9,FALSE),"P/N INCONNU")</f>
        <v>P/N CONNU</v>
      </c>
      <c r="K273" s="125" t="str">
        <f>IFERROR(VLOOKUP(F273,'Table V'!A:J,10,FALSE),"TBD")</f>
        <v>N/A</v>
      </c>
      <c r="L273" s="125" t="str">
        <f>IFERROR(VLOOKUP(F273,'Table V'!A:C,3,FALSE),"LdF non existante")</f>
        <v>LdF approuvée</v>
      </c>
      <c r="M273" s="129" t="s">
        <v>59</v>
      </c>
      <c r="N273" s="125" t="str">
        <f>IFERROR(VLOOKUP(F273,'Table V'!A:H,8,FALSE),"À définir")</f>
        <v>OUI</v>
      </c>
      <c r="O273" s="125" t="str">
        <f>IFERROR(VLOOKUP(F273,'Table V'!A:E,2,FALSE),"")</f>
        <v>CABLE COAXIAL</v>
      </c>
      <c r="P273" s="125" t="str">
        <f>IFERROR(CONCATENATE(VLOOKUP(F273,'Table V'!$A$1:$Q$260192,17,FALSE),"-",(RIGHT(C273,4)),"0",D273),"")</f>
        <v>1251019-58560</v>
      </c>
      <c r="Q273" s="130" t="str">
        <f>IFERROR(VLOOKUP(F273,'Table V'!A:L,12,FALSE),"")</f>
        <v>COL</v>
      </c>
      <c r="R273" s="126" t="s">
        <v>804</v>
      </c>
      <c r="S273" s="125" t="s">
        <v>768</v>
      </c>
      <c r="T273" s="131" t="s">
        <v>24</v>
      </c>
      <c r="U273" s="132"/>
      <c r="V273" s="130" t="str">
        <f>IFERROR(VLOOKUP(F273,'Table V'!A:F,6,FALSE),"TBD")</f>
        <v>N/A</v>
      </c>
      <c r="W273" s="125" t="str">
        <f>IFERROR(VLOOKUP(F273,'Table V'!A:G,7,FALSE),"TBD")</f>
        <v>N/A</v>
      </c>
      <c r="X273" s="125" t="str">
        <f>IFERROR(VLOOKUP(A273,[1]Feuil1!$A:$AG,32,FALSE),"N/A")</f>
        <v>N/A</v>
      </c>
      <c r="Y273" s="130" t="s">
        <v>1987</v>
      </c>
      <c r="Z273" s="133" t="s">
        <v>74</v>
      </c>
      <c r="AA273" s="125" t="s">
        <v>159</v>
      </c>
      <c r="AB273" s="129">
        <v>10159</v>
      </c>
      <c r="AC273" s="129" t="s">
        <v>756</v>
      </c>
      <c r="AD273" s="129"/>
      <c r="AE273" s="134">
        <v>43108</v>
      </c>
      <c r="AF273" s="134">
        <v>43131</v>
      </c>
      <c r="AG273" s="134">
        <f t="shared" si="34"/>
        <v>43125</v>
      </c>
      <c r="AH273" s="125"/>
      <c r="AI273" s="219" t="str">
        <f>IFERROR(VLOOKUP('PLANNING-RECHANGES LATelec'!$AU273,[2]MAD!$B$4:$J$50000,2,FALSE),"MAD TBD")</f>
        <v>MAD TBD</v>
      </c>
      <c r="AJ273" s="134" t="str">
        <f>IFERROR(VLOOKUP('PLANNING-RECHANGES LATelec'!$AU273,[2]MAD!$B$4:$J$50000,9,FALSE),"NON EXPEDIÉE")</f>
        <v>NON EXPEDIÉE</v>
      </c>
      <c r="AK273" s="224" t="str">
        <f t="shared" si="35"/>
        <v/>
      </c>
      <c r="AL273" s="227">
        <v>43125</v>
      </c>
      <c r="AM273" s="222" t="s">
        <v>15</v>
      </c>
      <c r="AN273" s="172">
        <f>IFERROR(VLOOKUP('PLANNING-RECHANGES LATelec'!$F273,'Table V'!A$1:O8180,13,FALSE),"TBD")</f>
        <v>0</v>
      </c>
      <c r="AO273" s="170">
        <f>IFERROR(VLOOKUP('PLANNING-RECHANGES LATelec'!$F273,'Table V'!A$1:O8137,14,FALSE),"TBD")</f>
        <v>0</v>
      </c>
      <c r="AP273" s="171">
        <f>IFERROR(VLOOKUP('PLANNING-RECHANGES LATelec'!$F273,'Table V'!A$1:O$8013,15,FALSE),"TBD")</f>
        <v>0</v>
      </c>
      <c r="AQ273" s="168" t="str">
        <f>IFERROR(VLOOKUP('PLANNING-RECHANGES LATelec'!$A273,[3]PO_AS!$A$2:$R$2520,16,FALSE),"TBD")</f>
        <v>TBD</v>
      </c>
      <c r="AR273" s="169" t="str">
        <f>IFERROR(VLOOKUP('PLANNING-RECHANGES LATelec'!$A273,[3]PO_AS!$A$2:$S$2520,18,FALSE),"TBD")</f>
        <v>TBD</v>
      </c>
      <c r="AS273" s="169" t="str">
        <f t="shared" si="36"/>
        <v>Non valide</v>
      </c>
      <c r="AT273" s="169" t="str">
        <f t="shared" si="37"/>
        <v>Non valide</v>
      </c>
      <c r="AU273" s="215" t="str">
        <f>LEFT('PLANNING-RECHANGES LATelec'!$R273,9)</f>
        <v xml:space="preserve">W97347 - </v>
      </c>
      <c r="AV273" s="156"/>
    </row>
    <row r="274" spans="1:48" ht="38.25" hidden="1" x14ac:dyDescent="0.2">
      <c r="A274" s="84" t="str">
        <f t="shared" si="33"/>
        <v>2755088410</v>
      </c>
      <c r="B274" s="125" t="str">
        <f>IFERROR(VLOOKUP(F274,'Table V'!A:K,11,FALSE),"TBD")</f>
        <v>AIRBUS</v>
      </c>
      <c r="C274" s="125">
        <v>27550884</v>
      </c>
      <c r="D274" s="126" t="s">
        <v>157</v>
      </c>
      <c r="E274" s="127" t="s">
        <v>104</v>
      </c>
      <c r="F274" s="125" t="s">
        <v>599</v>
      </c>
      <c r="G274" s="125">
        <v>10</v>
      </c>
      <c r="H274" s="125">
        <v>0</v>
      </c>
      <c r="I274" s="125" t="str">
        <f>IFERROR(VLOOKUP(F274,'Stock PHS'!A:F,6,FALSE),"")</f>
        <v/>
      </c>
      <c r="J274" s="128" t="str">
        <f>IFERROR(VLOOKUP(F274,'Table V'!A:I,9,FALSE),"P/N INCONNU")</f>
        <v>P/N CONNU</v>
      </c>
      <c r="K274" s="125" t="str">
        <f>IFERROR(VLOOKUP(F274,'Table V'!A:J,10,FALSE),"TBD")</f>
        <v>N/A</v>
      </c>
      <c r="L274" s="125" t="str">
        <f>IFERROR(VLOOKUP(F274,'Table V'!A:C,3,FALSE),"LdF non existante")</f>
        <v>LdF approuvée</v>
      </c>
      <c r="M274" s="129" t="s">
        <v>59</v>
      </c>
      <c r="N274" s="125" t="str">
        <f>IFERROR(VLOOKUP(F274,'Table V'!A:H,8,FALSE),"À définir")</f>
        <v>NON</v>
      </c>
      <c r="O274" s="125">
        <f>IFERROR(VLOOKUP(F274,'Table V'!A:E,2,FALSE),"")</f>
        <v>116</v>
      </c>
      <c r="P274" s="125" t="str">
        <f>IFERROR(CONCATENATE(VLOOKUP(F274,'Table V'!$A$1:$Q$260192,17,FALSE),"-",(RIGHT(C274,4)),"0",D274),"")</f>
        <v>1251019-0884010</v>
      </c>
      <c r="Q274" s="130" t="str">
        <f>IFERROR(VLOOKUP(F274,'Table V'!A:L,12,FALSE),"")</f>
        <v>LAB</v>
      </c>
      <c r="R274" s="125" t="s">
        <v>1751</v>
      </c>
      <c r="S274" s="125" t="s">
        <v>191</v>
      </c>
      <c r="T274" s="131" t="s">
        <v>24</v>
      </c>
      <c r="U274" s="132" t="s">
        <v>15</v>
      </c>
      <c r="V274" s="130" t="str">
        <f>IFERROR(VLOOKUP(F274,'Table V'!A:F,6,FALSE),"TBD")</f>
        <v>N/A</v>
      </c>
      <c r="W274" s="125" t="str">
        <f>IFERROR(VLOOKUP(F274,'Table V'!A:G,7,FALSE),"TBD")</f>
        <v>N/A</v>
      </c>
      <c r="X274" s="125" t="str">
        <f>IFERROR(VLOOKUP(A274,[1]Feuil1!$A:$AG,32,FALSE),"N/A")</f>
        <v>N/A</v>
      </c>
      <c r="Y274" s="245" t="s">
        <v>34</v>
      </c>
      <c r="Z274" s="133" t="s">
        <v>198</v>
      </c>
      <c r="AA274" s="125" t="s">
        <v>159</v>
      </c>
      <c r="AB274" s="129">
        <v>7987</v>
      </c>
      <c r="AC274" s="129"/>
      <c r="AD274" s="129"/>
      <c r="AE274" s="134">
        <v>43066</v>
      </c>
      <c r="AF274" s="134">
        <v>43140</v>
      </c>
      <c r="AG274" s="134">
        <f t="shared" si="34"/>
        <v>43136</v>
      </c>
      <c r="AH274" s="125" t="s">
        <v>57</v>
      </c>
      <c r="AI274" s="219" t="str">
        <f>IFERROR(VLOOKUP('PLANNING-RECHANGES LATelec'!$AU274,[2]MAD!$B$4:$J$50000,2,FALSE),"MAD TBD")</f>
        <v>MAD TBD</v>
      </c>
      <c r="AJ274" s="134" t="str">
        <f>IFERROR(VLOOKUP('PLANNING-RECHANGES LATelec'!$AU274,[2]MAD!$B$4:$J$50000,9,FALSE),"NON EXPEDIÉE")</f>
        <v>NON EXPEDIÉE</v>
      </c>
      <c r="AK274" s="224" t="str">
        <f t="shared" si="35"/>
        <v/>
      </c>
      <c r="AL274" s="227"/>
      <c r="AM274" s="222" t="s">
        <v>15</v>
      </c>
      <c r="AN274" s="172">
        <f>IFERROR(VLOOKUP('PLANNING-RECHANGES LATelec'!$F274,'Table V'!A$1:O8181,13,FALSE),"TBD")</f>
        <v>1737</v>
      </c>
      <c r="AO274" s="170">
        <f>IFERROR(VLOOKUP('PLANNING-RECHANGES LATelec'!$F274,'Table V'!A$1:O8138,14,FALSE),"TBD")</f>
        <v>0</v>
      </c>
      <c r="AP274" s="171" t="str">
        <f>IFERROR(VLOOKUP('PLANNING-RECHANGES LATelec'!$F274,'Table V'!A$1:O$8013,15,FALSE),"TBD")</f>
        <v>EUR</v>
      </c>
      <c r="AQ274" s="168" t="str">
        <f>IFERROR(VLOOKUP('PLANNING-RECHANGES LATelec'!$A274,[3]PO_AS!$A$2:$R$2520,16,FALSE),"TBD")</f>
        <v>TBD</v>
      </c>
      <c r="AR274" s="169" t="str">
        <f>IFERROR(VLOOKUP('PLANNING-RECHANGES LATelec'!$A274,[3]PO_AS!$A$2:$S$2520,18,FALSE),"TBD")</f>
        <v>TBD</v>
      </c>
      <c r="AS274" s="169" t="str">
        <f t="shared" si="36"/>
        <v>Non valide</v>
      </c>
      <c r="AT274" s="169" t="str">
        <f t="shared" si="37"/>
        <v>Non valide</v>
      </c>
      <c r="AU274" s="215" t="str">
        <f>LEFT('PLANNING-RECHANGES LATelec'!$R274,9)</f>
        <v>W36373 W3</v>
      </c>
      <c r="AV274" s="156"/>
    </row>
    <row r="275" spans="1:48" ht="38.25" hidden="1" x14ac:dyDescent="0.2">
      <c r="A275" s="84" t="str">
        <f t="shared" si="33"/>
        <v>2766568110</v>
      </c>
      <c r="B275" s="125" t="str">
        <f>IFERROR(VLOOKUP(F275,'Table V'!A:K,11,FALSE),"TBD")</f>
        <v>AIRBUS</v>
      </c>
      <c r="C275" s="125">
        <v>27665681</v>
      </c>
      <c r="D275" s="126" t="s">
        <v>157</v>
      </c>
      <c r="E275" s="127" t="s">
        <v>16</v>
      </c>
      <c r="F275" s="125" t="s">
        <v>203</v>
      </c>
      <c r="G275" s="125">
        <v>1</v>
      </c>
      <c r="H275" s="125">
        <v>0</v>
      </c>
      <c r="I275" s="125" t="str">
        <f>IFERROR(VLOOKUP(F275,'Stock PHS'!A:F,6,FALSE),"")</f>
        <v/>
      </c>
      <c r="J275" s="128" t="str">
        <f>IFERROR(VLOOKUP(F275,'Table V'!A:I,9,FALSE),"P/N INCONNU")</f>
        <v>P/N CONNU</v>
      </c>
      <c r="K275" s="125" t="str">
        <f>IFERROR(VLOOKUP(F275,'Table V'!A:J,10,FALSE),"TBD")</f>
        <v>VB0268D</v>
      </c>
      <c r="L275" s="125" t="str">
        <f>IFERROR(VLOOKUP(F275,'Table V'!A:C,3,FALSE),"LdF non existante")</f>
        <v>LdF approuvée</v>
      </c>
      <c r="M275" s="129" t="s">
        <v>59</v>
      </c>
      <c r="N275" s="125" t="str">
        <f>IFERROR(VLOOKUP(F275,'Table V'!A:H,8,FALSE),"À définir")</f>
        <v>NON</v>
      </c>
      <c r="O275" s="125">
        <f>IFERROR(VLOOKUP(F275,'Table V'!A:E,2,FALSE),"")</f>
        <v>313</v>
      </c>
      <c r="P275" s="125" t="str">
        <f>IFERROR(CONCATENATE(VLOOKUP(F275,'Table V'!$A$1:$Q$260192,17,FALSE),"-",(RIGHT(C275,4)),"0",D275),"")</f>
        <v>1251019-5681010</v>
      </c>
      <c r="Q275" s="130" t="str">
        <f>IFERROR(VLOOKUP(F275,'Table V'!A:L,12,FALSE),"")</f>
        <v>LAB</v>
      </c>
      <c r="R275" s="125" t="s">
        <v>1752</v>
      </c>
      <c r="S275" s="125" t="s">
        <v>172</v>
      </c>
      <c r="T275" s="131" t="s">
        <v>24</v>
      </c>
      <c r="U275" s="132" t="s">
        <v>15</v>
      </c>
      <c r="V275" s="130" t="str">
        <f>IFERROR(VLOOKUP(F275,'Table V'!A:F,6,FALSE),"TBD")</f>
        <v>6V90079000</v>
      </c>
      <c r="W275" s="125" t="str">
        <f>IFERROR(VLOOKUP(F275,'Table V'!A:G,7,FALSE),"TBD")</f>
        <v>Qté 1</v>
      </c>
      <c r="X275" s="125" t="str">
        <f>IFERROR(VLOOKUP(A275,[1]Feuil1!$A:$AG,32,FALSE),"N/A")</f>
        <v>Received</v>
      </c>
      <c r="Y275" s="130" t="s">
        <v>1987</v>
      </c>
      <c r="Z275" s="133" t="s">
        <v>218</v>
      </c>
      <c r="AA275" s="125" t="s">
        <v>159</v>
      </c>
      <c r="AB275" s="129">
        <v>11086</v>
      </c>
      <c r="AC275" s="129"/>
      <c r="AD275" s="129"/>
      <c r="AE275" s="134">
        <v>43126</v>
      </c>
      <c r="AF275" s="134">
        <v>43140</v>
      </c>
      <c r="AG275" s="134">
        <f t="shared" si="34"/>
        <v>43138</v>
      </c>
      <c r="AH275" s="125" t="s">
        <v>57</v>
      </c>
      <c r="AI275" s="219" t="str">
        <f>IFERROR(VLOOKUP('PLANNING-RECHANGES LATelec'!$AU275,[2]MAD!$B$4:$J$50000,2,FALSE),"MAD TBD")</f>
        <v>MAD TBD</v>
      </c>
      <c r="AJ275" s="134" t="str">
        <f>IFERROR(VLOOKUP('PLANNING-RECHANGES LATelec'!$AU275,[2]MAD!$B$4:$J$50000,9,FALSE),"NON EXPEDIÉE")</f>
        <v>NON EXPEDIÉE</v>
      </c>
      <c r="AK275" s="224" t="str">
        <f t="shared" si="35"/>
        <v/>
      </c>
      <c r="AL275" s="227">
        <v>43138</v>
      </c>
      <c r="AM275" s="222" t="s">
        <v>15</v>
      </c>
      <c r="AN275" s="172">
        <f>IFERROR(VLOOKUP('PLANNING-RECHANGES LATelec'!$F275,'Table V'!A$1:O8182,13,FALSE),"TBD")</f>
        <v>2339</v>
      </c>
      <c r="AO275" s="170">
        <f>IFERROR(VLOOKUP('PLANNING-RECHANGES LATelec'!$F275,'Table V'!A$1:O8139,14,FALSE),"TBD")</f>
        <v>0</v>
      </c>
      <c r="AP275" s="171" t="str">
        <f>IFERROR(VLOOKUP('PLANNING-RECHANGES LATelec'!$F275,'Table V'!A$1:O$8013,15,FALSE),"TBD")</f>
        <v>USD</v>
      </c>
      <c r="AQ275" s="168" t="str">
        <f>IFERROR(VLOOKUP('PLANNING-RECHANGES LATelec'!$A275,[3]PO_AS!$A$2:$R$2520,16,FALSE),"TBD")</f>
        <v>TBD</v>
      </c>
      <c r="AR275" s="169" t="str">
        <f>IFERROR(VLOOKUP('PLANNING-RECHANGES LATelec'!$A275,[3]PO_AS!$A$2:$S$2520,18,FALSE),"TBD")</f>
        <v>TBD</v>
      </c>
      <c r="AS275" s="169" t="str">
        <f t="shared" si="36"/>
        <v>Non valide</v>
      </c>
      <c r="AT275" s="169" t="str">
        <f t="shared" si="37"/>
        <v>Non valide</v>
      </c>
      <c r="AU275" s="215" t="str">
        <f>LEFT('PLANNING-RECHANGES LATelec'!$R275,9)</f>
        <v>Z38927
Z3</v>
      </c>
      <c r="AV275" s="156"/>
    </row>
    <row r="276" spans="1:48" ht="38.25" hidden="1" x14ac:dyDescent="0.2">
      <c r="A276" s="84" t="str">
        <f t="shared" si="33"/>
        <v>27535453</v>
      </c>
      <c r="B276" s="125" t="str">
        <f>IFERROR(VLOOKUP(F276,'Table V'!A:K,11,FALSE),"TBD")</f>
        <v>AIRBUS</v>
      </c>
      <c r="C276" s="125">
        <v>27535453</v>
      </c>
      <c r="D276" s="126"/>
      <c r="E276" s="127" t="s">
        <v>16</v>
      </c>
      <c r="F276" s="125" t="s">
        <v>677</v>
      </c>
      <c r="G276" s="125">
        <v>6</v>
      </c>
      <c r="H276" s="125">
        <v>0</v>
      </c>
      <c r="I276" s="125" t="str">
        <f>IFERROR(VLOOKUP(F276,'Stock PHS'!A:F,6,FALSE),"")</f>
        <v/>
      </c>
      <c r="J276" s="128" t="str">
        <f>IFERROR(VLOOKUP(F276,'Table V'!A:I,9,FALSE),"P/N INCONNU")</f>
        <v>P/N CONNU</v>
      </c>
      <c r="K276" s="125" t="str">
        <f>IFERROR(VLOOKUP(F276,'Table V'!A:J,10,FALSE),"TBD")</f>
        <v>TBD</v>
      </c>
      <c r="L276" s="125" t="str">
        <f>IFERROR(VLOOKUP(F276,'Table V'!A:C,3,FALSE),"LdF non existante")</f>
        <v>LdF approuvée</v>
      </c>
      <c r="M276" s="129" t="s">
        <v>59</v>
      </c>
      <c r="N276" s="125" t="str">
        <f>IFERROR(VLOOKUP(F276,'Table V'!A:H,8,FALSE),"À définir")</f>
        <v>NON</v>
      </c>
      <c r="O276" s="125" t="str">
        <f>IFERROR(VLOOKUP(F276,'Table V'!A:E,2,FALSE),"")</f>
        <v>JACK ASSY</v>
      </c>
      <c r="P276" s="125" t="str">
        <f>IFERROR(CONCATENATE(VLOOKUP(F276,'Table V'!$A$1:$Q$260192,17,FALSE),"-",(RIGHT(C276,4)),"0",D276),"")</f>
        <v>1251019-54530</v>
      </c>
      <c r="Q276" s="130" t="str">
        <f>IFERROR(VLOOKUP(F276,'Table V'!A:L,12,FALSE),"")</f>
        <v>COL</v>
      </c>
      <c r="R276" s="126" t="s">
        <v>805</v>
      </c>
      <c r="S276" s="125" t="s">
        <v>769</v>
      </c>
      <c r="T276" s="131" t="s">
        <v>24</v>
      </c>
      <c r="U276" s="132"/>
      <c r="V276" s="130" t="str">
        <f>IFERROR(VLOOKUP(F276,'Table V'!A:F,6,FALSE),"TBD")</f>
        <v>N/A</v>
      </c>
      <c r="W276" s="125" t="str">
        <f>IFERROR(VLOOKUP(F276,'Table V'!A:G,7,FALSE),"TBD")</f>
        <v>N/A</v>
      </c>
      <c r="X276" s="125" t="str">
        <f>IFERROR(VLOOKUP(A276,[1]Feuil1!$A:$AG,32,FALSE),"N/A")</f>
        <v>N/A</v>
      </c>
      <c r="Y276" s="130" t="s">
        <v>1987</v>
      </c>
      <c r="Z276" s="133" t="s">
        <v>840</v>
      </c>
      <c r="AA276" s="125" t="s">
        <v>159</v>
      </c>
      <c r="AB276" s="129">
        <v>7929</v>
      </c>
      <c r="AC276" s="129" t="s">
        <v>757</v>
      </c>
      <c r="AD276" s="129"/>
      <c r="AE276" s="134">
        <v>43084</v>
      </c>
      <c r="AF276" s="134">
        <v>43145</v>
      </c>
      <c r="AG276" s="134">
        <f t="shared" si="34"/>
        <v>43143</v>
      </c>
      <c r="AH276" s="125"/>
      <c r="AI276" s="219" t="str">
        <f>IFERROR(VLOOKUP('PLANNING-RECHANGES LATelec'!$AU276,[2]MAD!$B$4:$J$50000,2,FALSE),"MAD TBD")</f>
        <v>MAD TBD</v>
      </c>
      <c r="AJ276" s="134" t="str">
        <f>IFERROR(VLOOKUP('PLANNING-RECHANGES LATelec'!$AU276,[2]MAD!$B$4:$J$50000,9,FALSE),"NON EXPEDIÉE")</f>
        <v>NON EXPEDIÉE</v>
      </c>
      <c r="AK276" s="224" t="str">
        <f t="shared" si="35"/>
        <v/>
      </c>
      <c r="AL276" s="227">
        <v>43143</v>
      </c>
      <c r="AM276" s="222" t="s">
        <v>15</v>
      </c>
      <c r="AN276" s="172">
        <f>IFERROR(VLOOKUP('PLANNING-RECHANGES LATelec'!$F276,'Table V'!A$1:O8183,13,FALSE),"TBD")</f>
        <v>1885</v>
      </c>
      <c r="AO276" s="170">
        <f>IFERROR(VLOOKUP('PLANNING-RECHANGES LATelec'!$F276,'Table V'!A$1:O8140,14,FALSE),"TBD")</f>
        <v>0</v>
      </c>
      <c r="AP276" s="171" t="str">
        <f>IFERROR(VLOOKUP('PLANNING-RECHANGES LATelec'!$F276,'Table V'!A$1:O$8013,15,FALSE),"TBD")</f>
        <v>USD</v>
      </c>
      <c r="AQ276" s="168" t="str">
        <f>IFERROR(VLOOKUP('PLANNING-RECHANGES LATelec'!$A276,[3]PO_AS!$A$2:$R$2520,16,FALSE),"TBD")</f>
        <v>TBD</v>
      </c>
      <c r="AR276" s="169" t="str">
        <f>IFERROR(VLOOKUP('PLANNING-RECHANGES LATelec'!$A276,[3]PO_AS!$A$2:$S$2520,18,FALSE),"TBD")</f>
        <v>TBD</v>
      </c>
      <c r="AS276" s="169" t="str">
        <f t="shared" si="36"/>
        <v>Non valide</v>
      </c>
      <c r="AT276" s="169" t="str">
        <f t="shared" si="37"/>
        <v>Non valide</v>
      </c>
      <c r="AU276" s="215" t="str">
        <f>LEFT('PLANNING-RECHANGES LATelec'!$R276,9)</f>
        <v xml:space="preserve">W86891 - </v>
      </c>
      <c r="AV276" s="156"/>
    </row>
    <row r="277" spans="1:48" ht="51" hidden="1" x14ac:dyDescent="0.2">
      <c r="A277" s="84" t="str">
        <f t="shared" si="33"/>
        <v>E8789829L10</v>
      </c>
      <c r="B277" s="125" t="str">
        <f>IFERROR(VLOOKUP(F277,'Table V'!A:K,11,FALSE),"TBD")</f>
        <v>AIRBUS</v>
      </c>
      <c r="C277" s="125" t="s">
        <v>225</v>
      </c>
      <c r="D277" s="126" t="s">
        <v>157</v>
      </c>
      <c r="E277" s="127" t="s">
        <v>16</v>
      </c>
      <c r="F277" s="125" t="s">
        <v>220</v>
      </c>
      <c r="G277" s="125">
        <v>1</v>
      </c>
      <c r="H277" s="125">
        <v>0</v>
      </c>
      <c r="I277" s="125" t="str">
        <f>IFERROR(VLOOKUP(F277,'Stock PHS'!A:F,6,FALSE),"")</f>
        <v/>
      </c>
      <c r="J277" s="128" t="str">
        <f>IFERROR(VLOOKUP(F277,'Table V'!A:I,9,FALSE),"P/N INCONNU")</f>
        <v>P/N CONNU</v>
      </c>
      <c r="K277" s="125" t="str">
        <f>IFERROR(VLOOKUP(F277,'Table V'!A:J,10,FALSE),"TBD")</f>
        <v>MB2061D</v>
      </c>
      <c r="L277" s="125" t="str">
        <f>IFERROR(VLOOKUP(F277,'Table V'!A:C,3,FALSE),"LdF non existante")</f>
        <v>LdF approuvée</v>
      </c>
      <c r="M277" s="129" t="s">
        <v>59</v>
      </c>
      <c r="N277" s="125" t="s">
        <v>59</v>
      </c>
      <c r="O277" s="125">
        <f>IFERROR(VLOOKUP(F277,'Table V'!A:E,2,FALSE),"")</f>
        <v>12</v>
      </c>
      <c r="P277" s="125" t="str">
        <f>IFERROR(CONCATENATE(VLOOKUP(F277,'Table V'!$A$1:$Q$260192,17,FALSE),"-",(RIGHT(C277,4)),"0",D277),"")</f>
        <v>1251019-829L010</v>
      </c>
      <c r="Q277" s="130" t="str">
        <f>IFERROR(VLOOKUP(F277,'Table V'!A:L,12,FALSE),"")</f>
        <v>LAB</v>
      </c>
      <c r="R277" s="125" t="s">
        <v>1753</v>
      </c>
      <c r="S277" s="125" t="s">
        <v>172</v>
      </c>
      <c r="T277" s="131" t="s">
        <v>24</v>
      </c>
      <c r="U277" s="132" t="s">
        <v>15</v>
      </c>
      <c r="V277" s="130" t="str">
        <f>IFERROR(VLOOKUP(F277,'Table V'!A:F,6,FALSE),"TBD")</f>
        <v>6M90005200
6M90005100
6M90005300
6M90079400</v>
      </c>
      <c r="W277" s="125" t="str">
        <f>IFERROR(VLOOKUP(F277,'Table V'!A:G,7,FALSE),"TBD")</f>
        <v>Qté 1
Qté 1
Qté 1
Qté 1</v>
      </c>
      <c r="X277" s="125" t="str">
        <f>IFERROR(VLOOKUP(A277,[1]Feuil1!$A:$AG,32,FALSE),"N/A")</f>
        <v>Received</v>
      </c>
      <c r="Y277" s="130" t="s">
        <v>1987</v>
      </c>
      <c r="Z277" s="133" t="s">
        <v>227</v>
      </c>
      <c r="AA277" s="125" t="s">
        <v>159</v>
      </c>
      <c r="AB277" s="129">
        <v>11494</v>
      </c>
      <c r="AC277" s="129"/>
      <c r="AD277" s="129"/>
      <c r="AE277" s="134">
        <v>43145</v>
      </c>
      <c r="AF277" s="134"/>
      <c r="AG277" s="134">
        <f t="shared" si="34"/>
        <v>43143</v>
      </c>
      <c r="AH277" s="125" t="s">
        <v>57</v>
      </c>
      <c r="AI277" s="219" t="str">
        <f>IFERROR(VLOOKUP('PLANNING-RECHANGES LATelec'!$AU277,[2]MAD!$B$4:$J$50000,2,FALSE),"MAD TBD")</f>
        <v>MAD TBD</v>
      </c>
      <c r="AJ277" s="134" t="str">
        <f>IFERROR(VLOOKUP('PLANNING-RECHANGES LATelec'!$AU277,[2]MAD!$B$4:$J$50000,9,FALSE),"NON EXPEDIÉE")</f>
        <v>NON EXPEDIÉE</v>
      </c>
      <c r="AK277" s="224" t="str">
        <f t="shared" si="35"/>
        <v/>
      </c>
      <c r="AL277" s="227">
        <v>43143</v>
      </c>
      <c r="AM277" s="222" t="s">
        <v>15</v>
      </c>
      <c r="AN277" s="172">
        <f>IFERROR(VLOOKUP('PLANNING-RECHANGES LATelec'!$F277,'Table V'!A$1:O8184,13,FALSE),"TBD")</f>
        <v>1353</v>
      </c>
      <c r="AO277" s="170">
        <f>IFERROR(VLOOKUP('PLANNING-RECHANGES LATelec'!$F277,'Table V'!A$1:O8141,14,FALSE),"TBD")</f>
        <v>0</v>
      </c>
      <c r="AP277" s="171" t="str">
        <f>IFERROR(VLOOKUP('PLANNING-RECHANGES LATelec'!$F277,'Table V'!A$1:O$8013,15,FALSE),"TBD")</f>
        <v>EUR</v>
      </c>
      <c r="AQ277" s="168" t="str">
        <f>IFERROR(VLOOKUP('PLANNING-RECHANGES LATelec'!$A277,[3]PO_AS!$A$2:$R$2520,16,FALSE),"TBD")</f>
        <v>TBD</v>
      </c>
      <c r="AR277" s="169" t="str">
        <f>IFERROR(VLOOKUP('PLANNING-RECHANGES LATelec'!$A277,[3]PO_AS!$A$2:$S$2520,18,FALSE),"TBD")</f>
        <v>TBD</v>
      </c>
      <c r="AS277" s="169" t="str">
        <f t="shared" si="36"/>
        <v>Non valide</v>
      </c>
      <c r="AT277" s="169" t="str">
        <f t="shared" si="37"/>
        <v>Non valide</v>
      </c>
      <c r="AU277" s="215" t="str">
        <f>LEFT('PLANNING-RECHANGES LATelec'!$R277,9)</f>
        <v>Z55135
Z5</v>
      </c>
      <c r="AV277" s="156"/>
    </row>
    <row r="278" spans="1:48" ht="38.25" hidden="1" x14ac:dyDescent="0.2">
      <c r="A278" s="84" t="str">
        <f t="shared" si="33"/>
        <v>P231461710</v>
      </c>
      <c r="B278" s="125" t="str">
        <f>IFERROR(VLOOKUP(F278,'Table V'!A:K,11,FALSE),"TBD")</f>
        <v>AIS</v>
      </c>
      <c r="C278" s="125" t="s">
        <v>211</v>
      </c>
      <c r="D278" s="126" t="s">
        <v>157</v>
      </c>
      <c r="E278" s="127" t="s">
        <v>104</v>
      </c>
      <c r="F278" s="125" t="s">
        <v>138</v>
      </c>
      <c r="G278" s="125">
        <v>1</v>
      </c>
      <c r="H278" s="125">
        <v>0</v>
      </c>
      <c r="I278" s="125" t="str">
        <f>IFERROR(VLOOKUP(F278,'Stock PHS'!A:F,6,FALSE),"")</f>
        <v/>
      </c>
      <c r="J278" s="128" t="str">
        <f>IFERROR(VLOOKUP(F278,'Table V'!A:I,9,FALSE),"P/N INCONNU")</f>
        <v>P/N CONNU</v>
      </c>
      <c r="K278" s="125" t="str">
        <f>IFERROR(VLOOKUP(F278,'Table V'!A:J,10,FALSE),"TBD")</f>
        <v>N/A</v>
      </c>
      <c r="L278" s="125" t="str">
        <f>IFERROR(VLOOKUP(F278,'Table V'!A:C,3,FALSE),"LdF non existante")</f>
        <v>LdF approuvée</v>
      </c>
      <c r="M278" s="129" t="s">
        <v>59</v>
      </c>
      <c r="N278" s="125" t="str">
        <f>IFERROR(VLOOKUP(F278,'Table V'!A:H,8,FALSE),"À définir")</f>
        <v>OUI</v>
      </c>
      <c r="O278" s="125">
        <f>IFERROR(VLOOKUP(F278,'Table V'!A:E,2,FALSE),"")</f>
        <v>265</v>
      </c>
      <c r="P278" s="125" t="str">
        <f>IFERROR(CONCATENATE(VLOOKUP(F278,'Table V'!$A$1:$Q$260192,17,FALSE),"-",(RIGHT(C278,4)),"0",D278),"")</f>
        <v>1283219-4617010</v>
      </c>
      <c r="Q278" s="130" t="str">
        <f>IFERROR(VLOOKUP(F278,'Table V'!A:L,12,FALSE),"")</f>
        <v>LAB</v>
      </c>
      <c r="R278" s="125" t="s">
        <v>1754</v>
      </c>
      <c r="S278" s="125" t="s">
        <v>172</v>
      </c>
      <c r="T278" s="131" t="s">
        <v>24</v>
      </c>
      <c r="U278" s="132" t="s">
        <v>15</v>
      </c>
      <c r="V278" s="130" t="str">
        <f>IFERROR(VLOOKUP(F278,'Table V'!A:F,6,FALSE),"TBD")</f>
        <v>H72362730101
ABS1643ACSB007
6V90061801</v>
      </c>
      <c r="W278" s="125" t="str">
        <f>IFERROR(VLOOKUP(F278,'Table V'!A:G,7,FALSE),"TBD")</f>
        <v>Qté 1
Qté 1
Qté 1</v>
      </c>
      <c r="X278" s="125" t="str">
        <f>IFERROR(VLOOKUP(A278,[1]Feuil1!$A:$AG,32,FALSE),"N/A")</f>
        <v>N/A</v>
      </c>
      <c r="Y278" s="130" t="s">
        <v>1987</v>
      </c>
      <c r="Z278" s="133"/>
      <c r="AA278" s="125" t="s">
        <v>159</v>
      </c>
      <c r="AB278" s="129" t="s">
        <v>57</v>
      </c>
      <c r="AC278" s="129"/>
      <c r="AD278" s="129"/>
      <c r="AE278" s="134">
        <v>43147</v>
      </c>
      <c r="AF278" s="134"/>
      <c r="AG278" s="134">
        <f t="shared" si="34"/>
        <v>43143</v>
      </c>
      <c r="AH278" s="125" t="s">
        <v>15</v>
      </c>
      <c r="AI278" s="219" t="str">
        <f>IFERROR(VLOOKUP('PLANNING-RECHANGES LATelec'!$AU278,[2]MAD!$B$4:$J$50000,2,FALSE),"MAD TBD")</f>
        <v>MAD TBD</v>
      </c>
      <c r="AJ278" s="134" t="str">
        <f>IFERROR(VLOOKUP('PLANNING-RECHANGES LATelec'!$AU278,[2]MAD!$B$4:$J$50000,9,FALSE),"NON EXPEDIÉE")</f>
        <v>NON EXPEDIÉE</v>
      </c>
      <c r="AK278" s="224" t="str">
        <f t="shared" si="35"/>
        <v/>
      </c>
      <c r="AL278" s="227"/>
      <c r="AM278" s="222" t="s">
        <v>15</v>
      </c>
      <c r="AN278" s="172">
        <f>IFERROR(VLOOKUP('PLANNING-RECHANGES LATelec'!$F278,'Table V'!A$1:O8185,13,FALSE),"TBD")</f>
        <v>0</v>
      </c>
      <c r="AO278" s="170">
        <f>IFERROR(VLOOKUP('PLANNING-RECHANGES LATelec'!$F278,'Table V'!A$1:O8142,14,FALSE),"TBD")</f>
        <v>0</v>
      </c>
      <c r="AP278" s="171">
        <f>IFERROR(VLOOKUP('PLANNING-RECHANGES LATelec'!$F278,'Table V'!A$1:O$8013,15,FALSE),"TBD")</f>
        <v>0</v>
      </c>
      <c r="AQ278" s="168" t="str">
        <f>IFERROR(VLOOKUP('PLANNING-RECHANGES LATelec'!$A278,[3]PO_AS!$A$2:$R$2520,16,FALSE),"TBD")</f>
        <v>TBD</v>
      </c>
      <c r="AR278" s="169" t="str">
        <f>IFERROR(VLOOKUP('PLANNING-RECHANGES LATelec'!$A278,[3]PO_AS!$A$2:$S$2520,18,FALSE),"TBD")</f>
        <v>TBD</v>
      </c>
      <c r="AS278" s="169" t="str">
        <f t="shared" si="36"/>
        <v>Non valide</v>
      </c>
      <c r="AT278" s="169" t="str">
        <f t="shared" si="37"/>
        <v>Non valide</v>
      </c>
      <c r="AU278" s="215" t="str">
        <f>LEFT('PLANNING-RECHANGES LATelec'!$R278,9)</f>
        <v>Z48623
Z4</v>
      </c>
      <c r="AV278" s="156"/>
    </row>
    <row r="279" spans="1:48" ht="25.5" hidden="1" x14ac:dyDescent="0.2">
      <c r="A279" s="84" t="str">
        <f t="shared" si="33"/>
        <v>2759524210</v>
      </c>
      <c r="B279" s="125" t="str">
        <f>IFERROR(VLOOKUP(F279,'Table V'!A:K,11,FALSE),"TBD")</f>
        <v>AIRBUS</v>
      </c>
      <c r="C279" s="125">
        <v>27595242</v>
      </c>
      <c r="D279" s="126" t="s">
        <v>157</v>
      </c>
      <c r="E279" s="127" t="s">
        <v>6</v>
      </c>
      <c r="F279" s="125" t="s">
        <v>655</v>
      </c>
      <c r="G279" s="125">
        <v>1</v>
      </c>
      <c r="H279" s="125">
        <v>0</v>
      </c>
      <c r="I279" s="125" t="str">
        <f>IFERROR(VLOOKUP(F279,'Stock PHS'!A:F,6,FALSE),"")</f>
        <v/>
      </c>
      <c r="J279" s="128" t="str">
        <f>IFERROR(VLOOKUP(F279,'Table V'!A:I,9,FALSE),"P/N INCONNU")</f>
        <v>P/N CONNU</v>
      </c>
      <c r="K279" s="125" t="str">
        <f>IFERROR(VLOOKUP(F279,'Table V'!A:J,10,FALSE),"TBD")</f>
        <v>N/A</v>
      </c>
      <c r="L279" s="125" t="str">
        <f>IFERROR(VLOOKUP(F279,'Table V'!A:C,3,FALSE),"LdF non existante")</f>
        <v>LdF approuvée</v>
      </c>
      <c r="M279" s="129" t="s">
        <v>59</v>
      </c>
      <c r="N279" s="125" t="str">
        <f>IFERROR(VLOOKUP(F279,'Table V'!A:H,8,FALSE),"À définir")</f>
        <v>NON</v>
      </c>
      <c r="O279" s="125" t="str">
        <f>IFERROR(VLOOKUP(F279,'Table V'!A:E,2,FALSE),"")</f>
        <v>JACK</v>
      </c>
      <c r="P279" s="125" t="str">
        <f>IFERROR(CONCATENATE(VLOOKUP(F279,'Table V'!$A$1:$Q$260192,17,FALSE),"-",(RIGHT(C279,4)),"0",D279),"")</f>
        <v>1251319-5242010</v>
      </c>
      <c r="Q279" s="130" t="str">
        <f>IFERROR(VLOOKUP(F279,'Table V'!A:L,12,FALSE),"")</f>
        <v>LAB</v>
      </c>
      <c r="R279" s="125" t="s">
        <v>151</v>
      </c>
      <c r="S279" s="125" t="s">
        <v>187</v>
      </c>
      <c r="T279" s="131" t="s">
        <v>24</v>
      </c>
      <c r="U279" s="132" t="s">
        <v>15</v>
      </c>
      <c r="V279" s="130" t="str">
        <f>IFERROR(VLOOKUP(F279,'Table V'!A:F,6,FALSE),"TBD")</f>
        <v>N/A</v>
      </c>
      <c r="W279" s="125" t="str">
        <f>IFERROR(VLOOKUP(F279,'Table V'!A:G,7,FALSE),"TBD")</f>
        <v>N/A</v>
      </c>
      <c r="X279" s="125" t="str">
        <f>IFERROR(VLOOKUP(A279,[1]Feuil1!$A:$AG,32,FALSE),"N/A")</f>
        <v>N/A</v>
      </c>
      <c r="Y279" s="245" t="s">
        <v>34</v>
      </c>
      <c r="Z279" s="133" t="s">
        <v>196</v>
      </c>
      <c r="AA279" s="125" t="s">
        <v>159</v>
      </c>
      <c r="AB279" s="129">
        <v>9296</v>
      </c>
      <c r="AC279" s="129"/>
      <c r="AD279" s="129"/>
      <c r="AE279" s="134">
        <v>43075</v>
      </c>
      <c r="AF279" s="134">
        <v>43147</v>
      </c>
      <c r="AG279" s="134">
        <f t="shared" si="34"/>
        <v>43145</v>
      </c>
      <c r="AH279" s="125" t="s">
        <v>57</v>
      </c>
      <c r="AI279" s="219" t="str">
        <f>IFERROR(VLOOKUP('PLANNING-RECHANGES LATelec'!$AU279,[2]MAD!$B$4:$J$50000,2,FALSE),"MAD TBD")</f>
        <v>MAD TBD</v>
      </c>
      <c r="AJ279" s="134" t="str">
        <f>IFERROR(VLOOKUP('PLANNING-RECHANGES LATelec'!$AU279,[2]MAD!$B$4:$J$50000,9,FALSE),"NON EXPEDIÉE")</f>
        <v>NON EXPEDIÉE</v>
      </c>
      <c r="AK279" s="224" t="str">
        <f t="shared" si="35"/>
        <v/>
      </c>
      <c r="AL279" s="227"/>
      <c r="AM279" s="222" t="s">
        <v>15</v>
      </c>
      <c r="AN279" s="172">
        <f>IFERROR(VLOOKUP('PLANNING-RECHANGES LATelec'!$F279,'Table V'!A$1:O8186,13,FALSE),"TBD")</f>
        <v>970</v>
      </c>
      <c r="AO279" s="170">
        <f>IFERROR(VLOOKUP('PLANNING-RECHANGES LATelec'!$F279,'Table V'!A$1:O8143,14,FALSE),"TBD")</f>
        <v>1796</v>
      </c>
      <c r="AP279" s="171" t="str">
        <f>IFERROR(VLOOKUP('PLANNING-RECHANGES LATelec'!$F279,'Table V'!A$1:O$8013,15,FALSE),"TBD")</f>
        <v>USD</v>
      </c>
      <c r="AQ279" s="168" t="str">
        <f>IFERROR(VLOOKUP('PLANNING-RECHANGES LATelec'!$A279,[3]PO_AS!$A$2:$R$2520,16,FALSE),"TBD")</f>
        <v>TBD</v>
      </c>
      <c r="AR279" s="169" t="str">
        <f>IFERROR(VLOOKUP('PLANNING-RECHANGES LATelec'!$A279,[3]PO_AS!$A$2:$S$2520,18,FALSE),"TBD")</f>
        <v>TBD</v>
      </c>
      <c r="AS279" s="169" t="str">
        <f t="shared" si="36"/>
        <v>Non valide</v>
      </c>
      <c r="AT279" s="169" t="str">
        <f t="shared" si="37"/>
        <v>Non valide</v>
      </c>
      <c r="AU279" s="215" t="str">
        <f>LEFT('PLANNING-RECHANGES LATelec'!$R279,9)</f>
        <v>W70266</v>
      </c>
      <c r="AV279" s="156"/>
    </row>
    <row r="280" spans="1:48" ht="25.5" hidden="1" x14ac:dyDescent="0.2">
      <c r="A280" s="84" t="str">
        <f t="shared" si="33"/>
        <v>27687280</v>
      </c>
      <c r="B280" s="125" t="str">
        <f>IFERROR(VLOOKUP(F280,'Table V'!A:K,11,FALSE),"TBD")</f>
        <v>AIRBUS</v>
      </c>
      <c r="C280" s="125">
        <v>27687280</v>
      </c>
      <c r="D280" s="126"/>
      <c r="E280" s="127" t="s">
        <v>6</v>
      </c>
      <c r="F280" s="125" t="s">
        <v>674</v>
      </c>
      <c r="G280" s="125">
        <v>5</v>
      </c>
      <c r="H280" s="125">
        <v>0</v>
      </c>
      <c r="I280" s="125" t="str">
        <f>IFERROR(VLOOKUP(F280,'Stock PHS'!A:F,6,FALSE),"")</f>
        <v/>
      </c>
      <c r="J280" s="128" t="str">
        <f>IFERROR(VLOOKUP(F280,'Table V'!A:I,9,FALSE),"P/N INCONNU")</f>
        <v>P/N CONNU</v>
      </c>
      <c r="K280" s="125" t="str">
        <f>IFERROR(VLOOKUP(F280,'Table V'!A:J,10,FALSE),"TBD")</f>
        <v>N/A</v>
      </c>
      <c r="L280" s="125" t="str">
        <f>IFERROR(VLOOKUP(F280,'Table V'!A:C,3,FALSE),"LdF non existante")</f>
        <v>LdF approuvée</v>
      </c>
      <c r="M280" s="129" t="s">
        <v>59</v>
      </c>
      <c r="N280" s="125" t="str">
        <f>IFERROR(VLOOKUP(F280,'Table V'!A:H,8,FALSE),"À définir")</f>
        <v>NON</v>
      </c>
      <c r="O280" s="125" t="str">
        <f>IFERROR(VLOOKUP(F280,'Table V'!A:E,2,FALSE),"")</f>
        <v>PROTECTION CAP</v>
      </c>
      <c r="P280" s="125" t="str">
        <f>IFERROR(CONCATENATE(VLOOKUP(F280,'Table V'!$A$1:$Q$260192,17,FALSE),"-",(RIGHT(C280,4)),"0",D280),"")</f>
        <v>1251019-72800</v>
      </c>
      <c r="Q280" s="130" t="str">
        <f>IFERROR(VLOOKUP(F280,'Table V'!A:L,12,FALSE),"")</f>
        <v>COL</v>
      </c>
      <c r="R280" s="126" t="s">
        <v>806</v>
      </c>
      <c r="S280" s="125" t="s">
        <v>770</v>
      </c>
      <c r="T280" s="131" t="s">
        <v>24</v>
      </c>
      <c r="U280" s="132"/>
      <c r="V280" s="130" t="str">
        <f>IFERROR(VLOOKUP(F280,'Table V'!A:F,6,FALSE),"TBD")</f>
        <v>N/A</v>
      </c>
      <c r="W280" s="125" t="str">
        <f>IFERROR(VLOOKUP(F280,'Table V'!A:G,7,FALSE),"TBD")</f>
        <v>N/A</v>
      </c>
      <c r="X280" s="125" t="str">
        <f>IFERROR(VLOOKUP(A280,[1]Feuil1!$A:$AG,32,FALSE),"N/A")</f>
        <v>N/A</v>
      </c>
      <c r="Y280" s="130" t="s">
        <v>1987</v>
      </c>
      <c r="Z280" s="133" t="s">
        <v>74</v>
      </c>
      <c r="AA280" s="125" t="s">
        <v>159</v>
      </c>
      <c r="AB280" s="129">
        <v>11581</v>
      </c>
      <c r="AC280" s="129"/>
      <c r="AD280" s="129"/>
      <c r="AE280" s="134">
        <v>43153</v>
      </c>
      <c r="AF280" s="134">
        <v>43151</v>
      </c>
      <c r="AG280" s="134">
        <f t="shared" si="34"/>
        <v>43147</v>
      </c>
      <c r="AH280" s="125"/>
      <c r="AI280" s="219" t="str">
        <f>IFERROR(VLOOKUP('PLANNING-RECHANGES LATelec'!$AU280,[2]MAD!$B$4:$J$50000,2,FALSE),"MAD TBD")</f>
        <v>MAD TBD</v>
      </c>
      <c r="AJ280" s="134" t="str">
        <f>IFERROR(VLOOKUP('PLANNING-RECHANGES LATelec'!$AU280,[2]MAD!$B$4:$J$50000,9,FALSE),"NON EXPEDIÉE")</f>
        <v>NON EXPEDIÉE</v>
      </c>
      <c r="AK280" s="224" t="str">
        <f t="shared" si="35"/>
        <v/>
      </c>
      <c r="AL280" s="227">
        <v>43147</v>
      </c>
      <c r="AM280" s="222" t="s">
        <v>15</v>
      </c>
      <c r="AN280" s="172">
        <f>IFERROR(VLOOKUP('PLANNING-RECHANGES LATelec'!$F280,'Table V'!A$1:O8187,13,FALSE),"TBD")</f>
        <v>134</v>
      </c>
      <c r="AO280" s="170">
        <f>IFERROR(VLOOKUP('PLANNING-RECHANGES LATelec'!$F280,'Table V'!A$1:O8144,14,FALSE),"TBD")</f>
        <v>0</v>
      </c>
      <c r="AP280" s="171" t="str">
        <f>IFERROR(VLOOKUP('PLANNING-RECHANGES LATelec'!$F280,'Table V'!A$1:O$8013,15,FALSE),"TBD")</f>
        <v>EUR</v>
      </c>
      <c r="AQ280" s="168" t="str">
        <f>IFERROR(VLOOKUP('PLANNING-RECHANGES LATelec'!$A280,[3]PO_AS!$A$2:$R$2520,16,FALSE),"TBD")</f>
        <v>TBD</v>
      </c>
      <c r="AR280" s="169" t="str">
        <f>IFERROR(VLOOKUP('PLANNING-RECHANGES LATelec'!$A280,[3]PO_AS!$A$2:$S$2520,18,FALSE),"TBD")</f>
        <v>TBD</v>
      </c>
      <c r="AS280" s="169" t="str">
        <f t="shared" si="36"/>
        <v>Non valide</v>
      </c>
      <c r="AT280" s="169" t="str">
        <f t="shared" si="37"/>
        <v>Non valide</v>
      </c>
      <c r="AU280" s="215" t="str">
        <f>LEFT('PLANNING-RECHANGES LATelec'!$R280,9)</f>
        <v>Z55870</v>
      </c>
      <c r="AV280" s="156"/>
    </row>
    <row r="281" spans="1:48" ht="38.25" hidden="1" x14ac:dyDescent="0.2">
      <c r="A281" s="84" t="str">
        <f t="shared" si="33"/>
        <v>2768048910</v>
      </c>
      <c r="B281" s="125" t="str">
        <f>IFERROR(VLOOKUP(F281,'Table V'!A:K,11,FALSE),"TBD")</f>
        <v>AIRBUS</v>
      </c>
      <c r="C281" s="125">
        <v>27680489</v>
      </c>
      <c r="D281" s="126" t="s">
        <v>157</v>
      </c>
      <c r="E281" s="127" t="s">
        <v>16</v>
      </c>
      <c r="F281" s="125" t="s">
        <v>530</v>
      </c>
      <c r="G281" s="125">
        <v>5</v>
      </c>
      <c r="H281" s="125">
        <v>0</v>
      </c>
      <c r="I281" s="125" t="str">
        <f>IFERROR(VLOOKUP(F281,'Stock PHS'!A:F,6,FALSE),"")</f>
        <v/>
      </c>
      <c r="J281" s="128" t="str">
        <f>IFERROR(VLOOKUP(F281,'Table V'!A:I,9,FALSE),"P/N INCONNU")</f>
        <v>P/N CONNU</v>
      </c>
      <c r="K281" s="125" t="str">
        <f>IFERROR(VLOOKUP(F281,'Table V'!A:J,10,FALSE),"TBD")</f>
        <v>N/A</v>
      </c>
      <c r="L281" s="125" t="str">
        <f>IFERROR(VLOOKUP(F281,'Table V'!A:C,3,FALSE),"LdF non existante")</f>
        <v>LdF approuvée</v>
      </c>
      <c r="M281" s="129" t="s">
        <v>59</v>
      </c>
      <c r="N281" s="125" t="str">
        <f>IFERROR(VLOOKUP(F281,'Table V'!A:H,8,FALSE),"À définir")</f>
        <v>NON</v>
      </c>
      <c r="O281" s="125">
        <f>IFERROR(VLOOKUP(F281,'Table V'!A:E,2,FALSE),"")</f>
        <v>27</v>
      </c>
      <c r="P281" s="125" t="str">
        <f>IFERROR(CONCATENATE(VLOOKUP(F281,'Table V'!$A$1:$Q$260192,17,FALSE),"-",(RIGHT(C281,4)),"0",D281),"")</f>
        <v>1251019-0489010</v>
      </c>
      <c r="Q281" s="130" t="str">
        <f>IFERROR(VLOOKUP(F281,'Table V'!A:L,12,FALSE),"")</f>
        <v>LAB</v>
      </c>
      <c r="R281" s="125" t="s">
        <v>1756</v>
      </c>
      <c r="S281" s="125" t="s">
        <v>173</v>
      </c>
      <c r="T281" s="131" t="s">
        <v>24</v>
      </c>
      <c r="U281" s="132" t="s">
        <v>15</v>
      </c>
      <c r="V281" s="130" t="str">
        <f>IFERROR(VLOOKUP(F281,'Table V'!A:F,6,FALSE),"TBD")</f>
        <v>N/A</v>
      </c>
      <c r="W281" s="125" t="str">
        <f>IFERROR(VLOOKUP(F281,'Table V'!A:G,7,FALSE),"TBD")</f>
        <v>N/A</v>
      </c>
      <c r="X281" s="125" t="str">
        <f>IFERROR(VLOOKUP(A281,[1]Feuil1!$A:$AG,32,FALSE),"N/A")</f>
        <v>N/A</v>
      </c>
      <c r="Y281" s="130" t="s">
        <v>1987</v>
      </c>
      <c r="Z281" s="133" t="s">
        <v>219</v>
      </c>
      <c r="AA281" s="125" t="s">
        <v>159</v>
      </c>
      <c r="AB281" s="129">
        <v>10453</v>
      </c>
      <c r="AC281" s="129"/>
      <c r="AD281" s="129"/>
      <c r="AE281" s="134">
        <v>43150</v>
      </c>
      <c r="AF281" s="134">
        <v>43152</v>
      </c>
      <c r="AG281" s="134">
        <f t="shared" si="34"/>
        <v>43150</v>
      </c>
      <c r="AH281" s="125" t="s">
        <v>57</v>
      </c>
      <c r="AI281" s="219" t="str">
        <f>IFERROR(VLOOKUP('PLANNING-RECHANGES LATelec'!$AU281,[2]MAD!$B$4:$J$50000,2,FALSE),"MAD TBD")</f>
        <v>MAD TBD</v>
      </c>
      <c r="AJ281" s="134" t="str">
        <f>IFERROR(VLOOKUP('PLANNING-RECHANGES LATelec'!$AU281,[2]MAD!$B$4:$J$50000,9,FALSE),"NON EXPEDIÉE")</f>
        <v>NON EXPEDIÉE</v>
      </c>
      <c r="AK281" s="224" t="str">
        <f t="shared" si="35"/>
        <v/>
      </c>
      <c r="AL281" s="227">
        <v>43150</v>
      </c>
      <c r="AM281" s="222" t="s">
        <v>15</v>
      </c>
      <c r="AN281" s="172">
        <f>IFERROR(VLOOKUP('PLANNING-RECHANGES LATelec'!$F281,'Table V'!A$1:O8188,13,FALSE),"TBD")</f>
        <v>1074</v>
      </c>
      <c r="AO281" s="170">
        <f>IFERROR(VLOOKUP('PLANNING-RECHANGES LATelec'!$F281,'Table V'!A$1:O8145,14,FALSE),"TBD")</f>
        <v>0</v>
      </c>
      <c r="AP281" s="171" t="str">
        <f>IFERROR(VLOOKUP('PLANNING-RECHANGES LATelec'!$F281,'Table V'!A$1:O$8013,15,FALSE),"TBD")</f>
        <v>USD</v>
      </c>
      <c r="AQ281" s="168" t="str">
        <f>IFERROR(VLOOKUP('PLANNING-RECHANGES LATelec'!$A281,[3]PO_AS!$A$2:$R$2520,16,FALSE),"TBD")</f>
        <v>TBD</v>
      </c>
      <c r="AR281" s="169" t="str">
        <f>IFERROR(VLOOKUP('PLANNING-RECHANGES LATelec'!$A281,[3]PO_AS!$A$2:$S$2520,18,FALSE),"TBD")</f>
        <v>TBD</v>
      </c>
      <c r="AS281" s="169" t="str">
        <f t="shared" si="36"/>
        <v>Non valide</v>
      </c>
      <c r="AT281" s="169" t="str">
        <f t="shared" si="37"/>
        <v>Non valide</v>
      </c>
      <c r="AU281" s="215" t="str">
        <f>LEFT('PLANNING-RECHANGES LATelec'!$R281,9)</f>
        <v>LCTZ18635</v>
      </c>
      <c r="AV281" s="156"/>
    </row>
    <row r="282" spans="1:48" ht="38.25" hidden="1" x14ac:dyDescent="0.2">
      <c r="A282" s="84" t="str">
        <f t="shared" si="33"/>
        <v>27535451</v>
      </c>
      <c r="B282" s="125" t="str">
        <f>IFERROR(VLOOKUP(F282,'Table V'!A:K,11,FALSE),"TBD")</f>
        <v>AIRBUS</v>
      </c>
      <c r="C282" s="125">
        <v>27535451</v>
      </c>
      <c r="D282" s="126"/>
      <c r="E282" s="127" t="s">
        <v>104</v>
      </c>
      <c r="F282" s="125" t="s">
        <v>677</v>
      </c>
      <c r="G282" s="125">
        <v>6</v>
      </c>
      <c r="H282" s="125">
        <v>0</v>
      </c>
      <c r="I282" s="125" t="str">
        <f>IFERROR(VLOOKUP(F282,'Stock PHS'!A:F,6,FALSE),"")</f>
        <v/>
      </c>
      <c r="J282" s="128" t="str">
        <f>IFERROR(VLOOKUP(F282,'Table V'!A:I,9,FALSE),"P/N INCONNU")</f>
        <v>P/N CONNU</v>
      </c>
      <c r="K282" s="125" t="str">
        <f>IFERROR(VLOOKUP(F282,'Table V'!A:J,10,FALSE),"TBD")</f>
        <v>TBD</v>
      </c>
      <c r="L282" s="125" t="str">
        <f>IFERROR(VLOOKUP(F282,'Table V'!A:C,3,FALSE),"LdF non existante")</f>
        <v>LdF approuvée</v>
      </c>
      <c r="M282" s="129" t="s">
        <v>59</v>
      </c>
      <c r="N282" s="125" t="str">
        <f>IFERROR(VLOOKUP(F282,'Table V'!A:H,8,FALSE),"À définir")</f>
        <v>NON</v>
      </c>
      <c r="O282" s="125" t="str">
        <f>IFERROR(VLOOKUP(F282,'Table V'!A:E,2,FALSE),"")</f>
        <v>JACK ASSY</v>
      </c>
      <c r="P282" s="125" t="str">
        <f>IFERROR(CONCATENATE(VLOOKUP(F282,'Table V'!$A$1:$Q$260192,17,FALSE),"-",(RIGHT(C282,4)),"0",D282),"")</f>
        <v>1251019-54510</v>
      </c>
      <c r="Q282" s="130" t="str">
        <f>IFERROR(VLOOKUP(F282,'Table V'!A:L,12,FALSE),"")</f>
        <v>COL</v>
      </c>
      <c r="R282" s="126" t="s">
        <v>807</v>
      </c>
      <c r="S282" s="125" t="s">
        <v>771</v>
      </c>
      <c r="T282" s="131" t="s">
        <v>24</v>
      </c>
      <c r="U282" s="132"/>
      <c r="V282" s="130" t="str">
        <f>IFERROR(VLOOKUP(F282,'Table V'!A:F,6,FALSE),"TBD")</f>
        <v>N/A</v>
      </c>
      <c r="W282" s="125" t="str">
        <f>IFERROR(VLOOKUP(F282,'Table V'!A:G,7,FALSE),"TBD")</f>
        <v>N/A</v>
      </c>
      <c r="X282" s="125" t="str">
        <f>IFERROR(VLOOKUP(A282,[1]Feuil1!$A:$AG,32,FALSE),"N/A")</f>
        <v>N/A</v>
      </c>
      <c r="Y282" s="130" t="s">
        <v>1987</v>
      </c>
      <c r="Z282" s="133" t="s">
        <v>74</v>
      </c>
      <c r="AA282" s="125" t="s">
        <v>159</v>
      </c>
      <c r="AB282" s="129">
        <v>7929</v>
      </c>
      <c r="AC282" s="129" t="s">
        <v>757</v>
      </c>
      <c r="AD282" s="129"/>
      <c r="AE282" s="134">
        <v>43054</v>
      </c>
      <c r="AF282" s="134">
        <v>43158</v>
      </c>
      <c r="AG282" s="134">
        <f t="shared" si="34"/>
        <v>43152</v>
      </c>
      <c r="AH282" s="125"/>
      <c r="AI282" s="219" t="str">
        <f>IFERROR(VLOOKUP('PLANNING-RECHANGES LATelec'!$AU282,[2]MAD!$B$4:$J$50000,2,FALSE),"MAD TBD")</f>
        <v>MAD TBD</v>
      </c>
      <c r="AJ282" s="134" t="str">
        <f>IFERROR(VLOOKUP('PLANNING-RECHANGES LATelec'!$AU282,[2]MAD!$B$4:$J$50000,9,FALSE),"NON EXPEDIÉE")</f>
        <v>NON EXPEDIÉE</v>
      </c>
      <c r="AK282" s="224" t="str">
        <f t="shared" si="35"/>
        <v/>
      </c>
      <c r="AL282" s="227">
        <v>43152</v>
      </c>
      <c r="AM282" s="222" t="s">
        <v>15</v>
      </c>
      <c r="AN282" s="172">
        <f>IFERROR(VLOOKUP('PLANNING-RECHANGES LATelec'!$F282,'Table V'!A$1:O8189,13,FALSE),"TBD")</f>
        <v>1885</v>
      </c>
      <c r="AO282" s="170">
        <f>IFERROR(VLOOKUP('PLANNING-RECHANGES LATelec'!$F282,'Table V'!A$1:O8146,14,FALSE),"TBD")</f>
        <v>0</v>
      </c>
      <c r="AP282" s="171" t="str">
        <f>IFERROR(VLOOKUP('PLANNING-RECHANGES LATelec'!$F282,'Table V'!A$1:O$8013,15,FALSE),"TBD")</f>
        <v>USD</v>
      </c>
      <c r="AQ282" s="168" t="str">
        <f>IFERROR(VLOOKUP('PLANNING-RECHANGES LATelec'!$A282,[3]PO_AS!$A$2:$R$2520,16,FALSE),"TBD")</f>
        <v>TBD</v>
      </c>
      <c r="AR282" s="169" t="str">
        <f>IFERROR(VLOOKUP('PLANNING-RECHANGES LATelec'!$A282,[3]PO_AS!$A$2:$S$2520,18,FALSE),"TBD")</f>
        <v>TBD</v>
      </c>
      <c r="AS282" s="169" t="str">
        <f t="shared" si="36"/>
        <v>Non valide</v>
      </c>
      <c r="AT282" s="169" t="str">
        <f t="shared" si="37"/>
        <v>Non valide</v>
      </c>
      <c r="AU282" s="215" t="str">
        <f>LEFT('PLANNING-RECHANGES LATelec'!$R282,9)</f>
        <v xml:space="preserve">W86501 - </v>
      </c>
      <c r="AV282" s="156"/>
    </row>
    <row r="283" spans="1:48" hidden="1" x14ac:dyDescent="0.2">
      <c r="A283" s="84" t="str">
        <f t="shared" si="33"/>
        <v>2768457610</v>
      </c>
      <c r="B283" s="125" t="str">
        <f>IFERROR(VLOOKUP(F283,'Table V'!A:K,11,FALSE),"TBD")</f>
        <v>AIRBUS</v>
      </c>
      <c r="C283" s="125">
        <v>27684576</v>
      </c>
      <c r="D283" s="126" t="s">
        <v>157</v>
      </c>
      <c r="E283" s="127" t="s">
        <v>6</v>
      </c>
      <c r="F283" s="125" t="s">
        <v>655</v>
      </c>
      <c r="G283" s="125">
        <v>1</v>
      </c>
      <c r="H283" s="125">
        <v>0</v>
      </c>
      <c r="I283" s="125" t="str">
        <f>IFERROR(VLOOKUP(F283,'Stock PHS'!A:F,6,FALSE),"")</f>
        <v/>
      </c>
      <c r="J283" s="128" t="str">
        <f>IFERROR(VLOOKUP(F283,'Table V'!A:I,9,FALSE),"P/N INCONNU")</f>
        <v>P/N CONNU</v>
      </c>
      <c r="K283" s="125" t="str">
        <f>IFERROR(VLOOKUP(F283,'Table V'!A:J,10,FALSE),"TBD")</f>
        <v>N/A</v>
      </c>
      <c r="L283" s="125" t="str">
        <f>IFERROR(VLOOKUP(F283,'Table V'!A:C,3,FALSE),"LdF non existante")</f>
        <v>LdF approuvée</v>
      </c>
      <c r="M283" s="129" t="s">
        <v>59</v>
      </c>
      <c r="N283" s="125" t="str">
        <f>IFERROR(VLOOKUP(F283,'Table V'!A:H,8,FALSE),"À définir")</f>
        <v>NON</v>
      </c>
      <c r="O283" s="125" t="str">
        <f>IFERROR(VLOOKUP(F283,'Table V'!A:E,2,FALSE),"")</f>
        <v>JACK</v>
      </c>
      <c r="P283" s="125" t="str">
        <f>IFERROR(CONCATENATE(VLOOKUP(F283,'Table V'!$A$1:$Q$260192,17,FALSE),"-",(RIGHT(C283,4)),"0",D283),"")</f>
        <v>1251319-4576010</v>
      </c>
      <c r="Q283" s="130" t="str">
        <f>IFERROR(VLOOKUP(F283,'Table V'!A:L,12,FALSE),"")</f>
        <v>LAB</v>
      </c>
      <c r="R283" s="125" t="s">
        <v>229</v>
      </c>
      <c r="S283" s="125" t="s">
        <v>180</v>
      </c>
      <c r="T283" s="131" t="s">
        <v>24</v>
      </c>
      <c r="U283" s="132" t="s">
        <v>15</v>
      </c>
      <c r="V283" s="130" t="str">
        <f>IFERROR(VLOOKUP(F283,'Table V'!A:F,6,FALSE),"TBD")</f>
        <v>N/A</v>
      </c>
      <c r="W283" s="125" t="str">
        <f>IFERROR(VLOOKUP(F283,'Table V'!A:G,7,FALSE),"TBD")</f>
        <v>N/A</v>
      </c>
      <c r="X283" s="125" t="str">
        <f>IFERROR(VLOOKUP(A283,[1]Feuil1!$A:$AG,32,FALSE),"N/A")</f>
        <v>N/A</v>
      </c>
      <c r="Y283" s="130" t="s">
        <v>1987</v>
      </c>
      <c r="Z283" s="133"/>
      <c r="AA283" s="125" t="s">
        <v>159</v>
      </c>
      <c r="AB283" s="129">
        <v>11481</v>
      </c>
      <c r="AC283" s="129"/>
      <c r="AD283" s="129"/>
      <c r="AE283" s="134">
        <v>43143</v>
      </c>
      <c r="AF283" s="134">
        <v>43154</v>
      </c>
      <c r="AG283" s="134">
        <f t="shared" si="34"/>
        <v>43152</v>
      </c>
      <c r="AH283" s="125" t="s">
        <v>57</v>
      </c>
      <c r="AI283" s="219" t="str">
        <f>IFERROR(VLOOKUP('PLANNING-RECHANGES LATelec'!$AU283,[2]MAD!$B$4:$J$50000,2,FALSE),"MAD TBD")</f>
        <v>MAD TBD</v>
      </c>
      <c r="AJ283" s="134" t="str">
        <f>IFERROR(VLOOKUP('PLANNING-RECHANGES LATelec'!$AU283,[2]MAD!$B$4:$J$50000,9,FALSE),"NON EXPEDIÉE")</f>
        <v>NON EXPEDIÉE</v>
      </c>
      <c r="AK283" s="224" t="str">
        <f t="shared" si="35"/>
        <v/>
      </c>
      <c r="AL283" s="227">
        <v>43152</v>
      </c>
      <c r="AM283" s="222" t="s">
        <v>15</v>
      </c>
      <c r="AN283" s="172">
        <f>IFERROR(VLOOKUP('PLANNING-RECHANGES LATelec'!$F283,'Table V'!A$1:O8190,13,FALSE),"TBD")</f>
        <v>970</v>
      </c>
      <c r="AO283" s="170">
        <f>IFERROR(VLOOKUP('PLANNING-RECHANGES LATelec'!$F283,'Table V'!A$1:O8147,14,FALSE),"TBD")</f>
        <v>1796</v>
      </c>
      <c r="AP283" s="171" t="str">
        <f>IFERROR(VLOOKUP('PLANNING-RECHANGES LATelec'!$F283,'Table V'!A$1:O$8013,15,FALSE),"TBD")</f>
        <v>USD</v>
      </c>
      <c r="AQ283" s="168" t="str">
        <f>IFERROR(VLOOKUP('PLANNING-RECHANGES LATelec'!$A283,[3]PO_AS!$A$2:$R$2520,16,FALSE),"TBD")</f>
        <v>TBD</v>
      </c>
      <c r="AR283" s="169" t="str">
        <f>IFERROR(VLOOKUP('PLANNING-RECHANGES LATelec'!$A283,[3]PO_AS!$A$2:$S$2520,18,FALSE),"TBD")</f>
        <v>TBD</v>
      </c>
      <c r="AS283" s="169" t="str">
        <f t="shared" si="36"/>
        <v>Non valide</v>
      </c>
      <c r="AT283" s="169" t="str">
        <f t="shared" si="37"/>
        <v>Non valide</v>
      </c>
      <c r="AU283" s="215" t="str">
        <f>LEFT('PLANNING-RECHANGES LATelec'!$R283,9)</f>
        <v>Z55154</v>
      </c>
      <c r="AV283" s="156"/>
    </row>
    <row r="284" spans="1:48" hidden="1" x14ac:dyDescent="0.2">
      <c r="A284" s="84" t="str">
        <f t="shared" si="33"/>
        <v>2757127110</v>
      </c>
      <c r="B284" s="125" t="str">
        <f>IFERROR(VLOOKUP(F284,'Table V'!A:K,11,FALSE),"TBD")</f>
        <v>AIRBUS</v>
      </c>
      <c r="C284" s="125">
        <v>27571271</v>
      </c>
      <c r="D284" s="126" t="s">
        <v>157</v>
      </c>
      <c r="E284" s="127" t="s">
        <v>95</v>
      </c>
      <c r="F284" s="125" t="s">
        <v>655</v>
      </c>
      <c r="G284" s="125">
        <v>1</v>
      </c>
      <c r="H284" s="125">
        <v>0</v>
      </c>
      <c r="I284" s="125" t="str">
        <f>IFERROR(VLOOKUP(F284,'Stock PHS'!A:F,6,FALSE),"")</f>
        <v/>
      </c>
      <c r="J284" s="128" t="str">
        <f>IFERROR(VLOOKUP(F284,'Table V'!A:I,9,FALSE),"P/N INCONNU")</f>
        <v>P/N CONNU</v>
      </c>
      <c r="K284" s="125" t="str">
        <f>IFERROR(VLOOKUP(F284,'Table V'!A:J,10,FALSE),"TBD")</f>
        <v>N/A</v>
      </c>
      <c r="L284" s="125" t="str">
        <f>IFERROR(VLOOKUP(F284,'Table V'!A:C,3,FALSE),"LdF non existante")</f>
        <v>LdF approuvée</v>
      </c>
      <c r="M284" s="129" t="s">
        <v>59</v>
      </c>
      <c r="N284" s="125" t="str">
        <f>IFERROR(VLOOKUP(F284,'Table V'!A:H,8,FALSE),"À définir")</f>
        <v>NON</v>
      </c>
      <c r="O284" s="125" t="str">
        <f>IFERROR(VLOOKUP(F284,'Table V'!A:E,2,FALSE),"")</f>
        <v>JACK</v>
      </c>
      <c r="P284" s="125" t="str">
        <f>IFERROR(CONCATENATE(VLOOKUP(F284,'Table V'!$A$1:$Q$260192,17,FALSE),"-",(RIGHT(C284,4)),"0",D284),"")</f>
        <v>1251319-1271010</v>
      </c>
      <c r="Q284" s="130" t="str">
        <f>IFERROR(VLOOKUP(F284,'Table V'!A:L,12,FALSE),"")</f>
        <v>LAB</v>
      </c>
      <c r="R284" s="125" t="s">
        <v>142</v>
      </c>
      <c r="S284" s="125" t="s">
        <v>172</v>
      </c>
      <c r="T284" s="131" t="s">
        <v>24</v>
      </c>
      <c r="U284" s="132" t="s">
        <v>15</v>
      </c>
      <c r="V284" s="130" t="str">
        <f>IFERROR(VLOOKUP(F284,'Table V'!A:F,6,FALSE),"TBD")</f>
        <v>N/A</v>
      </c>
      <c r="W284" s="125" t="str">
        <f>IFERROR(VLOOKUP(F284,'Table V'!A:G,7,FALSE),"TBD")</f>
        <v>N/A</v>
      </c>
      <c r="X284" s="125" t="str">
        <f>IFERROR(VLOOKUP(A284,[1]Feuil1!$A:$AG,32,FALSE),"N/A")</f>
        <v>N/A</v>
      </c>
      <c r="Y284" s="130" t="s">
        <v>1987</v>
      </c>
      <c r="Z284" s="133" t="s">
        <v>196</v>
      </c>
      <c r="AA284" s="125" t="s">
        <v>159</v>
      </c>
      <c r="AB284" s="129">
        <v>9296</v>
      </c>
      <c r="AC284" s="129"/>
      <c r="AD284" s="129"/>
      <c r="AE284" s="134">
        <v>43054</v>
      </c>
      <c r="AF284" s="134">
        <v>43159</v>
      </c>
      <c r="AG284" s="134">
        <f t="shared" si="34"/>
        <v>43153</v>
      </c>
      <c r="AH284" s="125" t="s">
        <v>57</v>
      </c>
      <c r="AI284" s="219" t="str">
        <f>IFERROR(VLOOKUP('PLANNING-RECHANGES LATelec'!$AU284,[2]MAD!$B$4:$J$50000,2,FALSE),"MAD TBD")</f>
        <v>MAD TBD</v>
      </c>
      <c r="AJ284" s="134" t="str">
        <f>IFERROR(VLOOKUP('PLANNING-RECHANGES LATelec'!$AU284,[2]MAD!$B$4:$J$50000,9,FALSE),"NON EXPEDIÉE")</f>
        <v>NON EXPEDIÉE</v>
      </c>
      <c r="AK284" s="224" t="str">
        <f t="shared" si="35"/>
        <v/>
      </c>
      <c r="AL284" s="227">
        <v>43153</v>
      </c>
      <c r="AM284" s="222" t="s">
        <v>15</v>
      </c>
      <c r="AN284" s="172">
        <f>IFERROR(VLOOKUP('PLANNING-RECHANGES LATelec'!$F284,'Table V'!A$1:O8191,13,FALSE),"TBD")</f>
        <v>970</v>
      </c>
      <c r="AO284" s="170">
        <f>IFERROR(VLOOKUP('PLANNING-RECHANGES LATelec'!$F284,'Table V'!A$1:O8148,14,FALSE),"TBD")</f>
        <v>1796</v>
      </c>
      <c r="AP284" s="171" t="str">
        <f>IFERROR(VLOOKUP('PLANNING-RECHANGES LATelec'!$F284,'Table V'!A$1:O$8013,15,FALSE),"TBD")</f>
        <v>USD</v>
      </c>
      <c r="AQ284" s="168" t="str">
        <f>IFERROR(VLOOKUP('PLANNING-RECHANGES LATelec'!$A284,[3]PO_AS!$A$2:$R$2520,16,FALSE),"TBD")</f>
        <v>TBD</v>
      </c>
      <c r="AR284" s="169" t="str">
        <f>IFERROR(VLOOKUP('PLANNING-RECHANGES LATelec'!$A284,[3]PO_AS!$A$2:$S$2520,18,FALSE),"TBD")</f>
        <v>TBD</v>
      </c>
      <c r="AS284" s="169" t="str">
        <f t="shared" si="36"/>
        <v>Non valide</v>
      </c>
      <c r="AT284" s="169" t="str">
        <f t="shared" si="37"/>
        <v>Non valide</v>
      </c>
      <c r="AU284" s="215" t="str">
        <f>LEFT('PLANNING-RECHANGES LATelec'!$R284,9)</f>
        <v>W67726</v>
      </c>
      <c r="AV284" s="156"/>
    </row>
    <row r="285" spans="1:48" hidden="1" x14ac:dyDescent="0.2">
      <c r="A285" s="84" t="str">
        <f t="shared" si="33"/>
        <v>2757129610</v>
      </c>
      <c r="B285" s="125" t="str">
        <f>IFERROR(VLOOKUP(F285,'Table V'!A:K,11,FALSE),"TBD")</f>
        <v>AIRBUS</v>
      </c>
      <c r="C285" s="125">
        <v>27571296</v>
      </c>
      <c r="D285" s="126" t="s">
        <v>157</v>
      </c>
      <c r="E285" s="127" t="s">
        <v>95</v>
      </c>
      <c r="F285" s="125" t="s">
        <v>655</v>
      </c>
      <c r="G285" s="125">
        <v>1</v>
      </c>
      <c r="H285" s="125">
        <v>0</v>
      </c>
      <c r="I285" s="125"/>
      <c r="J285" s="128" t="str">
        <f>IFERROR(VLOOKUP(F285,'Table V'!A:I,9,FALSE),"P/N INCONNU")</f>
        <v>P/N CONNU</v>
      </c>
      <c r="K285" s="125" t="str">
        <f>IFERROR(VLOOKUP(F285,'Table V'!A:J,10,FALSE),"TBD")</f>
        <v>N/A</v>
      </c>
      <c r="L285" s="125" t="str">
        <f>IFERROR(VLOOKUP(F285,'Table V'!A:C,3,FALSE),"LdF non existante")</f>
        <v>LdF approuvée</v>
      </c>
      <c r="M285" s="129" t="s">
        <v>59</v>
      </c>
      <c r="N285" s="125" t="str">
        <f>IFERROR(VLOOKUP(F285,'Table V'!A:H,8,FALSE),"À définir")</f>
        <v>NON</v>
      </c>
      <c r="O285" s="125" t="str">
        <f>IFERROR(VLOOKUP(F285,'Table V'!A:E,2,FALSE),"")</f>
        <v>JACK</v>
      </c>
      <c r="P285" s="125" t="str">
        <f>IFERROR(CONCATENATE(VLOOKUP(F285,'Table V'!$A$1:$Q$260192,17,FALSE),"-",(RIGHT(C285,4)),"0",D285),"")</f>
        <v>1251319-1296010</v>
      </c>
      <c r="Q285" s="130" t="str">
        <f>IFERROR(VLOOKUP(F285,'Table V'!A:L,12,FALSE),"")</f>
        <v>LAB</v>
      </c>
      <c r="R285" s="125" t="s">
        <v>143</v>
      </c>
      <c r="S285" s="125" t="s">
        <v>183</v>
      </c>
      <c r="T285" s="131" t="s">
        <v>24</v>
      </c>
      <c r="U285" s="132" t="s">
        <v>15</v>
      </c>
      <c r="V285" s="130" t="str">
        <f>IFERROR(VLOOKUP(F285,'Table V'!A:F,6,FALSE),"TBD")</f>
        <v>N/A</v>
      </c>
      <c r="W285" s="125" t="str">
        <f>IFERROR(VLOOKUP(F285,'Table V'!A:G,7,FALSE),"TBD")</f>
        <v>N/A</v>
      </c>
      <c r="X285" s="125" t="str">
        <f>IFERROR(VLOOKUP(A285,[1]Feuil1!$A:$AG,32,FALSE),"N/A")</f>
        <v>N/A</v>
      </c>
      <c r="Y285" s="130" t="s">
        <v>1987</v>
      </c>
      <c r="Z285" s="133" t="s">
        <v>196</v>
      </c>
      <c r="AA285" s="125" t="s">
        <v>159</v>
      </c>
      <c r="AB285" s="129">
        <v>9296</v>
      </c>
      <c r="AC285" s="129"/>
      <c r="AD285" s="129"/>
      <c r="AE285" s="134">
        <v>43054</v>
      </c>
      <c r="AF285" s="134">
        <v>43159</v>
      </c>
      <c r="AG285" s="134">
        <f t="shared" si="34"/>
        <v>43153</v>
      </c>
      <c r="AH285" s="125" t="s">
        <v>57</v>
      </c>
      <c r="AI285" s="219" t="str">
        <f>IFERROR(VLOOKUP('PLANNING-RECHANGES LATelec'!$AU285,[2]MAD!$B$4:$J$50000,2,FALSE),"MAD TBD")</f>
        <v>MAD TBD</v>
      </c>
      <c r="AJ285" s="134" t="str">
        <f>IFERROR(VLOOKUP('PLANNING-RECHANGES LATelec'!$AU285,[2]MAD!$B$4:$J$50000,9,FALSE),"NON EXPEDIÉE")</f>
        <v>NON EXPEDIÉE</v>
      </c>
      <c r="AK285" s="224" t="str">
        <f t="shared" si="35"/>
        <v/>
      </c>
      <c r="AL285" s="227">
        <v>43153</v>
      </c>
      <c r="AM285" s="222" t="s">
        <v>15</v>
      </c>
      <c r="AN285" s="172">
        <f>IFERROR(VLOOKUP('PLANNING-RECHANGES LATelec'!$F285,'Table V'!A$1:O8192,13,FALSE),"TBD")</f>
        <v>970</v>
      </c>
      <c r="AO285" s="170">
        <f>IFERROR(VLOOKUP('PLANNING-RECHANGES LATelec'!$F285,'Table V'!A$1:O8149,14,FALSE),"TBD")</f>
        <v>1796</v>
      </c>
      <c r="AP285" s="171" t="str">
        <f>IFERROR(VLOOKUP('PLANNING-RECHANGES LATelec'!$F285,'Table V'!A$1:O$8013,15,FALSE),"TBD")</f>
        <v>USD</v>
      </c>
      <c r="AQ285" s="168" t="str">
        <f>IFERROR(VLOOKUP('PLANNING-RECHANGES LATelec'!$A285,[3]PO_AS!$A$2:$R$2520,16,FALSE),"TBD")</f>
        <v>TBD</v>
      </c>
      <c r="AR285" s="169" t="str">
        <f>IFERROR(VLOOKUP('PLANNING-RECHANGES LATelec'!$A285,[3]PO_AS!$A$2:$S$2520,18,FALSE),"TBD")</f>
        <v>TBD</v>
      </c>
      <c r="AS285" s="169" t="str">
        <f t="shared" si="36"/>
        <v>Non valide</v>
      </c>
      <c r="AT285" s="169" t="str">
        <f t="shared" si="37"/>
        <v>Non valide</v>
      </c>
      <c r="AU285" s="215" t="str">
        <f>LEFT('PLANNING-RECHANGES LATelec'!$R285,9)</f>
        <v>W67727</v>
      </c>
      <c r="AV285" s="156"/>
    </row>
    <row r="286" spans="1:48" hidden="1" x14ac:dyDescent="0.2">
      <c r="A286" s="84" t="str">
        <f t="shared" si="33"/>
        <v>2759524110</v>
      </c>
      <c r="B286" s="125" t="str">
        <f>IFERROR(VLOOKUP(F286,'Table V'!A:K,11,FALSE),"TBD")</f>
        <v>AIRBUS</v>
      </c>
      <c r="C286" s="125">
        <v>27595241</v>
      </c>
      <c r="D286" s="126" t="s">
        <v>157</v>
      </c>
      <c r="E286" s="127" t="s">
        <v>95</v>
      </c>
      <c r="F286" s="125" t="s">
        <v>655</v>
      </c>
      <c r="G286" s="125">
        <v>1</v>
      </c>
      <c r="H286" s="125">
        <v>0</v>
      </c>
      <c r="I286" s="125" t="str">
        <f>IFERROR(VLOOKUP(F286,'Stock PHS'!A:F,6,FALSE),"")</f>
        <v/>
      </c>
      <c r="J286" s="128" t="str">
        <f>IFERROR(VLOOKUP(F286,'Table V'!A:I,9,FALSE),"P/N INCONNU")</f>
        <v>P/N CONNU</v>
      </c>
      <c r="K286" s="125" t="str">
        <f>IFERROR(VLOOKUP(F286,'Table V'!A:J,10,FALSE),"TBD")</f>
        <v>N/A</v>
      </c>
      <c r="L286" s="125" t="str">
        <f>IFERROR(VLOOKUP(F286,'Table V'!A:C,3,FALSE),"LdF non existante")</f>
        <v>LdF approuvée</v>
      </c>
      <c r="M286" s="129" t="s">
        <v>59</v>
      </c>
      <c r="N286" s="125" t="str">
        <f>IFERROR(VLOOKUP(F286,'Table V'!A:H,8,FALSE),"À définir")</f>
        <v>NON</v>
      </c>
      <c r="O286" s="125" t="str">
        <f>IFERROR(VLOOKUP(F286,'Table V'!A:E,2,FALSE),"")</f>
        <v>JACK</v>
      </c>
      <c r="P286" s="125" t="str">
        <f>IFERROR(CONCATENATE(VLOOKUP(F286,'Table V'!$A$1:$Q$260192,17,FALSE),"-",(RIGHT(C286,4)),"0",D286),"")</f>
        <v>1251319-5241010</v>
      </c>
      <c r="Q286" s="130" t="str">
        <f>IFERROR(VLOOKUP(F286,'Table V'!A:L,12,FALSE),"")</f>
        <v>LAB</v>
      </c>
      <c r="R286" s="125" t="s">
        <v>150</v>
      </c>
      <c r="S286" s="125" t="s">
        <v>186</v>
      </c>
      <c r="T286" s="131" t="s">
        <v>24</v>
      </c>
      <c r="U286" s="132" t="s">
        <v>15</v>
      </c>
      <c r="V286" s="130" t="str">
        <f>IFERROR(VLOOKUP(F286,'Table V'!A:F,6,FALSE),"TBD")</f>
        <v>N/A</v>
      </c>
      <c r="W286" s="125" t="str">
        <f>IFERROR(VLOOKUP(F286,'Table V'!A:G,7,FALSE),"TBD")</f>
        <v>N/A</v>
      </c>
      <c r="X286" s="125" t="str">
        <f>IFERROR(VLOOKUP(A286,[1]Feuil1!$A:$AG,32,FALSE),"N/A")</f>
        <v>N/A</v>
      </c>
      <c r="Y286" s="130" t="s">
        <v>1987</v>
      </c>
      <c r="Z286" s="133" t="s">
        <v>196</v>
      </c>
      <c r="AA286" s="125" t="s">
        <v>159</v>
      </c>
      <c r="AB286" s="129">
        <v>9296</v>
      </c>
      <c r="AC286" s="129"/>
      <c r="AD286" s="129"/>
      <c r="AE286" s="134">
        <v>43075</v>
      </c>
      <c r="AF286" s="134">
        <v>43159</v>
      </c>
      <c r="AG286" s="134">
        <f t="shared" si="34"/>
        <v>43153</v>
      </c>
      <c r="AH286" s="125" t="s">
        <v>57</v>
      </c>
      <c r="AI286" s="219" t="str">
        <f>IFERROR(VLOOKUP('PLANNING-RECHANGES LATelec'!$AU286,[2]MAD!$B$4:$J$50000,2,FALSE),"MAD TBD")</f>
        <v>MAD TBD</v>
      </c>
      <c r="AJ286" s="134" t="str">
        <f>IFERROR(VLOOKUP('PLANNING-RECHANGES LATelec'!$AU286,[2]MAD!$B$4:$J$50000,9,FALSE),"NON EXPEDIÉE")</f>
        <v>NON EXPEDIÉE</v>
      </c>
      <c r="AK286" s="224" t="str">
        <f t="shared" si="35"/>
        <v/>
      </c>
      <c r="AL286" s="227">
        <v>43153</v>
      </c>
      <c r="AM286" s="222" t="s">
        <v>15</v>
      </c>
      <c r="AN286" s="172">
        <f>IFERROR(VLOOKUP('PLANNING-RECHANGES LATelec'!$F286,'Table V'!A$1:O8193,13,FALSE),"TBD")</f>
        <v>970</v>
      </c>
      <c r="AO286" s="170">
        <f>IFERROR(VLOOKUP('PLANNING-RECHANGES LATelec'!$F286,'Table V'!A$1:O8150,14,FALSE),"TBD")</f>
        <v>1796</v>
      </c>
      <c r="AP286" s="171" t="str">
        <f>IFERROR(VLOOKUP('PLANNING-RECHANGES LATelec'!$F286,'Table V'!A$1:O$8013,15,FALSE),"TBD")</f>
        <v>USD</v>
      </c>
      <c r="AQ286" s="168" t="str">
        <f>IFERROR(VLOOKUP('PLANNING-RECHANGES LATelec'!$A286,[3]PO_AS!$A$2:$R$2520,16,FALSE),"TBD")</f>
        <v>TBD</v>
      </c>
      <c r="AR286" s="169" t="str">
        <f>IFERROR(VLOOKUP('PLANNING-RECHANGES LATelec'!$A286,[3]PO_AS!$A$2:$S$2520,18,FALSE),"TBD")</f>
        <v>TBD</v>
      </c>
      <c r="AS286" s="169" t="str">
        <f t="shared" si="36"/>
        <v>Non valide</v>
      </c>
      <c r="AT286" s="169" t="str">
        <f t="shared" si="37"/>
        <v>Non valide</v>
      </c>
      <c r="AU286" s="215" t="str">
        <f>LEFT('PLANNING-RECHANGES LATelec'!$R286,9)</f>
        <v>W70265</v>
      </c>
      <c r="AV286" s="156"/>
    </row>
    <row r="287" spans="1:48" ht="25.5" hidden="1" x14ac:dyDescent="0.2">
      <c r="A287" s="84" t="str">
        <f t="shared" si="33"/>
        <v>2764111810</v>
      </c>
      <c r="B287" s="125" t="str">
        <f>IFERROR(VLOOKUP(F287,'Table V'!A:K,11,FALSE),"TBD")</f>
        <v>AIRBUS</v>
      </c>
      <c r="C287" s="125">
        <v>27641118</v>
      </c>
      <c r="D287" s="126" t="s">
        <v>1067</v>
      </c>
      <c r="E287" s="127" t="s">
        <v>95</v>
      </c>
      <c r="F287" s="125" t="s">
        <v>655</v>
      </c>
      <c r="G287" s="125">
        <v>1</v>
      </c>
      <c r="H287" s="125">
        <v>0</v>
      </c>
      <c r="I287" s="125" t="str">
        <f>IFERROR(VLOOKUP(F287,'Stock PHS'!A:F,6,FALSE),"")</f>
        <v/>
      </c>
      <c r="J287" s="128" t="str">
        <f>IFERROR(VLOOKUP(F287,'Table V'!A:I,9,FALSE),"P/N INCONNU")</f>
        <v>P/N CONNU</v>
      </c>
      <c r="K287" s="125" t="str">
        <f>IFERROR(VLOOKUP(F287,'Table V'!A:J,10,FALSE),"TBD")</f>
        <v>N/A</v>
      </c>
      <c r="L287" s="125" t="str">
        <f>IFERROR(VLOOKUP(F287,'Table V'!A:C,3,FALSE),"LdF non existante")</f>
        <v>LdF approuvée</v>
      </c>
      <c r="M287" s="129" t="s">
        <v>59</v>
      </c>
      <c r="N287" s="125" t="str">
        <f>IFERROR(VLOOKUP(F287,'Table V'!A:H,8,FALSE),"À définir")</f>
        <v>NON</v>
      </c>
      <c r="O287" s="125" t="str">
        <f>IFERROR(VLOOKUP(F287,'Table V'!A:E,2,FALSE),"")</f>
        <v>JACK</v>
      </c>
      <c r="P287" s="125" t="str">
        <f>IFERROR(CONCATENATE(VLOOKUP(F287,'Table V'!$A$1:$Q$260192,17,FALSE),"-",(RIGHT(C287,4)),"0",D287),"")</f>
        <v>1251319-1118000010</v>
      </c>
      <c r="Q287" s="130" t="str">
        <f>IFERROR(VLOOKUP(F287,'Table V'!A:L,12,FALSE),"")</f>
        <v>LAB</v>
      </c>
      <c r="R287" s="125" t="s">
        <v>185</v>
      </c>
      <c r="S287" s="125" t="s">
        <v>188</v>
      </c>
      <c r="T287" s="131" t="s">
        <v>24</v>
      </c>
      <c r="U287" s="132" t="s">
        <v>15</v>
      </c>
      <c r="V287" s="130" t="str">
        <f>IFERROR(VLOOKUP(F287,'Table V'!A:F,6,FALSE),"TBD")</f>
        <v>N/A</v>
      </c>
      <c r="W287" s="125" t="str">
        <f>IFERROR(VLOOKUP(F287,'Table V'!A:G,7,FALSE),"TBD")</f>
        <v>N/A</v>
      </c>
      <c r="X287" s="125" t="str">
        <f>IFERROR(VLOOKUP(A287,[1]Feuil1!$A:$AG,32,FALSE),"N/A")</f>
        <v>N/A</v>
      </c>
      <c r="Y287" s="245" t="s">
        <v>34</v>
      </c>
      <c r="Z287" s="133" t="s">
        <v>196</v>
      </c>
      <c r="AA287" s="125" t="s">
        <v>159</v>
      </c>
      <c r="AB287" s="129">
        <v>10565</v>
      </c>
      <c r="AC287" s="129"/>
      <c r="AD287" s="129"/>
      <c r="AE287" s="134">
        <v>43120</v>
      </c>
      <c r="AF287" s="134">
        <v>43159</v>
      </c>
      <c r="AG287" s="134">
        <f t="shared" si="34"/>
        <v>43153</v>
      </c>
      <c r="AH287" s="125" t="s">
        <v>57</v>
      </c>
      <c r="AI287" s="219" t="str">
        <f>IFERROR(VLOOKUP('PLANNING-RECHANGES LATelec'!$AU287,[2]MAD!$B$4:$J$50000,2,FALSE),"MAD TBD")</f>
        <v>MAD TBD</v>
      </c>
      <c r="AJ287" s="134" t="str">
        <f>IFERROR(VLOOKUP('PLANNING-RECHANGES LATelec'!$AU287,[2]MAD!$B$4:$J$50000,9,FALSE),"NON EXPEDIÉE")</f>
        <v>NON EXPEDIÉE</v>
      </c>
      <c r="AK287" s="224" t="str">
        <f t="shared" si="35"/>
        <v/>
      </c>
      <c r="AL287" s="227"/>
      <c r="AM287" s="222" t="s">
        <v>15</v>
      </c>
      <c r="AN287" s="172">
        <f>IFERROR(VLOOKUP('PLANNING-RECHANGES LATelec'!$F287,'Table V'!A$1:O8194,13,FALSE),"TBD")</f>
        <v>970</v>
      </c>
      <c r="AO287" s="170">
        <f>IFERROR(VLOOKUP('PLANNING-RECHANGES LATelec'!$F287,'Table V'!A$1:O8151,14,FALSE),"TBD")</f>
        <v>1796</v>
      </c>
      <c r="AP287" s="171" t="str">
        <f>IFERROR(VLOOKUP('PLANNING-RECHANGES LATelec'!$F287,'Table V'!A$1:O$8013,15,FALSE),"TBD")</f>
        <v>USD</v>
      </c>
      <c r="AQ287" s="168" t="str">
        <f>IFERROR(VLOOKUP('PLANNING-RECHANGES LATelec'!$A287,[3]PO_AS!$A$2:$R$2520,16,FALSE),"TBD")</f>
        <v>TBD</v>
      </c>
      <c r="AR287" s="169" t="str">
        <f>IFERROR(VLOOKUP('PLANNING-RECHANGES LATelec'!$A287,[3]PO_AS!$A$2:$S$2520,18,FALSE),"TBD")</f>
        <v>TBD</v>
      </c>
      <c r="AS287" s="169" t="str">
        <f t="shared" si="36"/>
        <v>Non valide</v>
      </c>
      <c r="AT287" s="169" t="str">
        <f t="shared" si="37"/>
        <v>Non valide</v>
      </c>
      <c r="AU287" s="215" t="str">
        <f>LEFT('PLANNING-RECHANGES LATelec'!$R287,9)</f>
        <v>Z21294</v>
      </c>
      <c r="AV287" s="156"/>
    </row>
    <row r="288" spans="1:48" ht="38.25" hidden="1" x14ac:dyDescent="0.2">
      <c r="A288" s="84" t="str">
        <f t="shared" si="33"/>
        <v>2750325310</v>
      </c>
      <c r="B288" s="125" t="str">
        <f>IFERROR(VLOOKUP(F288,'Table V'!A:K,11,FALSE),"TBD")</f>
        <v>AIRBUS</v>
      </c>
      <c r="C288" s="125">
        <v>27503253</v>
      </c>
      <c r="D288" s="126" t="s">
        <v>157</v>
      </c>
      <c r="E288" s="127" t="s">
        <v>104</v>
      </c>
      <c r="F288" s="125" t="s">
        <v>655</v>
      </c>
      <c r="G288" s="125">
        <v>2</v>
      </c>
      <c r="H288" s="125">
        <v>0</v>
      </c>
      <c r="I288" s="125" t="str">
        <f>IFERROR(VLOOKUP(F288,'Stock PHS'!A:F,6,FALSE),"")</f>
        <v/>
      </c>
      <c r="J288" s="128" t="str">
        <f>IFERROR(VLOOKUP(F288,'Table V'!A:I,9,FALSE),"P/N INCONNU")</f>
        <v>P/N CONNU</v>
      </c>
      <c r="K288" s="125" t="str">
        <f>IFERROR(VLOOKUP(F288,'Table V'!A:J,10,FALSE),"TBD")</f>
        <v>N/A</v>
      </c>
      <c r="L288" s="125" t="str">
        <f>IFERROR(VLOOKUP(F288,'Table V'!A:C,3,FALSE),"LdF non existante")</f>
        <v>LdF approuvée</v>
      </c>
      <c r="M288" s="129" t="s">
        <v>59</v>
      </c>
      <c r="N288" s="125" t="str">
        <f>IFERROR(VLOOKUP(F288,'Table V'!A:H,8,FALSE),"À définir")</f>
        <v>NON</v>
      </c>
      <c r="O288" s="125" t="str">
        <f>IFERROR(VLOOKUP(F288,'Table V'!A:E,2,FALSE),"")</f>
        <v>JACK</v>
      </c>
      <c r="P288" s="125" t="str">
        <f>IFERROR(CONCATENATE(VLOOKUP(F288,'Table V'!$A$1:$Q$260192,17,FALSE),"-",(RIGHT(C288,4)),"0",D288),"")</f>
        <v>1251319-3253010</v>
      </c>
      <c r="Q288" s="130" t="str">
        <f>IFERROR(VLOOKUP(F288,'Table V'!A:L,12,FALSE),"")</f>
        <v>LAB</v>
      </c>
      <c r="R288" s="125" t="s">
        <v>149</v>
      </c>
      <c r="S288" s="125" t="s">
        <v>189</v>
      </c>
      <c r="T288" s="131" t="s">
        <v>24</v>
      </c>
      <c r="U288" s="132" t="s">
        <v>15</v>
      </c>
      <c r="V288" s="130" t="str">
        <f>IFERROR(VLOOKUP(F288,'Table V'!A:F,6,FALSE),"TBD")</f>
        <v>N/A</v>
      </c>
      <c r="W288" s="125" t="str">
        <f>IFERROR(VLOOKUP(F288,'Table V'!A:G,7,FALSE),"TBD")</f>
        <v>N/A</v>
      </c>
      <c r="X288" s="125" t="str">
        <f>IFERROR(VLOOKUP(A288,[1]Feuil1!$A:$AG,32,FALSE),"N/A")</f>
        <v>N/A</v>
      </c>
      <c r="Y288" s="130" t="s">
        <v>1987</v>
      </c>
      <c r="Z288" s="133" t="s">
        <v>196</v>
      </c>
      <c r="AA288" s="125" t="s">
        <v>159</v>
      </c>
      <c r="AB288" s="129">
        <v>9296</v>
      </c>
      <c r="AC288" s="129"/>
      <c r="AD288" s="129"/>
      <c r="AE288" s="134">
        <v>43136</v>
      </c>
      <c r="AF288" s="134">
        <v>43159</v>
      </c>
      <c r="AG288" s="134">
        <f t="shared" si="34"/>
        <v>43153</v>
      </c>
      <c r="AH288" s="125" t="s">
        <v>57</v>
      </c>
      <c r="AI288" s="219" t="str">
        <f>IFERROR(VLOOKUP('PLANNING-RECHANGES LATelec'!$AU288,[2]MAD!$B$4:$J$50000,2,FALSE),"MAD TBD")</f>
        <v>MAD TBD</v>
      </c>
      <c r="AJ288" s="134" t="str">
        <f>IFERROR(VLOOKUP('PLANNING-RECHANGES LATelec'!$AU288,[2]MAD!$B$4:$J$50000,9,FALSE),"NON EXPEDIÉE")</f>
        <v>NON EXPEDIÉE</v>
      </c>
      <c r="AK288" s="224" t="str">
        <f t="shared" si="35"/>
        <v/>
      </c>
      <c r="AL288" s="227">
        <v>43153</v>
      </c>
      <c r="AM288" s="222" t="s">
        <v>15</v>
      </c>
      <c r="AN288" s="172">
        <f>IFERROR(VLOOKUP('PLANNING-RECHANGES LATelec'!$F288,'Table V'!A$1:O8195,13,FALSE),"TBD")</f>
        <v>970</v>
      </c>
      <c r="AO288" s="170">
        <f>IFERROR(VLOOKUP('PLANNING-RECHANGES LATelec'!$F288,'Table V'!A$1:O8152,14,FALSE),"TBD")</f>
        <v>1796</v>
      </c>
      <c r="AP288" s="171" t="str">
        <f>IFERROR(VLOOKUP('PLANNING-RECHANGES LATelec'!$F288,'Table V'!A$1:O$8013,15,FALSE),"TBD")</f>
        <v>USD</v>
      </c>
      <c r="AQ288" s="168" t="str">
        <f>IFERROR(VLOOKUP('PLANNING-RECHANGES LATelec'!$A288,[3]PO_AS!$A$2:$R$2520,16,FALSE),"TBD")</f>
        <v>TBD</v>
      </c>
      <c r="AR288" s="169" t="str">
        <f>IFERROR(VLOOKUP('PLANNING-RECHANGES LATelec'!$A288,[3]PO_AS!$A$2:$S$2520,18,FALSE),"TBD")</f>
        <v>TBD</v>
      </c>
      <c r="AS288" s="169" t="str">
        <f t="shared" si="36"/>
        <v>Non valide</v>
      </c>
      <c r="AT288" s="169" t="str">
        <f t="shared" si="37"/>
        <v>Non valide</v>
      </c>
      <c r="AU288" s="215" t="str">
        <f>LEFT('PLANNING-RECHANGES LATelec'!$R288,9)</f>
        <v>W70264</v>
      </c>
      <c r="AV288" s="156"/>
    </row>
    <row r="289" spans="1:48" hidden="1" x14ac:dyDescent="0.2">
      <c r="A289" s="84" t="str">
        <f t="shared" si="33"/>
        <v>2766227710</v>
      </c>
      <c r="B289" s="125" t="str">
        <f>IFERROR(VLOOKUP(F289,'Table V'!A:K,11,FALSE),"TBD")</f>
        <v>AIRBUS</v>
      </c>
      <c r="C289" s="125">
        <v>27662277</v>
      </c>
      <c r="D289" s="126" t="s">
        <v>157</v>
      </c>
      <c r="E289" s="127" t="s">
        <v>95</v>
      </c>
      <c r="F289" s="125" t="s">
        <v>655</v>
      </c>
      <c r="G289" s="125">
        <v>1</v>
      </c>
      <c r="H289" s="125">
        <v>0</v>
      </c>
      <c r="I289" s="125" t="str">
        <f>IFERROR(VLOOKUP(F289,'Stock PHS'!A:F,6,FALSE),"")</f>
        <v/>
      </c>
      <c r="J289" s="128" t="str">
        <f>IFERROR(VLOOKUP(F289,'Table V'!A:I,9,FALSE),"P/N INCONNU")</f>
        <v>P/N CONNU</v>
      </c>
      <c r="K289" s="125" t="str">
        <f>IFERROR(VLOOKUP(F289,'Table V'!A:J,10,FALSE),"TBD")</f>
        <v>N/A</v>
      </c>
      <c r="L289" s="125" t="str">
        <f>IFERROR(VLOOKUP(F289,'Table V'!A:C,3,FALSE),"LdF non existante")</f>
        <v>LdF approuvée</v>
      </c>
      <c r="M289" s="129" t="s">
        <v>59</v>
      </c>
      <c r="N289" s="125" t="str">
        <f>IFERROR(VLOOKUP(F289,'Table V'!A:H,8,FALSE),"À définir")</f>
        <v>NON</v>
      </c>
      <c r="O289" s="125" t="str">
        <f>IFERROR(VLOOKUP(F289,'Table V'!A:E,2,FALSE),"")</f>
        <v>JACK</v>
      </c>
      <c r="P289" s="125" t="str">
        <f>IFERROR(CONCATENATE(VLOOKUP(F289,'Table V'!$A$1:$Q$260192,17,FALSE),"-",(RIGHT(C289,4)),"0",D289),"")</f>
        <v>1251319-2277010</v>
      </c>
      <c r="Q289" s="130" t="str">
        <f>IFERROR(VLOOKUP(F289,'Table V'!A:L,12,FALSE),"")</f>
        <v>LAB</v>
      </c>
      <c r="R289" s="125" t="s">
        <v>210</v>
      </c>
      <c r="S289" s="125" t="s">
        <v>200</v>
      </c>
      <c r="T289" s="131" t="s">
        <v>24</v>
      </c>
      <c r="U289" s="132" t="s">
        <v>15</v>
      </c>
      <c r="V289" s="130" t="str">
        <f>IFERROR(VLOOKUP(F289,'Table V'!A:F,6,FALSE),"TBD")</f>
        <v>N/A</v>
      </c>
      <c r="W289" s="125" t="str">
        <f>IFERROR(VLOOKUP(F289,'Table V'!A:G,7,FALSE),"TBD")</f>
        <v>N/A</v>
      </c>
      <c r="X289" s="125" t="str">
        <f>IFERROR(VLOOKUP(A289,[1]Feuil1!$A:$AG,32,FALSE),"N/A")</f>
        <v>N/A</v>
      </c>
      <c r="Y289" s="130" t="s">
        <v>1987</v>
      </c>
      <c r="Z289" s="133" t="s">
        <v>209</v>
      </c>
      <c r="AA289" s="125" t="s">
        <v>159</v>
      </c>
      <c r="AB289" s="129">
        <v>11000</v>
      </c>
      <c r="AC289" s="129"/>
      <c r="AD289" s="129"/>
      <c r="AE289" s="134">
        <v>43149</v>
      </c>
      <c r="AF289" s="134">
        <v>43159</v>
      </c>
      <c r="AG289" s="134">
        <f t="shared" si="34"/>
        <v>43153</v>
      </c>
      <c r="AH289" s="125" t="s">
        <v>57</v>
      </c>
      <c r="AI289" s="219" t="str">
        <f>IFERROR(VLOOKUP('PLANNING-RECHANGES LATelec'!$AU289,[2]MAD!$B$4:$J$50000,2,FALSE),"MAD TBD")</f>
        <v>MAD TBD</v>
      </c>
      <c r="AJ289" s="134" t="str">
        <f>IFERROR(VLOOKUP('PLANNING-RECHANGES LATelec'!$AU289,[2]MAD!$B$4:$J$50000,9,FALSE),"NON EXPEDIÉE")</f>
        <v>NON EXPEDIÉE</v>
      </c>
      <c r="AK289" s="224" t="str">
        <f t="shared" si="35"/>
        <v/>
      </c>
      <c r="AL289" s="227">
        <v>43153</v>
      </c>
      <c r="AM289" s="222" t="s">
        <v>15</v>
      </c>
      <c r="AN289" s="172">
        <f>IFERROR(VLOOKUP('PLANNING-RECHANGES LATelec'!$F289,'Table V'!A$1:O8196,13,FALSE),"TBD")</f>
        <v>970</v>
      </c>
      <c r="AO289" s="170">
        <f>IFERROR(VLOOKUP('PLANNING-RECHANGES LATelec'!$F289,'Table V'!A$1:O8153,14,FALSE),"TBD")</f>
        <v>1796</v>
      </c>
      <c r="AP289" s="171" t="str">
        <f>IFERROR(VLOOKUP('PLANNING-RECHANGES LATelec'!$F289,'Table V'!A$1:O$8013,15,FALSE),"TBD")</f>
        <v>USD</v>
      </c>
      <c r="AQ289" s="168" t="str">
        <f>IFERROR(VLOOKUP('PLANNING-RECHANGES LATelec'!$A289,[3]PO_AS!$A$2:$R$2520,16,FALSE),"TBD")</f>
        <v>TBD</v>
      </c>
      <c r="AR289" s="169" t="str">
        <f>IFERROR(VLOOKUP('PLANNING-RECHANGES LATelec'!$A289,[3]PO_AS!$A$2:$S$2520,18,FALSE),"TBD")</f>
        <v>TBD</v>
      </c>
      <c r="AS289" s="169" t="str">
        <f t="shared" si="36"/>
        <v>Non valide</v>
      </c>
      <c r="AT289" s="169" t="str">
        <f t="shared" si="37"/>
        <v>Non valide</v>
      </c>
      <c r="AU289" s="215" t="str">
        <f>LEFT('PLANNING-RECHANGES LATelec'!$R289,9)</f>
        <v>Z37767</v>
      </c>
      <c r="AV289" s="156"/>
    </row>
    <row r="290" spans="1:48" ht="38.25" hidden="1" x14ac:dyDescent="0.2">
      <c r="A290" s="84" t="str">
        <f t="shared" si="33"/>
        <v>2763437310</v>
      </c>
      <c r="B290" s="125" t="str">
        <f>IFERROR(VLOOKUP(F290,'Table V'!A:K,11,FALSE),"TBD")</f>
        <v>AIRBUS</v>
      </c>
      <c r="C290" s="125">
        <v>27634373</v>
      </c>
      <c r="D290" s="126" t="s">
        <v>157</v>
      </c>
      <c r="E290" s="127" t="s">
        <v>6</v>
      </c>
      <c r="F290" s="125" t="s">
        <v>592</v>
      </c>
      <c r="G290" s="125">
        <v>1</v>
      </c>
      <c r="H290" s="125">
        <v>0</v>
      </c>
      <c r="I290" s="125" t="str">
        <f>IFERROR(VLOOKUP(F290,'Stock PHS'!A:F,6,FALSE),"")</f>
        <v/>
      </c>
      <c r="J290" s="128" t="str">
        <f>IFERROR(VLOOKUP(F290,'Table V'!A:I,9,FALSE),"P/N INCONNU")</f>
        <v>P/N CONNU</v>
      </c>
      <c r="K290" s="125" t="str">
        <f>IFERROR(VLOOKUP(F290,'Table V'!A:J,10,FALSE),"TBD")</f>
        <v>NB05045P</v>
      </c>
      <c r="L290" s="125" t="str">
        <f>IFERROR(VLOOKUP(F290,'Table V'!A:C,3,FALSE),"LdF non existante")</f>
        <v>LdF approuvée</v>
      </c>
      <c r="M290" s="129" t="s">
        <v>59</v>
      </c>
      <c r="N290" s="125" t="str">
        <f>IFERROR(VLOOKUP(F290,'Table V'!A:H,8,FALSE),"À définir")</f>
        <v>NON</v>
      </c>
      <c r="O290" s="125">
        <f>IFERROR(VLOOKUP(F290,'Table V'!A:E,2,FALSE),"")</f>
        <v>108</v>
      </c>
      <c r="P290" s="125" t="str">
        <f>IFERROR(CONCATENATE(VLOOKUP(F290,'Table V'!$A$1:$Q$260192,17,FALSE),"-",(RIGHT(C290,4)),"0",D290),"")</f>
        <v>1251019-4373010</v>
      </c>
      <c r="Q290" s="130" t="str">
        <f>IFERROR(VLOOKUP(F290,'Table V'!A:L,12,FALSE),"")</f>
        <v>LAB</v>
      </c>
      <c r="R290" s="125" t="s">
        <v>1759</v>
      </c>
      <c r="S290" s="125" t="s">
        <v>42</v>
      </c>
      <c r="T290" s="131" t="s">
        <v>24</v>
      </c>
      <c r="U290" s="132" t="s">
        <v>15</v>
      </c>
      <c r="V290" s="130">
        <f>IFERROR(VLOOKUP(F290,'Table V'!A:F,6,FALSE),"TBD")</f>
        <v>6963469200</v>
      </c>
      <c r="W290" s="125" t="str">
        <f>IFERROR(VLOOKUP(F290,'Table V'!A:G,7,FALSE),"TBD")</f>
        <v>Qté 1</v>
      </c>
      <c r="X290" s="125" t="str">
        <f>IFERROR(VLOOKUP(A290,[1]Feuil1!$A:$AG,32,FALSE),"N/A")</f>
        <v>Received</v>
      </c>
      <c r="Y290" s="130" t="s">
        <v>1987</v>
      </c>
      <c r="Z290" s="133" t="s">
        <v>171</v>
      </c>
      <c r="AA290" s="125" t="s">
        <v>17</v>
      </c>
      <c r="AB290" s="129" t="s">
        <v>57</v>
      </c>
      <c r="AC290" s="129"/>
      <c r="AD290" s="129"/>
      <c r="AE290" s="134">
        <v>43108</v>
      </c>
      <c r="AF290" s="134">
        <v>43164</v>
      </c>
      <c r="AG290" s="134">
        <f t="shared" si="34"/>
        <v>43160</v>
      </c>
      <c r="AH290" s="125" t="s">
        <v>57</v>
      </c>
      <c r="AI290" s="219" t="str">
        <f>IFERROR(VLOOKUP('PLANNING-RECHANGES LATelec'!$AU290,[2]MAD!$B$4:$J$50000,2,FALSE),"MAD TBD")</f>
        <v>MAD TBD</v>
      </c>
      <c r="AJ290" s="134" t="str">
        <f>IFERROR(VLOOKUP('PLANNING-RECHANGES LATelec'!$AU290,[2]MAD!$B$4:$J$50000,9,FALSE),"NON EXPEDIÉE")</f>
        <v>NON EXPEDIÉE</v>
      </c>
      <c r="AK290" s="224" t="str">
        <f t="shared" si="35"/>
        <v/>
      </c>
      <c r="AL290" s="227">
        <v>43160</v>
      </c>
      <c r="AM290" s="222" t="s">
        <v>15</v>
      </c>
      <c r="AN290" s="172">
        <f>IFERROR(VLOOKUP('PLANNING-RECHANGES LATelec'!$F290,'Table V'!A$1:O8197,13,FALSE),"TBD")</f>
        <v>4194</v>
      </c>
      <c r="AO290" s="170">
        <f>IFERROR(VLOOKUP('PLANNING-RECHANGES LATelec'!$F290,'Table V'!A$1:O8154,14,FALSE),"TBD")</f>
        <v>0</v>
      </c>
      <c r="AP290" s="171" t="str">
        <f>IFERROR(VLOOKUP('PLANNING-RECHANGES LATelec'!$F290,'Table V'!A$1:O$8013,15,FALSE),"TBD")</f>
        <v>USD</v>
      </c>
      <c r="AQ290" s="168" t="str">
        <f>IFERROR(VLOOKUP('PLANNING-RECHANGES LATelec'!$A290,[3]PO_AS!$A$2:$R$2520,16,FALSE),"TBD")</f>
        <v>TBD</v>
      </c>
      <c r="AR290" s="169" t="str">
        <f>IFERROR(VLOOKUP('PLANNING-RECHANGES LATelec'!$A290,[3]PO_AS!$A$2:$S$2520,18,FALSE),"TBD")</f>
        <v>TBD</v>
      </c>
      <c r="AS290" s="169" t="str">
        <f t="shared" si="36"/>
        <v>Non valide</v>
      </c>
      <c r="AT290" s="169" t="str">
        <f t="shared" si="37"/>
        <v>Non valide</v>
      </c>
      <c r="AU290" s="215" t="str">
        <f>LEFT('PLANNING-RECHANGES LATelec'!$R290,9)</f>
        <v>Z12612
Z1</v>
      </c>
      <c r="AV290" s="156"/>
    </row>
    <row r="291" spans="1:48" ht="38.25" hidden="1" x14ac:dyDescent="0.2">
      <c r="A291" s="84" t="str">
        <f t="shared" si="33"/>
        <v>E8791708L10</v>
      </c>
      <c r="B291" s="125" t="str">
        <f>IFERROR(VLOOKUP(F291,'Table V'!A:K,11,FALSE),"TBD")</f>
        <v>AIRBUS</v>
      </c>
      <c r="C291" s="125" t="s">
        <v>215</v>
      </c>
      <c r="D291" s="126" t="s">
        <v>157</v>
      </c>
      <c r="E291" s="127" t="s">
        <v>6</v>
      </c>
      <c r="F291" s="125" t="s">
        <v>212</v>
      </c>
      <c r="G291" s="125">
        <v>1</v>
      </c>
      <c r="H291" s="125">
        <v>0</v>
      </c>
      <c r="I291" s="125" t="str">
        <f>IFERROR(VLOOKUP(F291,'Stock PHS'!A:F,6,FALSE),"")</f>
        <v/>
      </c>
      <c r="J291" s="128" t="str">
        <f>IFERROR(VLOOKUP(F291,'Table V'!A:I,9,FALSE),"P/N INCONNU")</f>
        <v>P/N CONNU</v>
      </c>
      <c r="K291" s="125" t="str">
        <f>IFERROR(VLOOKUP(F291,'Table V'!A:J,10,FALSE),"TBD")</f>
        <v>MB2030D</v>
      </c>
      <c r="L291" s="125" t="str">
        <f>IFERROR(VLOOKUP(F291,'Table V'!A:C,3,FALSE),"LdF non existante")</f>
        <v>LdF approuvée</v>
      </c>
      <c r="M291" s="129" t="s">
        <v>59</v>
      </c>
      <c r="N291" s="125" t="s">
        <v>59</v>
      </c>
      <c r="O291" s="125">
        <f>IFERROR(VLOOKUP(F291,'Table V'!A:E,2,FALSE),"")</f>
        <v>34</v>
      </c>
      <c r="P291" s="125" t="str">
        <f>IFERROR(CONCATENATE(VLOOKUP(F291,'Table V'!$A$1:$Q$260192,17,FALSE),"-",(RIGHT(C291,4)),"0",D291),"")</f>
        <v>1251019-708L010</v>
      </c>
      <c r="Q291" s="130" t="str">
        <f>IFERROR(VLOOKUP(F291,'Table V'!A:L,12,FALSE),"")</f>
        <v>LAB</v>
      </c>
      <c r="R291" s="125" t="s">
        <v>1760</v>
      </c>
      <c r="S291" s="125" t="s">
        <v>172</v>
      </c>
      <c r="T291" s="131" t="s">
        <v>24</v>
      </c>
      <c r="U291" s="132" t="s">
        <v>15</v>
      </c>
      <c r="V291" s="130" t="str">
        <f>IFERROR(VLOOKUP(F291,'Table V'!A:F,6,FALSE),"TBD")</f>
        <v>6M90079100</v>
      </c>
      <c r="W291" s="125" t="str">
        <f>IFERROR(VLOOKUP(F291,'Table V'!A:G,7,FALSE),"TBD")</f>
        <v>Qté 1</v>
      </c>
      <c r="X291" s="125" t="str">
        <f>IFERROR(VLOOKUP(A291,[1]Feuil1!$A:$AG,32,FALSE),"N/A")</f>
        <v>Received</v>
      </c>
      <c r="Y291" s="130" t="s">
        <v>1987</v>
      </c>
      <c r="Z291" s="133" t="s">
        <v>230</v>
      </c>
      <c r="AA291" s="125" t="s">
        <v>159</v>
      </c>
      <c r="AB291" s="129" t="s">
        <v>57</v>
      </c>
      <c r="AC291" s="129"/>
      <c r="AD291" s="129"/>
      <c r="AE291" s="134">
        <v>43141</v>
      </c>
      <c r="AF291" s="134">
        <v>43164</v>
      </c>
      <c r="AG291" s="134">
        <f t="shared" si="34"/>
        <v>43160</v>
      </c>
      <c r="AH291" s="125" t="s">
        <v>57</v>
      </c>
      <c r="AI291" s="219" t="str">
        <f>IFERROR(VLOOKUP('PLANNING-RECHANGES LATelec'!$AU291,[2]MAD!$B$4:$J$50000,2,FALSE),"MAD TBD")</f>
        <v>MAD TBD</v>
      </c>
      <c r="AJ291" s="134" t="str">
        <f>IFERROR(VLOOKUP('PLANNING-RECHANGES LATelec'!$AU291,[2]MAD!$B$4:$J$50000,9,FALSE),"NON EXPEDIÉE")</f>
        <v>NON EXPEDIÉE</v>
      </c>
      <c r="AK291" s="224" t="str">
        <f t="shared" si="35"/>
        <v/>
      </c>
      <c r="AL291" s="227">
        <v>43160</v>
      </c>
      <c r="AM291" s="222" t="s">
        <v>15</v>
      </c>
      <c r="AN291" s="172">
        <f>IFERROR(VLOOKUP('PLANNING-RECHANGES LATelec'!$F291,'Table V'!A$1:O8198,13,FALSE),"TBD")</f>
        <v>968</v>
      </c>
      <c r="AO291" s="170">
        <f>IFERROR(VLOOKUP('PLANNING-RECHANGES LATelec'!$F291,'Table V'!A$1:O8155,14,FALSE),"TBD")</f>
        <v>0</v>
      </c>
      <c r="AP291" s="171" t="str">
        <f>IFERROR(VLOOKUP('PLANNING-RECHANGES LATelec'!$F291,'Table V'!A$1:O$8013,15,FALSE),"TBD")</f>
        <v>EUR</v>
      </c>
      <c r="AQ291" s="168" t="str">
        <f>IFERROR(VLOOKUP('PLANNING-RECHANGES LATelec'!$A291,[3]PO_AS!$A$2:$R$2520,16,FALSE),"TBD")</f>
        <v>TBD</v>
      </c>
      <c r="AR291" s="169" t="str">
        <f>IFERROR(VLOOKUP('PLANNING-RECHANGES LATelec'!$A291,[3]PO_AS!$A$2:$S$2520,18,FALSE),"TBD")</f>
        <v>TBD</v>
      </c>
      <c r="AS291" s="169" t="str">
        <f t="shared" si="36"/>
        <v>Non valide</v>
      </c>
      <c r="AT291" s="169" t="str">
        <f t="shared" si="37"/>
        <v>Non valide</v>
      </c>
      <c r="AU291" s="215" t="str">
        <f>LEFT('PLANNING-RECHANGES LATelec'!$R291,9)</f>
        <v>Z51425
Z5</v>
      </c>
      <c r="AV291" s="156"/>
    </row>
    <row r="292" spans="1:48" ht="25.5" hidden="1" x14ac:dyDescent="0.2">
      <c r="A292" s="84" t="str">
        <f t="shared" si="33"/>
        <v>E9375445L10</v>
      </c>
      <c r="B292" s="125" t="str">
        <f>IFERROR(VLOOKUP(F292,'Table V'!A:K,11,FALSE),"TBD")</f>
        <v>AIRBUS</v>
      </c>
      <c r="C292" s="125" t="s">
        <v>144</v>
      </c>
      <c r="D292" s="126" t="s">
        <v>157</v>
      </c>
      <c r="E292" s="127" t="s">
        <v>6</v>
      </c>
      <c r="F292" s="125" t="s">
        <v>88</v>
      </c>
      <c r="G292" s="125">
        <v>1</v>
      </c>
      <c r="H292" s="125">
        <v>0</v>
      </c>
      <c r="I292" s="125" t="str">
        <f>IFERROR(VLOOKUP(F292,'Stock PHS'!A:F,6,FALSE),"")</f>
        <v/>
      </c>
      <c r="J292" s="128" t="str">
        <f>IFERROR(VLOOKUP(F292,'Table V'!A:I,9,FALSE),"P/N INCONNU")</f>
        <v>P/N CONNU</v>
      </c>
      <c r="K292" s="125" t="str">
        <f>IFERROR(VLOOKUP(F292,'Table V'!A:J,10,FALSE),"TBD")</f>
        <v>MB0080D</v>
      </c>
      <c r="L292" s="125" t="str">
        <f>IFERROR(VLOOKUP(F292,'Table V'!A:C,3,FALSE),"LdF non existante")</f>
        <v>LdF approuvée</v>
      </c>
      <c r="M292" s="129" t="s">
        <v>59</v>
      </c>
      <c r="N292" s="125" t="s">
        <v>59</v>
      </c>
      <c r="O292" s="125">
        <v>51</v>
      </c>
      <c r="P292" s="125" t="str">
        <f>IFERROR(CONCATENATE(VLOOKUP(F292,'Table V'!$A$1:$Q$260192,17,FALSE),"-",(RIGHT(C292,4)),"0",D292),"")</f>
        <v>1251019-445L010</v>
      </c>
      <c r="Q292" s="130" t="str">
        <f>IFERROR(VLOOKUP(F292,'Table V'!A:L,12,FALSE),"")</f>
        <v>LAB</v>
      </c>
      <c r="R292" s="125" t="s">
        <v>1761</v>
      </c>
      <c r="S292" s="125" t="s">
        <v>172</v>
      </c>
      <c r="T292" s="131" t="s">
        <v>24</v>
      </c>
      <c r="U292" s="132" t="s">
        <v>15</v>
      </c>
      <c r="V292" s="130" t="str">
        <f>IFERROR(VLOOKUP(F292,'Table V'!A:F,6,FALSE),"TBD")</f>
        <v>N/A</v>
      </c>
      <c r="W292" s="125" t="str">
        <f>IFERROR(VLOOKUP(F292,'Table V'!A:G,7,FALSE),"TBD")</f>
        <v>N/A</v>
      </c>
      <c r="X292" s="125" t="str">
        <f>IFERROR(VLOOKUP(A292,[1]Feuil1!$A:$AG,32,FALSE),"N/A")</f>
        <v>N/A</v>
      </c>
      <c r="Y292" s="130" t="s">
        <v>1987</v>
      </c>
      <c r="Z292" s="133" t="s">
        <v>237</v>
      </c>
      <c r="AA292" s="125" t="s">
        <v>159</v>
      </c>
      <c r="AB292" s="129">
        <v>10740</v>
      </c>
      <c r="AC292" s="129"/>
      <c r="AD292" s="129"/>
      <c r="AE292" s="134">
        <v>43146</v>
      </c>
      <c r="AF292" s="134">
        <v>43164</v>
      </c>
      <c r="AG292" s="134">
        <f t="shared" si="34"/>
        <v>43160</v>
      </c>
      <c r="AH292" s="125" t="s">
        <v>57</v>
      </c>
      <c r="AI292" s="219" t="str">
        <f>IFERROR(VLOOKUP('PLANNING-RECHANGES LATelec'!$AU292,[2]MAD!$B$4:$J$50000,2,FALSE),"MAD TBD")</f>
        <v>MAD TBD</v>
      </c>
      <c r="AJ292" s="134" t="str">
        <f>IFERROR(VLOOKUP('PLANNING-RECHANGES LATelec'!$AU292,[2]MAD!$B$4:$J$50000,9,FALSE),"NON EXPEDIÉE")</f>
        <v>NON EXPEDIÉE</v>
      </c>
      <c r="AK292" s="224" t="str">
        <f t="shared" si="35"/>
        <v/>
      </c>
      <c r="AL292" s="227">
        <v>43160</v>
      </c>
      <c r="AM292" s="222" t="s">
        <v>15</v>
      </c>
      <c r="AN292" s="172">
        <f>IFERROR(VLOOKUP('PLANNING-RECHANGES LATelec'!$F292,'Table V'!A$1:O8199,13,FALSE),"TBD")</f>
        <v>2267</v>
      </c>
      <c r="AO292" s="170">
        <f>IFERROR(VLOOKUP('PLANNING-RECHANGES LATelec'!$F292,'Table V'!A$1:O8156,14,FALSE),"TBD")</f>
        <v>0</v>
      </c>
      <c r="AP292" s="171" t="str">
        <f>IFERROR(VLOOKUP('PLANNING-RECHANGES LATelec'!$F292,'Table V'!A$1:O$8013,15,FALSE),"TBD")</f>
        <v>EUR</v>
      </c>
      <c r="AQ292" s="168" t="str">
        <f>IFERROR(VLOOKUP('PLANNING-RECHANGES LATelec'!$A292,[3]PO_AS!$A$2:$R$2520,16,FALSE),"TBD")</f>
        <v>TBD</v>
      </c>
      <c r="AR292" s="169" t="str">
        <f>IFERROR(VLOOKUP('PLANNING-RECHANGES LATelec'!$A292,[3]PO_AS!$A$2:$S$2520,18,FALSE),"TBD")</f>
        <v>TBD</v>
      </c>
      <c r="AS292" s="169" t="str">
        <f t="shared" si="36"/>
        <v>Non valide</v>
      </c>
      <c r="AT292" s="169" t="str">
        <f t="shared" si="37"/>
        <v>Non valide</v>
      </c>
      <c r="AU292" s="215" t="str">
        <f>LEFT('PLANNING-RECHANGES LATelec'!$R292,9)</f>
        <v>Z34702
Z3</v>
      </c>
      <c r="AV292" s="156"/>
    </row>
    <row r="293" spans="1:48" ht="102" hidden="1" x14ac:dyDescent="0.2">
      <c r="A293" s="84" t="str">
        <f t="shared" si="33"/>
        <v>PO-S070-000007007-1</v>
      </c>
      <c r="B293" s="125" t="str">
        <f>IFERROR(VLOOKUP(F293,'Table V'!A:K,11,FALSE),"TBD")</f>
        <v>AKKA</v>
      </c>
      <c r="C293" s="125" t="s">
        <v>713</v>
      </c>
      <c r="D293" s="126"/>
      <c r="E293" s="127" t="s">
        <v>6</v>
      </c>
      <c r="F293" s="125" t="s">
        <v>433</v>
      </c>
      <c r="G293" s="125">
        <v>2</v>
      </c>
      <c r="H293" s="125">
        <v>0</v>
      </c>
      <c r="I293" s="125" t="str">
        <f>IFERROR(VLOOKUP(F293,'Stock PHS'!A:F,6,FALSE),"")</f>
        <v/>
      </c>
      <c r="J293" s="128" t="str">
        <f>IFERROR(VLOOKUP(F293,'Table V'!A:I,9,FALSE),"P/N INCONNU")</f>
        <v>P/N CONNU</v>
      </c>
      <c r="K293" s="125" t="str">
        <f>IFERROR(VLOOKUP(F293,'Table V'!A:J,10,FALSE),"TBD")</f>
        <v>TBD</v>
      </c>
      <c r="L293" s="125" t="str">
        <f>IFERROR(VLOOKUP(F293,'Table V'!A:C,3,FALSE),"LdF non existante")</f>
        <v>LdF approuvée</v>
      </c>
      <c r="M293" s="129" t="s">
        <v>59</v>
      </c>
      <c r="N293" s="125" t="str">
        <f>IFERROR(VLOOKUP(F293,'Table V'!A:H,8,FALSE),"À définir")</f>
        <v>NON</v>
      </c>
      <c r="O293" s="125" t="str">
        <f>IFERROR(VLOOKUP(F293,'Table V'!A:E,2,FALSE),"")</f>
        <v>ADKS HARNESS &amp; KITS</v>
      </c>
      <c r="P293" s="125" t="str">
        <f>IFERROR(CONCATENATE(VLOOKUP(F293,'Table V'!$A$1:$Q$260192,17,FALSE),"-",(RIGHT(C293,4)),"0",D293),"")</f>
        <v>1251019-07-10</v>
      </c>
      <c r="Q293" s="130" t="str">
        <f>IFERROR(VLOOKUP(F293,'Table V'!A:L,12,FALSE),"")</f>
        <v>COL</v>
      </c>
      <c r="R293" s="126"/>
      <c r="S293" s="125" t="s">
        <v>772</v>
      </c>
      <c r="T293" s="131" t="s">
        <v>24</v>
      </c>
      <c r="U293" s="132"/>
      <c r="V293" s="130" t="str">
        <f>IFERROR(VLOOKUP(F293,'Table V'!A:F,6,FALSE),"TBD")</f>
        <v>N/A</v>
      </c>
      <c r="W293" s="125" t="str">
        <f>IFERROR(VLOOKUP(F293,'Table V'!A:G,7,FALSE),"TBD")</f>
        <v>N/A</v>
      </c>
      <c r="X293" s="125" t="str">
        <f>IFERROR(VLOOKUP(A293,[1]Feuil1!$A:$AG,32,FALSE),"N/A")</f>
        <v>N/A</v>
      </c>
      <c r="Y293" s="130" t="s">
        <v>1987</v>
      </c>
      <c r="Z293" s="133" t="s">
        <v>841</v>
      </c>
      <c r="AA293" s="125" t="s">
        <v>159</v>
      </c>
      <c r="AB293" s="129">
        <v>11430</v>
      </c>
      <c r="AC293" s="129" t="s">
        <v>758</v>
      </c>
      <c r="AD293" s="129"/>
      <c r="AE293" s="134">
        <v>43165</v>
      </c>
      <c r="AF293" s="134"/>
      <c r="AG293" s="134">
        <f t="shared" si="34"/>
        <v>43161</v>
      </c>
      <c r="AH293" s="125"/>
      <c r="AI293" s="219" t="str">
        <f>IFERROR(VLOOKUP('PLANNING-RECHANGES LATelec'!$AU293,[2]MAD!$B$4:$J$50000,2,FALSE),"MAD TBD")</f>
        <v>MAD TBD</v>
      </c>
      <c r="AJ293" s="134" t="str">
        <f>IFERROR(VLOOKUP('PLANNING-RECHANGES LATelec'!$AU293,[2]MAD!$B$4:$J$50000,9,FALSE),"NON EXPEDIÉE")</f>
        <v>NON EXPEDIÉE</v>
      </c>
      <c r="AK293" s="224" t="str">
        <f t="shared" si="35"/>
        <v/>
      </c>
      <c r="AL293" s="227">
        <v>43161</v>
      </c>
      <c r="AM293" s="222" t="s">
        <v>15</v>
      </c>
      <c r="AN293" s="172">
        <f>IFERROR(VLOOKUP('PLANNING-RECHANGES LATelec'!$F293,'Table V'!A$1:O8200,13,FALSE),"TBD")</f>
        <v>0</v>
      </c>
      <c r="AO293" s="170">
        <f>IFERROR(VLOOKUP('PLANNING-RECHANGES LATelec'!$F293,'Table V'!A$1:O8157,14,FALSE),"TBD")</f>
        <v>0</v>
      </c>
      <c r="AP293" s="171">
        <f>IFERROR(VLOOKUP('PLANNING-RECHANGES LATelec'!$F293,'Table V'!A$1:O$8013,15,FALSE),"TBD")</f>
        <v>0</v>
      </c>
      <c r="AQ293" s="168" t="str">
        <f>IFERROR(VLOOKUP('PLANNING-RECHANGES LATelec'!$A293,[3]PO_AS!$A$2:$R$2520,16,FALSE),"TBD")</f>
        <v>TBD</v>
      </c>
      <c r="AR293" s="169" t="str">
        <f>IFERROR(VLOOKUP('PLANNING-RECHANGES LATelec'!$A293,[3]PO_AS!$A$2:$S$2520,18,FALSE),"TBD")</f>
        <v>TBD</v>
      </c>
      <c r="AS293" s="169" t="str">
        <f t="shared" si="36"/>
        <v>Non valide</v>
      </c>
      <c r="AT293" s="169" t="str">
        <f t="shared" si="37"/>
        <v>Non valide</v>
      </c>
      <c r="AU293" s="215" t="str">
        <f>LEFT('PLANNING-RECHANGES LATelec'!$R293,9)</f>
        <v/>
      </c>
      <c r="AV293" s="156"/>
    </row>
    <row r="294" spans="1:48" ht="38.25" hidden="1" x14ac:dyDescent="0.2">
      <c r="A294" s="84" t="str">
        <f t="shared" si="33"/>
        <v>4900033419</v>
      </c>
      <c r="B294" s="125" t="str">
        <f>IFERROR(VLOOKUP(F294,'Table V'!A:K,11,FALSE),"TBD")</f>
        <v>STELIA</v>
      </c>
      <c r="C294" s="125">
        <v>4900033419</v>
      </c>
      <c r="D294" s="126"/>
      <c r="E294" s="127" t="s">
        <v>6</v>
      </c>
      <c r="F294" s="125" t="s">
        <v>694</v>
      </c>
      <c r="G294" s="125">
        <v>6</v>
      </c>
      <c r="H294" s="125">
        <v>0</v>
      </c>
      <c r="I294" s="125" t="str">
        <f>IFERROR(VLOOKUP(F294,'Stock PHS'!A:F,6,FALSE),"")</f>
        <v/>
      </c>
      <c r="J294" s="128" t="str">
        <f>IFERROR(VLOOKUP(F294,'Table V'!A:I,9,FALSE),"P/N INCONNU")</f>
        <v>P/N CONNU</v>
      </c>
      <c r="K294" s="125" t="str">
        <f>IFERROR(VLOOKUP(F294,'Table V'!A:J,10,FALSE),"TBD")</f>
        <v>TBD</v>
      </c>
      <c r="L294" s="125" t="str">
        <f>IFERROR(VLOOKUP(F294,'Table V'!A:C,3,FALSE),"LdF non existante")</f>
        <v>LdF approuvée</v>
      </c>
      <c r="M294" s="129" t="s">
        <v>59</v>
      </c>
      <c r="N294" s="125" t="str">
        <f>IFERROR(VLOOKUP(F294,'Table V'!A:H,8,FALSE),"À définir")</f>
        <v>OUI</v>
      </c>
      <c r="O294" s="125" t="str">
        <f>IFERROR(VLOOKUP(F294,'Table V'!A:E,2,FALSE),"")</f>
        <v>ENS. EQUIPEMENT 61VU</v>
      </c>
      <c r="P294" s="125" t="str">
        <f>IFERROR(CONCATENATE(VLOOKUP(F294,'Table V'!$A$1:$Q$260192,17,FALSE),"-",(RIGHT(C294,4)),"0",D294),"")</f>
        <v>1251019-34190</v>
      </c>
      <c r="Q294" s="130" t="str">
        <f>IFERROR(VLOOKUP(F294,'Table V'!A:L,12,FALSE),"")</f>
        <v>COL</v>
      </c>
      <c r="R294" s="126" t="s">
        <v>808</v>
      </c>
      <c r="S294" s="125" t="s">
        <v>773</v>
      </c>
      <c r="T294" s="131" t="s">
        <v>24</v>
      </c>
      <c r="U294" s="132"/>
      <c r="V294" s="130" t="str">
        <f>IFERROR(VLOOKUP(F294,'Table V'!A:F,6,FALSE),"TBD")</f>
        <v>TBD</v>
      </c>
      <c r="W294" s="125" t="str">
        <f>IFERROR(VLOOKUP(F294,'Table V'!A:G,7,FALSE),"TBD")</f>
        <v>TBD</v>
      </c>
      <c r="X294" s="125" t="str">
        <f>IFERROR(VLOOKUP(A294,[1]Feuil1!$A:$AG,32,FALSE),"N/A")</f>
        <v>N/A</v>
      </c>
      <c r="Y294" s="130" t="s">
        <v>1987</v>
      </c>
      <c r="Z294" s="133"/>
      <c r="AA294" s="125" t="s">
        <v>159</v>
      </c>
      <c r="AB294" s="129">
        <v>7662</v>
      </c>
      <c r="AC294" s="129" t="s">
        <v>759</v>
      </c>
      <c r="AD294" s="129"/>
      <c r="AE294" s="134">
        <v>43088</v>
      </c>
      <c r="AF294" s="134">
        <v>43166</v>
      </c>
      <c r="AG294" s="134">
        <f t="shared" si="34"/>
        <v>43164</v>
      </c>
      <c r="AH294" s="125"/>
      <c r="AI294" s="219" t="str">
        <f>IFERROR(VLOOKUP('PLANNING-RECHANGES LATelec'!$AU294,[2]MAD!$B$4:$J$50000,2,FALSE),"MAD TBD")</f>
        <v>MAD TBD</v>
      </c>
      <c r="AJ294" s="134" t="str">
        <f>IFERROR(VLOOKUP('PLANNING-RECHANGES LATelec'!$AU294,[2]MAD!$B$4:$J$50000,9,FALSE),"NON EXPEDIÉE")</f>
        <v>NON EXPEDIÉE</v>
      </c>
      <c r="AK294" s="224" t="str">
        <f t="shared" si="35"/>
        <v/>
      </c>
      <c r="AL294" s="227">
        <v>43164</v>
      </c>
      <c r="AM294" s="222" t="s">
        <v>15</v>
      </c>
      <c r="AN294" s="172">
        <f>IFERROR(VLOOKUP('PLANNING-RECHANGES LATelec'!$F294,'Table V'!A$1:O8201,13,FALSE),"TBD")</f>
        <v>0</v>
      </c>
      <c r="AO294" s="170">
        <f>IFERROR(VLOOKUP('PLANNING-RECHANGES LATelec'!$F294,'Table V'!A$1:O8158,14,FALSE),"TBD")</f>
        <v>0</v>
      </c>
      <c r="AP294" s="171">
        <f>IFERROR(VLOOKUP('PLANNING-RECHANGES LATelec'!$F294,'Table V'!A$1:O$8013,15,FALSE),"TBD")</f>
        <v>0</v>
      </c>
      <c r="AQ294" s="168" t="str">
        <f>IFERROR(VLOOKUP('PLANNING-RECHANGES LATelec'!$A294,[3]PO_AS!$A$2:$R$2520,16,FALSE),"TBD")</f>
        <v>TBD</v>
      </c>
      <c r="AR294" s="169" t="str">
        <f>IFERROR(VLOOKUP('PLANNING-RECHANGES LATelec'!$A294,[3]PO_AS!$A$2:$S$2520,18,FALSE),"TBD")</f>
        <v>TBD</v>
      </c>
      <c r="AS294" s="169" t="str">
        <f t="shared" si="36"/>
        <v>Non valide</v>
      </c>
      <c r="AT294" s="169" t="str">
        <f t="shared" si="37"/>
        <v>Non valide</v>
      </c>
      <c r="AU294" s="215" t="str">
        <f>LEFT('PLANNING-RECHANGES LATelec'!$R294,9)</f>
        <v xml:space="preserve">Z19308 - </v>
      </c>
      <c r="AV294" s="156"/>
    </row>
    <row r="295" spans="1:48" ht="38.25" hidden="1" x14ac:dyDescent="0.2">
      <c r="A295" s="84" t="str">
        <f t="shared" si="33"/>
        <v>2769452510</v>
      </c>
      <c r="B295" s="125" t="str">
        <f>IFERROR(VLOOKUP(F295,'Table V'!A:K,11,FALSE),"TBD")</f>
        <v>AIRBUS</v>
      </c>
      <c r="C295" s="125">
        <v>27694525</v>
      </c>
      <c r="D295" s="126" t="s">
        <v>157</v>
      </c>
      <c r="E295" s="127" t="s">
        <v>6</v>
      </c>
      <c r="F295" s="125" t="s">
        <v>531</v>
      </c>
      <c r="G295" s="125">
        <v>5</v>
      </c>
      <c r="H295" s="125">
        <v>0</v>
      </c>
      <c r="I295" s="125" t="str">
        <f>IFERROR(VLOOKUP(F295,'Stock PHS'!A:F,6,FALSE),"")</f>
        <v/>
      </c>
      <c r="J295" s="128" t="str">
        <f>IFERROR(VLOOKUP(F295,'Table V'!A:I,9,FALSE),"P/N INCONNU")</f>
        <v>P/N CONNU</v>
      </c>
      <c r="K295" s="125" t="str">
        <f>IFERROR(VLOOKUP(F295,'Table V'!A:J,10,FALSE),"TBD")</f>
        <v>NB03483P</v>
      </c>
      <c r="L295" s="125" t="str">
        <f>IFERROR(VLOOKUP(F295,'Table V'!A:C,3,FALSE),"LdF non existante")</f>
        <v>LdF approuvée</v>
      </c>
      <c r="M295" s="129" t="s">
        <v>59</v>
      </c>
      <c r="N295" s="125" t="str">
        <f>IFERROR(VLOOKUP(F295,'Table V'!A:H,8,FALSE),"À définir")</f>
        <v>NON</v>
      </c>
      <c r="O295" s="125">
        <f>IFERROR(VLOOKUP(F295,'Table V'!A:E,2,FALSE),"")</f>
        <v>27</v>
      </c>
      <c r="P295" s="125" t="str">
        <f>IFERROR(CONCATENATE(VLOOKUP(F295,'Table V'!$A$1:$Q$260192,17,FALSE),"-",(RIGHT(C295,4)),"0",D295),"")</f>
        <v>1251019-4525010</v>
      </c>
      <c r="Q295" s="130" t="str">
        <f>IFERROR(VLOOKUP(F295,'Table V'!A:L,12,FALSE),"")</f>
        <v>LAB</v>
      </c>
      <c r="R295" s="125" t="s">
        <v>1762</v>
      </c>
      <c r="S295" s="125" t="s">
        <v>173</v>
      </c>
      <c r="T295" s="131" t="s">
        <v>24</v>
      </c>
      <c r="U295" s="132" t="s">
        <v>15</v>
      </c>
      <c r="V295" s="130" t="str">
        <f>IFERROR(VLOOKUP(F295,'Table V'!A:F,6,FALSE),"TBD")</f>
        <v>N/A</v>
      </c>
      <c r="W295" s="125" t="str">
        <f>IFERROR(VLOOKUP(F295,'Table V'!A:G,7,FALSE),"TBD")</f>
        <v>N/A</v>
      </c>
      <c r="X295" s="125" t="str">
        <f>IFERROR(VLOOKUP(A295,[1]Feuil1!$A:$AG,32,FALSE),"N/A")</f>
        <v>N/A</v>
      </c>
      <c r="Y295" s="130" t="s">
        <v>1987</v>
      </c>
      <c r="Z295" s="133"/>
      <c r="AA295" s="125" t="s">
        <v>159</v>
      </c>
      <c r="AB295" s="129">
        <v>11859</v>
      </c>
      <c r="AC295" s="129"/>
      <c r="AD295" s="129"/>
      <c r="AE295" s="134">
        <v>43157</v>
      </c>
      <c r="AF295" s="134">
        <v>43168</v>
      </c>
      <c r="AG295" s="134">
        <f t="shared" si="34"/>
        <v>43166</v>
      </c>
      <c r="AH295" s="125" t="s">
        <v>57</v>
      </c>
      <c r="AI295" s="219" t="str">
        <f>IFERROR(VLOOKUP('PLANNING-RECHANGES LATelec'!$AU295,[2]MAD!$B$4:$J$50000,2,FALSE),"MAD TBD")</f>
        <v>MAD TBD</v>
      </c>
      <c r="AJ295" s="134" t="str">
        <f>IFERROR(VLOOKUP('PLANNING-RECHANGES LATelec'!$AU295,[2]MAD!$B$4:$J$50000,9,FALSE),"NON EXPEDIÉE")</f>
        <v>NON EXPEDIÉE</v>
      </c>
      <c r="AK295" s="224" t="str">
        <f t="shared" si="35"/>
        <v/>
      </c>
      <c r="AL295" s="227">
        <v>43166</v>
      </c>
      <c r="AM295" s="222" t="s">
        <v>15</v>
      </c>
      <c r="AN295" s="172">
        <f>IFERROR(VLOOKUP('PLANNING-RECHANGES LATelec'!$F295,'Table V'!A$1:O8202,13,FALSE),"TBD")</f>
        <v>1466</v>
      </c>
      <c r="AO295" s="170">
        <f>IFERROR(VLOOKUP('PLANNING-RECHANGES LATelec'!$F295,'Table V'!A$1:O8159,14,FALSE),"TBD")</f>
        <v>2436</v>
      </c>
      <c r="AP295" s="171" t="str">
        <f>IFERROR(VLOOKUP('PLANNING-RECHANGES LATelec'!$F295,'Table V'!A$1:O$8013,15,FALSE),"TBD")</f>
        <v>USD</v>
      </c>
      <c r="AQ295" s="168" t="str">
        <f>IFERROR(VLOOKUP('PLANNING-RECHANGES LATelec'!$A295,[3]PO_AS!$A$2:$R$2520,16,FALSE),"TBD")</f>
        <v>TBD</v>
      </c>
      <c r="AR295" s="169" t="str">
        <f>IFERROR(VLOOKUP('PLANNING-RECHANGES LATelec'!$A295,[3]PO_AS!$A$2:$S$2520,18,FALSE),"TBD")</f>
        <v>TBD</v>
      </c>
      <c r="AS295" s="169" t="str">
        <f t="shared" si="36"/>
        <v>Non valide</v>
      </c>
      <c r="AT295" s="169" t="str">
        <f t="shared" si="37"/>
        <v>Non valide</v>
      </c>
      <c r="AU295" s="215" t="str">
        <f>LEFT('PLANNING-RECHANGES LATelec'!$R295,9)</f>
        <v>Z69324
Z6</v>
      </c>
      <c r="AV295" s="156"/>
    </row>
    <row r="296" spans="1:48" ht="38.25" hidden="1" x14ac:dyDescent="0.2">
      <c r="A296" s="84" t="str">
        <f t="shared" si="33"/>
        <v>630051692510</v>
      </c>
      <c r="B296" s="125" t="str">
        <f>IFERROR(VLOOKUP(F296,'Table V'!A:K,11,FALSE),"TBD")</f>
        <v>STELIA</v>
      </c>
      <c r="C296" s="125">
        <v>6300516925</v>
      </c>
      <c r="D296" s="126" t="s">
        <v>157</v>
      </c>
      <c r="E296" s="127" t="s">
        <v>6</v>
      </c>
      <c r="F296" s="125" t="s">
        <v>652</v>
      </c>
      <c r="G296" s="125">
        <v>1</v>
      </c>
      <c r="H296" s="125">
        <v>0</v>
      </c>
      <c r="I296" s="125" t="str">
        <f>IFERROR(VLOOKUP(F296,'Stock PHS'!A:F,6,FALSE),"")</f>
        <v/>
      </c>
      <c r="J296" s="128" t="str">
        <f>IFERROR(VLOOKUP(F296,'Table V'!A:I,9,FALSE),"P/N INCONNU")</f>
        <v>P/N CONNU</v>
      </c>
      <c r="K296" s="125" t="str">
        <f>IFERROR(VLOOKUP(F296,'Table V'!A:J,10,FALSE),"TBD")</f>
        <v>N/A</v>
      </c>
      <c r="L296" s="125" t="str">
        <f>IFERROR(VLOOKUP(F296,'Table V'!A:C,3,FALSE),"LdF non existante")</f>
        <v>LdF approuvée</v>
      </c>
      <c r="M296" s="129" t="s">
        <v>59</v>
      </c>
      <c r="N296" s="125" t="str">
        <f>IFERROR(VLOOKUP(F296,'Table V'!A:H,8,FALSE),"À définir")</f>
        <v>OUI</v>
      </c>
      <c r="O296" s="125" t="str">
        <f>IFERROR(VLOOKUP(F296,'Table V'!A:E,2,FALSE),"")</f>
        <v>FAISCEAU GENERATION (ATR42)</v>
      </c>
      <c r="P296" s="125" t="str">
        <f>IFERROR(CONCATENATE(VLOOKUP(F296,'Table V'!$A$1:$Q$260192,17,FALSE),"-",(RIGHT(C296,4)),"0",D296),"")</f>
        <v>1251019-6925010</v>
      </c>
      <c r="Q296" s="130" t="str">
        <f>IFERROR(VLOOKUP(F296,'Table V'!A:L,12,FALSE),"")</f>
        <v>LAB</v>
      </c>
      <c r="R296" s="125" t="s">
        <v>1763</v>
      </c>
      <c r="S296" s="125" t="s">
        <v>245</v>
      </c>
      <c r="T296" s="131" t="s">
        <v>24</v>
      </c>
      <c r="U296" s="132" t="s">
        <v>15</v>
      </c>
      <c r="V296" s="130" t="str">
        <f>IFERROR(VLOOKUP(F296,'Table V'!A:F,6,FALSE),"TBD")</f>
        <v>N/A</v>
      </c>
      <c r="W296" s="125" t="str">
        <f>IFERROR(VLOOKUP(F296,'Table V'!A:G,7,FALSE),"TBD")</f>
        <v>N/A</v>
      </c>
      <c r="X296" s="125" t="str">
        <f>IFERROR(VLOOKUP(A296,[1]Feuil1!$A:$AG,32,FALSE),"N/A")</f>
        <v>N/A</v>
      </c>
      <c r="Y296" s="130" t="s">
        <v>1987</v>
      </c>
      <c r="Z296" s="133"/>
      <c r="AA296" s="125" t="s">
        <v>159</v>
      </c>
      <c r="AB296" s="129">
        <v>11939</v>
      </c>
      <c r="AC296" s="129"/>
      <c r="AD296" s="129"/>
      <c r="AE296" s="134">
        <v>43161</v>
      </c>
      <c r="AF296" s="134">
        <v>43168</v>
      </c>
      <c r="AG296" s="134">
        <f t="shared" si="34"/>
        <v>43166</v>
      </c>
      <c r="AH296" s="125" t="s">
        <v>57</v>
      </c>
      <c r="AI296" s="219" t="str">
        <f>IFERROR(VLOOKUP('PLANNING-RECHANGES LATelec'!$AU296,[2]MAD!$B$4:$J$50000,2,FALSE),"MAD TBD")</f>
        <v>MAD TBD</v>
      </c>
      <c r="AJ296" s="134" t="str">
        <f>IFERROR(VLOOKUP('PLANNING-RECHANGES LATelec'!$AU296,[2]MAD!$B$4:$J$50000,9,FALSE),"NON EXPEDIÉE")</f>
        <v>NON EXPEDIÉE</v>
      </c>
      <c r="AK296" s="224" t="str">
        <f t="shared" si="35"/>
        <v/>
      </c>
      <c r="AL296" s="227">
        <v>43166</v>
      </c>
      <c r="AM296" s="222" t="s">
        <v>15</v>
      </c>
      <c r="AN296" s="172">
        <f>IFERROR(VLOOKUP('PLANNING-RECHANGES LATelec'!$F296,'Table V'!A$1:O8203,13,FALSE),"TBD")</f>
        <v>0</v>
      </c>
      <c r="AO296" s="170">
        <f>IFERROR(VLOOKUP('PLANNING-RECHANGES LATelec'!$F296,'Table V'!A$1:O8160,14,FALSE),"TBD")</f>
        <v>0</v>
      </c>
      <c r="AP296" s="171">
        <f>IFERROR(VLOOKUP('PLANNING-RECHANGES LATelec'!$F296,'Table V'!A$1:O$8013,15,FALSE),"TBD")</f>
        <v>0</v>
      </c>
      <c r="AQ296" s="168" t="str">
        <f>IFERROR(VLOOKUP('PLANNING-RECHANGES LATelec'!$A296,[3]PO_AS!$A$2:$R$2520,16,FALSE),"TBD")</f>
        <v>TBD</v>
      </c>
      <c r="AR296" s="169" t="str">
        <f>IFERROR(VLOOKUP('PLANNING-RECHANGES LATelec'!$A296,[3]PO_AS!$A$2:$S$2520,18,FALSE),"TBD")</f>
        <v>TBD</v>
      </c>
      <c r="AS296" s="169" t="str">
        <f t="shared" si="36"/>
        <v>Non valide</v>
      </c>
      <c r="AT296" s="169" t="str">
        <f t="shared" si="37"/>
        <v>Non valide</v>
      </c>
      <c r="AU296" s="215" t="str">
        <f>LEFT('PLANNING-RECHANGES LATelec'!$R296,9)</f>
        <v>Z70052
Z7</v>
      </c>
      <c r="AV296" s="156"/>
    </row>
    <row r="297" spans="1:48" ht="38.25" hidden="1" x14ac:dyDescent="0.2">
      <c r="A297" s="84" t="str">
        <f t="shared" si="33"/>
        <v>P231461710</v>
      </c>
      <c r="B297" s="125" t="str">
        <f>IFERROR(VLOOKUP(F297,'Table V'!A:K,11,FALSE),"TBD")</f>
        <v>AIS</v>
      </c>
      <c r="C297" s="125" t="s">
        <v>211</v>
      </c>
      <c r="D297" s="126" t="s">
        <v>157</v>
      </c>
      <c r="E297" s="127" t="s">
        <v>104</v>
      </c>
      <c r="F297" s="125" t="s">
        <v>138</v>
      </c>
      <c r="G297" s="125">
        <v>1</v>
      </c>
      <c r="H297" s="125">
        <v>0</v>
      </c>
      <c r="I297" s="125" t="str">
        <f>IFERROR(VLOOKUP(F297,'Stock PHS'!A:F,6,FALSE),"")</f>
        <v/>
      </c>
      <c r="J297" s="128" t="str">
        <f>IFERROR(VLOOKUP(F297,'Table V'!A:I,9,FALSE),"P/N INCONNU")</f>
        <v>P/N CONNU</v>
      </c>
      <c r="K297" s="125" t="str">
        <f>IFERROR(VLOOKUP(F297,'Table V'!A:J,10,FALSE),"TBD")</f>
        <v>N/A</v>
      </c>
      <c r="L297" s="125" t="str">
        <f>IFERROR(VLOOKUP(F297,'Table V'!A:C,3,FALSE),"LdF non existante")</f>
        <v>LdF approuvée</v>
      </c>
      <c r="M297" s="129" t="s">
        <v>59</v>
      </c>
      <c r="N297" s="125" t="str">
        <f>IFERROR(VLOOKUP(F297,'Table V'!A:H,8,FALSE),"À définir")</f>
        <v>OUI</v>
      </c>
      <c r="O297" s="125">
        <f>IFERROR(VLOOKUP(F297,'Table V'!A:E,2,FALSE),"")</f>
        <v>265</v>
      </c>
      <c r="P297" s="125" t="str">
        <f>IFERROR(CONCATENATE(VLOOKUP(F297,'Table V'!$A$1:$Q$260192,17,FALSE),"-",(RIGHT(C297,4)),"0",D297),"")</f>
        <v>1283219-4617010</v>
      </c>
      <c r="Q297" s="130" t="str">
        <f>IFERROR(VLOOKUP(F297,'Table V'!A:L,12,FALSE),"")</f>
        <v>LAB</v>
      </c>
      <c r="R297" s="125" t="s">
        <v>1764</v>
      </c>
      <c r="S297" s="125" t="s">
        <v>183</v>
      </c>
      <c r="T297" s="131" t="s">
        <v>24</v>
      </c>
      <c r="U297" s="132" t="s">
        <v>15</v>
      </c>
      <c r="V297" s="130" t="str">
        <f>IFERROR(VLOOKUP(F297,'Table V'!A:F,6,FALSE),"TBD")</f>
        <v>H72362730101
ABS1643ACSB007
6V90061801</v>
      </c>
      <c r="W297" s="125" t="str">
        <f>IFERROR(VLOOKUP(F297,'Table V'!A:G,7,FALSE),"TBD")</f>
        <v>Qté 1
Qté 1
Qté 1</v>
      </c>
      <c r="X297" s="125" t="str">
        <f>IFERROR(VLOOKUP(A297,[1]Feuil1!$A:$AG,32,FALSE),"N/A")</f>
        <v>N/A</v>
      </c>
      <c r="Y297" s="130" t="s">
        <v>1987</v>
      </c>
      <c r="Z297" s="133"/>
      <c r="AA297" s="125" t="s">
        <v>159</v>
      </c>
      <c r="AB297" s="129" t="s">
        <v>57</v>
      </c>
      <c r="AC297" s="129"/>
      <c r="AD297" s="129"/>
      <c r="AE297" s="134">
        <v>43175</v>
      </c>
      <c r="AF297" s="134"/>
      <c r="AG297" s="134">
        <f t="shared" si="34"/>
        <v>43171</v>
      </c>
      <c r="AH297" s="125" t="s">
        <v>57</v>
      </c>
      <c r="AI297" s="219" t="str">
        <f>IFERROR(VLOOKUP('PLANNING-RECHANGES LATelec'!$AU297,[2]MAD!$B$4:$J$50000,2,FALSE),"MAD TBD")</f>
        <v>MAD TBD</v>
      </c>
      <c r="AJ297" s="134" t="str">
        <f>IFERROR(VLOOKUP('PLANNING-RECHANGES LATelec'!$AU297,[2]MAD!$B$4:$J$50000,9,FALSE),"NON EXPEDIÉE")</f>
        <v>NON EXPEDIÉE</v>
      </c>
      <c r="AK297" s="224" t="str">
        <f t="shared" si="35"/>
        <v/>
      </c>
      <c r="AL297" s="227">
        <v>43171</v>
      </c>
      <c r="AM297" s="222" t="s">
        <v>15</v>
      </c>
      <c r="AN297" s="172">
        <f>IFERROR(VLOOKUP('PLANNING-RECHANGES LATelec'!$F297,'Table V'!A$1:O8204,13,FALSE),"TBD")</f>
        <v>0</v>
      </c>
      <c r="AO297" s="170">
        <f>IFERROR(VLOOKUP('PLANNING-RECHANGES LATelec'!$F297,'Table V'!A$1:O8161,14,FALSE),"TBD")</f>
        <v>0</v>
      </c>
      <c r="AP297" s="171">
        <f>IFERROR(VLOOKUP('PLANNING-RECHANGES LATelec'!$F297,'Table V'!A$1:O$8013,15,FALSE),"TBD")</f>
        <v>0</v>
      </c>
      <c r="AQ297" s="168" t="str">
        <f>IFERROR(VLOOKUP('PLANNING-RECHANGES LATelec'!$A297,[3]PO_AS!$A$2:$R$2520,16,FALSE),"TBD")</f>
        <v>TBD</v>
      </c>
      <c r="AR297" s="169" t="str">
        <f>IFERROR(VLOOKUP('PLANNING-RECHANGES LATelec'!$A297,[3]PO_AS!$A$2:$S$2520,18,FALSE),"TBD")</f>
        <v>TBD</v>
      </c>
      <c r="AS297" s="169" t="str">
        <f t="shared" si="36"/>
        <v>Non valide</v>
      </c>
      <c r="AT297" s="169" t="str">
        <f t="shared" si="37"/>
        <v>Non valide</v>
      </c>
      <c r="AU297" s="215" t="str">
        <f>LEFT('PLANNING-RECHANGES LATelec'!$R297,9)</f>
        <v>Z53169
Z5</v>
      </c>
      <c r="AV297" s="156"/>
    </row>
    <row r="298" spans="1:48" ht="38.25" hidden="1" x14ac:dyDescent="0.2">
      <c r="A298" s="84" t="str">
        <f t="shared" si="33"/>
        <v>2766222410</v>
      </c>
      <c r="B298" s="125" t="str">
        <f>IFERROR(VLOOKUP(F298,'Table V'!A:K,11,FALSE),"TBD")</f>
        <v>AIRBUS</v>
      </c>
      <c r="C298" s="125">
        <v>27662224</v>
      </c>
      <c r="D298" s="126" t="s">
        <v>157</v>
      </c>
      <c r="E298" s="127" t="s">
        <v>104</v>
      </c>
      <c r="F298" s="125" t="s">
        <v>568</v>
      </c>
      <c r="G298" s="125">
        <v>1</v>
      </c>
      <c r="H298" s="125">
        <v>0</v>
      </c>
      <c r="I298" s="125" t="str">
        <f>IFERROR(VLOOKUP(F298,'Stock PHS'!A:F,6,FALSE),"")</f>
        <v/>
      </c>
      <c r="J298" s="128" t="str">
        <f>IFERROR(VLOOKUP(F298,'Table V'!A:I,9,FALSE),"P/N INCONNU")</f>
        <v>P/N CONNU</v>
      </c>
      <c r="K298" s="125" t="str">
        <f>IFERROR(VLOOKUP(F298,'Table V'!A:J,10,FALSE),"TBD")</f>
        <v>N/A</v>
      </c>
      <c r="L298" s="125" t="str">
        <f>IFERROR(VLOOKUP(F298,'Table V'!A:C,3,FALSE),"LdF non existante")</f>
        <v>LdF approuvée</v>
      </c>
      <c r="M298" s="129" t="s">
        <v>59</v>
      </c>
      <c r="N298" s="125" t="str">
        <f>IFERROR(VLOOKUP(F298,'Table V'!A:H,8,FALSE),"À définir")</f>
        <v>NON</v>
      </c>
      <c r="O298" s="125">
        <v>56</v>
      </c>
      <c r="P298" s="125" t="str">
        <f>IFERROR(CONCATENATE(VLOOKUP(F298,'Table V'!$A$1:$Q$260192,17,FALSE),"-",(RIGHT(C298,4)),"0",D298),"")</f>
        <v>1251019-2224010</v>
      </c>
      <c r="Q298" s="130" t="str">
        <f>IFERROR(VLOOKUP(F298,'Table V'!A:L,12,FALSE),"")</f>
        <v>LAB</v>
      </c>
      <c r="R298" s="125" t="s">
        <v>1765</v>
      </c>
      <c r="S298" s="125" t="s">
        <v>172</v>
      </c>
      <c r="T298" s="131" t="s">
        <v>24</v>
      </c>
      <c r="U298" s="132" t="s">
        <v>15</v>
      </c>
      <c r="V298" s="130" t="str">
        <f>IFERROR(VLOOKUP(F298,'Table V'!A:F,6,FALSE),"TBD")</f>
        <v>N/A</v>
      </c>
      <c r="W298" s="125" t="str">
        <f>IFERROR(VLOOKUP(F298,'Table V'!A:G,7,FALSE),"TBD")</f>
        <v>N/A</v>
      </c>
      <c r="X298" s="125" t="str">
        <f>IFERROR(VLOOKUP(A298,[1]Feuil1!$A:$AG,32,FALSE),"N/A")</f>
        <v>N/A</v>
      </c>
      <c r="Y298" s="130" t="s">
        <v>1987</v>
      </c>
      <c r="Z298" s="133" t="s">
        <v>217</v>
      </c>
      <c r="AA298" s="125" t="s">
        <v>159</v>
      </c>
      <c r="AB298" s="129">
        <v>10985</v>
      </c>
      <c r="AC298" s="129"/>
      <c r="AD298" s="129"/>
      <c r="AE298" s="134">
        <v>43142</v>
      </c>
      <c r="AF298" s="134">
        <v>43178</v>
      </c>
      <c r="AG298" s="134">
        <f t="shared" si="34"/>
        <v>43172</v>
      </c>
      <c r="AH298" s="125" t="s">
        <v>57</v>
      </c>
      <c r="AI298" s="219" t="str">
        <f>IFERROR(VLOOKUP('PLANNING-RECHANGES LATelec'!$AU298,[2]MAD!$B$4:$J$50000,2,FALSE),"MAD TBD")</f>
        <v>MAD TBD</v>
      </c>
      <c r="AJ298" s="134" t="str">
        <f>IFERROR(VLOOKUP('PLANNING-RECHANGES LATelec'!$AU298,[2]MAD!$B$4:$J$50000,9,FALSE),"NON EXPEDIÉE")</f>
        <v>NON EXPEDIÉE</v>
      </c>
      <c r="AK298" s="224" t="str">
        <f t="shared" si="35"/>
        <v/>
      </c>
      <c r="AL298" s="227">
        <v>43172</v>
      </c>
      <c r="AM298" s="222" t="s">
        <v>15</v>
      </c>
      <c r="AN298" s="172">
        <f>IFERROR(VLOOKUP('PLANNING-RECHANGES LATelec'!$F298,'Table V'!A$1:O8205,13,FALSE),"TBD")</f>
        <v>1980.33</v>
      </c>
      <c r="AO298" s="170">
        <f>IFERROR(VLOOKUP('PLANNING-RECHANGES LATelec'!$F298,'Table V'!A$1:O8162,14,FALSE),"TBD")</f>
        <v>0</v>
      </c>
      <c r="AP298" s="171" t="str">
        <f>IFERROR(VLOOKUP('PLANNING-RECHANGES LATelec'!$F298,'Table V'!A$1:O$8013,15,FALSE),"TBD")</f>
        <v>EUR</v>
      </c>
      <c r="AQ298" s="168" t="str">
        <f>IFERROR(VLOOKUP('PLANNING-RECHANGES LATelec'!$A298,[3]PO_AS!$A$2:$R$2520,16,FALSE),"TBD")</f>
        <v>TBD</v>
      </c>
      <c r="AR298" s="169" t="str">
        <f>IFERROR(VLOOKUP('PLANNING-RECHANGES LATelec'!$A298,[3]PO_AS!$A$2:$S$2520,18,FALSE),"TBD")</f>
        <v>TBD</v>
      </c>
      <c r="AS298" s="169" t="str">
        <f t="shared" si="36"/>
        <v>Non valide</v>
      </c>
      <c r="AT298" s="169" t="str">
        <f t="shared" si="37"/>
        <v>Non valide</v>
      </c>
      <c r="AU298" s="215" t="str">
        <f>LEFT('PLANNING-RECHANGES LATelec'!$R298,9)</f>
        <v>Z51578
Z5</v>
      </c>
      <c r="AV298" s="156"/>
    </row>
    <row r="299" spans="1:48" ht="25.5" hidden="1" x14ac:dyDescent="0.2">
      <c r="A299" s="84" t="str">
        <f t="shared" si="33"/>
        <v>27706053</v>
      </c>
      <c r="B299" s="125" t="str">
        <f>IFERROR(VLOOKUP(F299,'Table V'!A:K,11,FALSE),"TBD")</f>
        <v>AIRBUS</v>
      </c>
      <c r="C299" s="125">
        <v>27706053</v>
      </c>
      <c r="D299" s="126"/>
      <c r="E299" s="127" t="s">
        <v>6</v>
      </c>
      <c r="F299" s="125" t="s">
        <v>674</v>
      </c>
      <c r="G299" s="125">
        <v>25</v>
      </c>
      <c r="H299" s="125">
        <v>0</v>
      </c>
      <c r="I299" s="125" t="str">
        <f>IFERROR(VLOOKUP(F299,'Stock PHS'!A:F,6,FALSE),"")</f>
        <v/>
      </c>
      <c r="J299" s="128" t="str">
        <f>IFERROR(VLOOKUP(F299,'Table V'!A:I,9,FALSE),"P/N INCONNU")</f>
        <v>P/N CONNU</v>
      </c>
      <c r="K299" s="125" t="str">
        <f>IFERROR(VLOOKUP(F299,'Table V'!A:J,10,FALSE),"TBD")</f>
        <v>N/A</v>
      </c>
      <c r="L299" s="125" t="str">
        <f>IFERROR(VLOOKUP(F299,'Table V'!A:C,3,FALSE),"LdF non existante")</f>
        <v>LdF approuvée</v>
      </c>
      <c r="M299" s="129" t="s">
        <v>59</v>
      </c>
      <c r="N299" s="125" t="str">
        <f>IFERROR(VLOOKUP(F299,'Table V'!A:H,8,FALSE),"À définir")</f>
        <v>NON</v>
      </c>
      <c r="O299" s="125" t="str">
        <f>IFERROR(VLOOKUP(F299,'Table V'!A:E,2,FALSE),"")</f>
        <v>PROTECTION CAP</v>
      </c>
      <c r="P299" s="125" t="str">
        <f>IFERROR(CONCATENATE(VLOOKUP(F299,'Table V'!$A$1:$Q$260192,17,FALSE),"-",(RIGHT(C299,4)),"0",D299),"")</f>
        <v>1251019-60530</v>
      </c>
      <c r="Q299" s="130" t="str">
        <f>IFERROR(VLOOKUP(F299,'Table V'!A:L,12,FALSE),"")</f>
        <v>COL</v>
      </c>
      <c r="R299" s="126" t="s">
        <v>809</v>
      </c>
      <c r="S299" s="125" t="s">
        <v>774</v>
      </c>
      <c r="T299" s="131" t="s">
        <v>24</v>
      </c>
      <c r="U299" s="132"/>
      <c r="V299" s="130" t="str">
        <f>IFERROR(VLOOKUP(F299,'Table V'!A:F,6,FALSE),"TBD")</f>
        <v>N/A</v>
      </c>
      <c r="W299" s="125" t="str">
        <f>IFERROR(VLOOKUP(F299,'Table V'!A:G,7,FALSE),"TBD")</f>
        <v>N/A</v>
      </c>
      <c r="X299" s="125" t="str">
        <f>IFERROR(VLOOKUP(A299,[1]Feuil1!$A:$AG,32,FALSE),"N/A")</f>
        <v>N/A</v>
      </c>
      <c r="Y299" s="130" t="s">
        <v>1987</v>
      </c>
      <c r="Z299" s="133" t="s">
        <v>842</v>
      </c>
      <c r="AA299" s="125" t="s">
        <v>159</v>
      </c>
      <c r="AB299" s="129">
        <v>12052</v>
      </c>
      <c r="AC299" s="129"/>
      <c r="AD299" s="129"/>
      <c r="AE299" s="134">
        <v>43171</v>
      </c>
      <c r="AF299" s="134">
        <v>43174</v>
      </c>
      <c r="AG299" s="134">
        <f t="shared" si="34"/>
        <v>43172</v>
      </c>
      <c r="AH299" s="125"/>
      <c r="AI299" s="219" t="str">
        <f>IFERROR(VLOOKUP('PLANNING-RECHANGES LATelec'!$AU299,[2]MAD!$B$4:$J$50000,2,FALSE),"MAD TBD")</f>
        <v>MAD TBD</v>
      </c>
      <c r="AJ299" s="134" t="str">
        <f>IFERROR(VLOOKUP('PLANNING-RECHANGES LATelec'!$AU299,[2]MAD!$B$4:$J$50000,9,FALSE),"NON EXPEDIÉE")</f>
        <v>NON EXPEDIÉE</v>
      </c>
      <c r="AK299" s="224" t="str">
        <f t="shared" si="35"/>
        <v/>
      </c>
      <c r="AL299" s="227">
        <v>43172</v>
      </c>
      <c r="AM299" s="222" t="s">
        <v>15</v>
      </c>
      <c r="AN299" s="172">
        <f>IFERROR(VLOOKUP('PLANNING-RECHANGES LATelec'!$F299,'Table V'!A$1:O8206,13,FALSE),"TBD")</f>
        <v>134</v>
      </c>
      <c r="AO299" s="170">
        <f>IFERROR(VLOOKUP('PLANNING-RECHANGES LATelec'!$F299,'Table V'!A$1:O8163,14,FALSE),"TBD")</f>
        <v>0</v>
      </c>
      <c r="AP299" s="171" t="str">
        <f>IFERROR(VLOOKUP('PLANNING-RECHANGES LATelec'!$F299,'Table V'!A$1:O$8013,15,FALSE),"TBD")</f>
        <v>EUR</v>
      </c>
      <c r="AQ299" s="168" t="str">
        <f>IFERROR(VLOOKUP('PLANNING-RECHANGES LATelec'!$A299,[3]PO_AS!$A$2:$R$2520,16,FALSE),"TBD")</f>
        <v>TBD</v>
      </c>
      <c r="AR299" s="169" t="str">
        <f>IFERROR(VLOOKUP('PLANNING-RECHANGES LATelec'!$A299,[3]PO_AS!$A$2:$S$2520,18,FALSE),"TBD")</f>
        <v>TBD</v>
      </c>
      <c r="AS299" s="169" t="str">
        <f t="shared" si="36"/>
        <v>Non valide</v>
      </c>
      <c r="AT299" s="169" t="str">
        <f t="shared" si="37"/>
        <v>Non valide</v>
      </c>
      <c r="AU299" s="215" t="str">
        <f>LEFT('PLANNING-RECHANGES LATelec'!$R299,9)</f>
        <v>Z73332</v>
      </c>
      <c r="AV299" s="156"/>
    </row>
    <row r="300" spans="1:48" ht="25.5" hidden="1" x14ac:dyDescent="0.2">
      <c r="A300" s="84" t="str">
        <f t="shared" si="33"/>
        <v>PRE_APPRO_FFK10</v>
      </c>
      <c r="B300" s="125" t="str">
        <f>IFERROR(VLOOKUP(F300,'Table V'!A:K,11,FALSE),"TBD")</f>
        <v>STELIA</v>
      </c>
      <c r="C300" s="125" t="s">
        <v>249</v>
      </c>
      <c r="D300" s="126" t="s">
        <v>157</v>
      </c>
      <c r="E300" s="127" t="s">
        <v>6</v>
      </c>
      <c r="F300" s="125" t="s">
        <v>646</v>
      </c>
      <c r="G300" s="125">
        <v>1</v>
      </c>
      <c r="H300" s="125">
        <v>0</v>
      </c>
      <c r="I300" s="125" t="str">
        <f>IFERROR(VLOOKUP(F300,'Stock PHS'!A:F,6,FALSE),"")</f>
        <v/>
      </c>
      <c r="J300" s="128" t="str">
        <f>IFERROR(VLOOKUP(F300,'Table V'!A:I,9,FALSE),"P/N INCONNU")</f>
        <v>P/N CONNU</v>
      </c>
      <c r="K300" s="125" t="str">
        <f>IFERROR(VLOOKUP(F300,'Table V'!A:J,10,FALSE),"TBD")</f>
        <v>N/A</v>
      </c>
      <c r="L300" s="125" t="str">
        <f>IFERROR(VLOOKUP(F300,'Table V'!A:C,3,FALSE),"LdF non existante")</f>
        <v>LdF approuvée</v>
      </c>
      <c r="M300" s="129" t="s">
        <v>59</v>
      </c>
      <c r="N300" s="125" t="str">
        <f>IFERROR(VLOOKUP(F300,'Table V'!A:H,8,FALSE),"À définir")</f>
        <v>OUI</v>
      </c>
      <c r="O300" s="125" t="str">
        <f>IFERROR(VLOOKUP(F300,'Table V'!A:E,2,FALSE),"")</f>
        <v>CÂBLE</v>
      </c>
      <c r="P300" s="125" t="str">
        <f>IFERROR(CONCATENATE(VLOOKUP(F300,'Table V'!$A$1:$Q$260192,17,FALSE),"-",(RIGHT(C300,4)),"0",D300),"")</f>
        <v>1251019-_FFK010</v>
      </c>
      <c r="Q300" s="130" t="str">
        <f>IFERROR(VLOOKUP(F300,'Table V'!A:L,12,FALSE),"")</f>
        <v>LAB</v>
      </c>
      <c r="R300" s="125" t="s">
        <v>250</v>
      </c>
      <c r="S300" s="125" t="s">
        <v>57</v>
      </c>
      <c r="T300" s="131" t="s">
        <v>24</v>
      </c>
      <c r="U300" s="132" t="s">
        <v>15</v>
      </c>
      <c r="V300" s="130" t="str">
        <f>IFERROR(VLOOKUP(F300,'Table V'!A:F,6,FALSE),"TBD")</f>
        <v>N/A</v>
      </c>
      <c r="W300" s="125" t="str">
        <f>IFERROR(VLOOKUP(F300,'Table V'!A:G,7,FALSE),"TBD")</f>
        <v>N/A</v>
      </c>
      <c r="X300" s="125" t="str">
        <f>IFERROR(VLOOKUP(A300,[1]Feuil1!$A:$AG,32,FALSE),"N/A")</f>
        <v>N/A</v>
      </c>
      <c r="Y300" s="130" t="s">
        <v>1987</v>
      </c>
      <c r="Z300" s="133" t="s">
        <v>253</v>
      </c>
      <c r="AA300" s="125" t="s">
        <v>252</v>
      </c>
      <c r="AB300" s="129" t="s">
        <v>57</v>
      </c>
      <c r="AC300" s="129"/>
      <c r="AD300" s="129"/>
      <c r="AE300" s="134">
        <v>43174</v>
      </c>
      <c r="AF300" s="134"/>
      <c r="AG300" s="134">
        <f t="shared" si="34"/>
        <v>43172</v>
      </c>
      <c r="AH300" s="125" t="s">
        <v>57</v>
      </c>
      <c r="AI300" s="219" t="str">
        <f>IFERROR(VLOOKUP('PLANNING-RECHANGES LATelec'!$AU300,[2]MAD!$B$4:$J$50000,2,FALSE),"MAD TBD")</f>
        <v>MAD TBD</v>
      </c>
      <c r="AJ300" s="134" t="str">
        <f>IFERROR(VLOOKUP('PLANNING-RECHANGES LATelec'!$AU300,[2]MAD!$B$4:$J$50000,9,FALSE),"NON EXPEDIÉE")</f>
        <v>NON EXPEDIÉE</v>
      </c>
      <c r="AK300" s="224" t="str">
        <f t="shared" si="35"/>
        <v/>
      </c>
      <c r="AL300" s="227">
        <v>43172</v>
      </c>
      <c r="AM300" s="222" t="s">
        <v>15</v>
      </c>
      <c r="AN300" s="172">
        <f>IFERROR(VLOOKUP('PLANNING-RECHANGES LATelec'!$F300,'Table V'!A$1:O8207,13,FALSE),"TBD")</f>
        <v>245</v>
      </c>
      <c r="AO300" s="170">
        <f>IFERROR(VLOOKUP('PLANNING-RECHANGES LATelec'!$F300,'Table V'!A$1:O8164,14,FALSE),"TBD")</f>
        <v>0</v>
      </c>
      <c r="AP300" s="171" t="str">
        <f>IFERROR(VLOOKUP('PLANNING-RECHANGES LATelec'!$F300,'Table V'!A$1:O$8013,15,FALSE),"TBD")</f>
        <v>EUR</v>
      </c>
      <c r="AQ300" s="168" t="str">
        <f>IFERROR(VLOOKUP('PLANNING-RECHANGES LATelec'!$A300,[3]PO_AS!$A$2:$R$2520,16,FALSE),"TBD")</f>
        <v>TBD</v>
      </c>
      <c r="AR300" s="169" t="str">
        <f>IFERROR(VLOOKUP('PLANNING-RECHANGES LATelec'!$A300,[3]PO_AS!$A$2:$S$2520,18,FALSE),"TBD")</f>
        <v>TBD</v>
      </c>
      <c r="AS300" s="169" t="str">
        <f t="shared" si="36"/>
        <v>Non valide</v>
      </c>
      <c r="AT300" s="169" t="str">
        <f t="shared" si="37"/>
        <v>Non valide</v>
      </c>
      <c r="AU300" s="215" t="str">
        <f>LEFT('PLANNING-RECHANGES LATelec'!$R300,9)</f>
        <v>Z72578
Z7</v>
      </c>
      <c r="AV300" s="156"/>
    </row>
    <row r="301" spans="1:48" ht="38.25" hidden="1" x14ac:dyDescent="0.2">
      <c r="A301" s="84" t="str">
        <f t="shared" si="33"/>
        <v>2762579810</v>
      </c>
      <c r="B301" s="125" t="str">
        <f>IFERROR(VLOOKUP(F301,'Table V'!A:K,11,FALSE),"TBD")</f>
        <v>AIRBUS</v>
      </c>
      <c r="C301" s="125">
        <v>27625798</v>
      </c>
      <c r="D301" s="126" t="s">
        <v>157</v>
      </c>
      <c r="E301" s="127" t="s">
        <v>6</v>
      </c>
      <c r="F301" s="125" t="s">
        <v>630</v>
      </c>
      <c r="G301" s="125">
        <v>1</v>
      </c>
      <c r="H301" s="125">
        <v>0</v>
      </c>
      <c r="I301" s="125" t="str">
        <f>IFERROR(VLOOKUP(F301,'Stock PHS'!A:F,6,FALSE),"")</f>
        <v/>
      </c>
      <c r="J301" s="128" t="str">
        <f>IFERROR(VLOOKUP(F301,'Table V'!A:I,9,FALSE),"P/N INCONNU")</f>
        <v>P/N CONNU</v>
      </c>
      <c r="K301" s="125" t="str">
        <f>IFERROR(VLOOKUP(F301,'Table V'!A:J,10,FALSE),"TBD")</f>
        <v>RR9463C</v>
      </c>
      <c r="L301" s="125" t="str">
        <f>IFERROR(VLOOKUP(F301,'Table V'!A:C,3,FALSE),"LdF non existante")</f>
        <v>LdF approuvée</v>
      </c>
      <c r="M301" s="129" t="s">
        <v>59</v>
      </c>
      <c r="N301" s="125" t="str">
        <f>IFERROR(VLOOKUP(F301,'Table V'!A:H,8,FALSE),"À définir")</f>
        <v>NON</v>
      </c>
      <c r="O301" s="125">
        <f>IFERROR(VLOOKUP(F301,'Table V'!A:E,2,FALSE),"")</f>
        <v>463</v>
      </c>
      <c r="P301" s="125" t="str">
        <f>IFERROR(CONCATENATE(VLOOKUP(F301,'Table V'!$A$1:$Q$260192,17,FALSE),"-",(RIGHT(C301,4)),"0",D301),"")</f>
        <v>1251319-5798010</v>
      </c>
      <c r="Q301" s="130" t="str">
        <f>IFERROR(VLOOKUP(F301,'Table V'!A:L,12,FALSE),"")</f>
        <v>LAB</v>
      </c>
      <c r="R301" s="125" t="s">
        <v>1766</v>
      </c>
      <c r="S301" s="125" t="s">
        <v>183</v>
      </c>
      <c r="T301" s="131" t="s">
        <v>24</v>
      </c>
      <c r="U301" s="132" t="s">
        <v>15</v>
      </c>
      <c r="V301" s="130" t="str">
        <f>IFERROR(VLOOKUP(F301,'Table V'!A:F,6,FALSE),"TBD")</f>
        <v>N/A</v>
      </c>
      <c r="W301" s="125" t="str">
        <f>IFERROR(VLOOKUP(F301,'Table V'!A:G,7,FALSE),"TBD")</f>
        <v>N/A</v>
      </c>
      <c r="X301" s="125" t="str">
        <f>IFERROR(VLOOKUP(A301,[1]Feuil1!$A:$AG,32,FALSE),"N/A")</f>
        <v>N/A</v>
      </c>
      <c r="Y301" s="245" t="s">
        <v>34</v>
      </c>
      <c r="Z301" s="133" t="s">
        <v>239</v>
      </c>
      <c r="AA301" s="125" t="s">
        <v>159</v>
      </c>
      <c r="AB301" s="129">
        <v>10145</v>
      </c>
      <c r="AC301" s="129"/>
      <c r="AD301" s="129"/>
      <c r="AE301" s="134">
        <v>43076</v>
      </c>
      <c r="AF301" s="134">
        <v>43175</v>
      </c>
      <c r="AG301" s="134">
        <f t="shared" si="34"/>
        <v>43173</v>
      </c>
      <c r="AH301" s="125" t="s">
        <v>57</v>
      </c>
      <c r="AI301" s="219" t="str">
        <f>IFERROR(VLOOKUP('PLANNING-RECHANGES LATelec'!$AU301,[2]MAD!$B$4:$J$50000,2,FALSE),"MAD TBD")</f>
        <v>MAD TBD</v>
      </c>
      <c r="AJ301" s="134" t="str">
        <f>IFERROR(VLOOKUP('PLANNING-RECHANGES LATelec'!$AU301,[2]MAD!$B$4:$J$50000,9,FALSE),"NON EXPEDIÉE")</f>
        <v>NON EXPEDIÉE</v>
      </c>
      <c r="AK301" s="224" t="str">
        <f t="shared" si="35"/>
        <v/>
      </c>
      <c r="AL301" s="227"/>
      <c r="AM301" s="222" t="s">
        <v>15</v>
      </c>
      <c r="AN301" s="172">
        <f>IFERROR(VLOOKUP('PLANNING-RECHANGES LATelec'!$F301,'Table V'!A$1:O8208,13,FALSE),"TBD")</f>
        <v>6229</v>
      </c>
      <c r="AO301" s="170">
        <f>IFERROR(VLOOKUP('PLANNING-RECHANGES LATelec'!$F301,'Table V'!A$1:O8165,14,FALSE),"TBD")</f>
        <v>0</v>
      </c>
      <c r="AP301" s="171" t="str">
        <f>IFERROR(VLOOKUP('PLANNING-RECHANGES LATelec'!$F301,'Table V'!A$1:O$8013,15,FALSE),"TBD")</f>
        <v>EUR</v>
      </c>
      <c r="AQ301" s="168" t="str">
        <f>IFERROR(VLOOKUP('PLANNING-RECHANGES LATelec'!$A301,[3]PO_AS!$A$2:$R$2520,16,FALSE),"TBD")</f>
        <v>TBD</v>
      </c>
      <c r="AR301" s="169" t="str">
        <f>IFERROR(VLOOKUP('PLANNING-RECHANGES LATelec'!$A301,[3]PO_AS!$A$2:$S$2520,18,FALSE),"TBD")</f>
        <v>TBD</v>
      </c>
      <c r="AS301" s="169" t="str">
        <f t="shared" si="36"/>
        <v>Non valide</v>
      </c>
      <c r="AT301" s="169" t="str">
        <f t="shared" si="37"/>
        <v>Non valide</v>
      </c>
      <c r="AU301" s="215" t="str">
        <f>LEFT('PLANNING-RECHANGES LATelec'!$R301,9)</f>
        <v>Z34724
Z3</v>
      </c>
      <c r="AV301" s="156"/>
    </row>
    <row r="302" spans="1:48" ht="38.25" hidden="1" x14ac:dyDescent="0.2">
      <c r="A302" s="84" t="str">
        <f t="shared" si="33"/>
        <v>2762579610</v>
      </c>
      <c r="B302" s="125" t="str">
        <f>IFERROR(VLOOKUP(F302,'Table V'!A:K,11,FALSE),"TBD")</f>
        <v>AIRBUS</v>
      </c>
      <c r="C302" s="125">
        <v>27625796</v>
      </c>
      <c r="D302" s="126" t="s">
        <v>157</v>
      </c>
      <c r="E302" s="127" t="s">
        <v>6</v>
      </c>
      <c r="F302" s="125" t="s">
        <v>630</v>
      </c>
      <c r="G302" s="125">
        <v>1</v>
      </c>
      <c r="H302" s="125">
        <v>0</v>
      </c>
      <c r="I302" s="125" t="str">
        <f>IFERROR(VLOOKUP(F302,'Stock PHS'!A:F,6,FALSE),"")</f>
        <v/>
      </c>
      <c r="J302" s="128" t="str">
        <f>IFERROR(VLOOKUP(F302,'Table V'!A:I,9,FALSE),"P/N INCONNU")</f>
        <v>P/N CONNU</v>
      </c>
      <c r="K302" s="125" t="str">
        <f>IFERROR(VLOOKUP(F302,'Table V'!A:J,10,FALSE),"TBD")</f>
        <v>RR9463C</v>
      </c>
      <c r="L302" s="125" t="str">
        <f>IFERROR(VLOOKUP(F302,'Table V'!A:C,3,FALSE),"LdF non existante")</f>
        <v>LdF approuvée</v>
      </c>
      <c r="M302" s="129" t="s">
        <v>13</v>
      </c>
      <c r="N302" s="125" t="str">
        <f>IFERROR(VLOOKUP(F302,'Table V'!A:H,8,FALSE),"À définir")</f>
        <v>NON</v>
      </c>
      <c r="O302" s="125">
        <f>IFERROR(VLOOKUP(F302,'Table V'!A:E,2,FALSE),"")</f>
        <v>463</v>
      </c>
      <c r="P302" s="125" t="str">
        <f>IFERROR(CONCATENATE(VLOOKUP(F302,'Table V'!$A$1:$Q$260192,17,FALSE),"-",(RIGHT(C302,4)),"0",D302),"")</f>
        <v>1251319-5796010</v>
      </c>
      <c r="Q302" s="130" t="str">
        <f>IFERROR(VLOOKUP(F302,'Table V'!A:L,12,FALSE),"")</f>
        <v>LAB</v>
      </c>
      <c r="R302" s="125" t="s">
        <v>1767</v>
      </c>
      <c r="S302" s="125" t="s">
        <v>172</v>
      </c>
      <c r="T302" s="131" t="s">
        <v>24</v>
      </c>
      <c r="U302" s="132" t="s">
        <v>15</v>
      </c>
      <c r="V302" s="130" t="str">
        <f>IFERROR(VLOOKUP(F302,'Table V'!A:F,6,FALSE),"TBD")</f>
        <v>N/A</v>
      </c>
      <c r="W302" s="125" t="str">
        <f>IFERROR(VLOOKUP(F302,'Table V'!A:G,7,FALSE),"TBD")</f>
        <v>N/A</v>
      </c>
      <c r="X302" s="125" t="str">
        <f>IFERROR(VLOOKUP(A302,[1]Feuil1!$A:$AG,32,FALSE),"N/A")</f>
        <v>N/A</v>
      </c>
      <c r="Y302" s="130" t="s">
        <v>1987</v>
      </c>
      <c r="Z302" s="133" t="s">
        <v>239</v>
      </c>
      <c r="AA302" s="125" t="s">
        <v>159</v>
      </c>
      <c r="AB302" s="129">
        <v>10145</v>
      </c>
      <c r="AC302" s="129"/>
      <c r="AD302" s="129"/>
      <c r="AE302" s="134">
        <v>43076</v>
      </c>
      <c r="AF302" s="134">
        <v>43175</v>
      </c>
      <c r="AG302" s="134">
        <f t="shared" si="34"/>
        <v>43173</v>
      </c>
      <c r="AH302" s="125" t="s">
        <v>57</v>
      </c>
      <c r="AI302" s="219" t="str">
        <f>IFERROR(VLOOKUP('PLANNING-RECHANGES LATelec'!$AU302,[2]MAD!$B$4:$J$50000,2,FALSE),"MAD TBD")</f>
        <v>MAD TBD</v>
      </c>
      <c r="AJ302" s="134" t="str">
        <f>IFERROR(VLOOKUP('PLANNING-RECHANGES LATelec'!$AU302,[2]MAD!$B$4:$J$50000,9,FALSE),"NON EXPEDIÉE")</f>
        <v>NON EXPEDIÉE</v>
      </c>
      <c r="AK302" s="224" t="str">
        <f t="shared" si="35"/>
        <v/>
      </c>
      <c r="AL302" s="227">
        <v>43173</v>
      </c>
      <c r="AM302" s="222" t="s">
        <v>15</v>
      </c>
      <c r="AN302" s="172">
        <f>IFERROR(VLOOKUP('PLANNING-RECHANGES LATelec'!$F302,'Table V'!A$1:O8209,13,FALSE),"TBD")</f>
        <v>6229</v>
      </c>
      <c r="AO302" s="170">
        <f>IFERROR(VLOOKUP('PLANNING-RECHANGES LATelec'!$F302,'Table V'!A$1:O8166,14,FALSE),"TBD")</f>
        <v>0</v>
      </c>
      <c r="AP302" s="171" t="str">
        <f>IFERROR(VLOOKUP('PLANNING-RECHANGES LATelec'!$F302,'Table V'!A$1:O$8013,15,FALSE),"TBD")</f>
        <v>EUR</v>
      </c>
      <c r="AQ302" s="168" t="str">
        <f>IFERROR(VLOOKUP('PLANNING-RECHANGES LATelec'!$A302,[3]PO_AS!$A$2:$R$2520,16,FALSE),"TBD")</f>
        <v>TBD</v>
      </c>
      <c r="AR302" s="169" t="str">
        <f>IFERROR(VLOOKUP('PLANNING-RECHANGES LATelec'!$A302,[3]PO_AS!$A$2:$S$2520,18,FALSE),"TBD")</f>
        <v>TBD</v>
      </c>
      <c r="AS302" s="169" t="str">
        <f t="shared" si="36"/>
        <v>Non valide</v>
      </c>
      <c r="AT302" s="169" t="str">
        <f t="shared" si="37"/>
        <v>Non valide</v>
      </c>
      <c r="AU302" s="215" t="str">
        <f>LEFT('PLANNING-RECHANGES LATelec'!$R302,9)</f>
        <v>Z34727
Z3</v>
      </c>
      <c r="AV302" s="156"/>
    </row>
    <row r="303" spans="1:48" ht="25.5" hidden="1" x14ac:dyDescent="0.2">
      <c r="A303" s="84" t="str">
        <f t="shared" si="33"/>
        <v>6300464998</v>
      </c>
      <c r="B303" s="125" t="str">
        <f>IFERROR(VLOOKUP(F303,'Table V'!A:K,11,FALSE),"TBD")</f>
        <v>TBD</v>
      </c>
      <c r="C303" s="125">
        <v>6300464998</v>
      </c>
      <c r="D303" s="126"/>
      <c r="E303" s="127" t="s">
        <v>95</v>
      </c>
      <c r="F303" s="125" t="s">
        <v>688</v>
      </c>
      <c r="G303" s="125">
        <v>6</v>
      </c>
      <c r="H303" s="125">
        <v>0</v>
      </c>
      <c r="I303" s="125" t="str">
        <f>IFERROR(VLOOKUP(F303,'Stock PHS'!A:F,6,FALSE),"")</f>
        <v/>
      </c>
      <c r="J303" s="128" t="str">
        <f>IFERROR(VLOOKUP(F303,'Table V'!A:I,9,FALSE),"P/N INCONNU")</f>
        <v>P/N INCONNU</v>
      </c>
      <c r="K303" s="125" t="str">
        <f>IFERROR(VLOOKUP(F303,'Table V'!A:J,10,FALSE),"TBD")</f>
        <v>TBD</v>
      </c>
      <c r="L303" s="125" t="str">
        <f>IFERROR(VLOOKUP(F303,'Table V'!A:C,3,FALSE),"LdF non existante")</f>
        <v>LdF non existante</v>
      </c>
      <c r="M303" s="129" t="s">
        <v>59</v>
      </c>
      <c r="N303" s="125" t="str">
        <f>IFERROR(VLOOKUP(F303,'Table V'!A:H,8,FALSE),"À définir")</f>
        <v>À définir</v>
      </c>
      <c r="O303" s="125" t="str">
        <f>IFERROR(VLOOKUP(F303,'Table V'!A:E,2,FALSE),"")</f>
        <v/>
      </c>
      <c r="P303" s="125" t="str">
        <f>IFERROR(CONCATENATE(VLOOKUP(F303,'Table V'!$A$1:$Q$260192,17,FALSE),"-",(RIGHT(C303,4)),"0",D303),"")</f>
        <v/>
      </c>
      <c r="Q303" s="130" t="str">
        <f>IFERROR(VLOOKUP(F303,'Table V'!A:L,12,FALSE),"")</f>
        <v/>
      </c>
      <c r="R303" s="126" t="s">
        <v>810</v>
      </c>
      <c r="S303" s="125" t="s">
        <v>775</v>
      </c>
      <c r="T303" s="131" t="s">
        <v>24</v>
      </c>
      <c r="U303" s="132"/>
      <c r="V303" s="130" t="str">
        <f>IFERROR(VLOOKUP(F303,'Table V'!A:F,6,FALSE),"TBD")</f>
        <v>TBD</v>
      </c>
      <c r="W303" s="125" t="str">
        <f>IFERROR(VLOOKUP(F303,'Table V'!A:G,7,FALSE),"TBD")</f>
        <v>TBD</v>
      </c>
      <c r="X303" s="125" t="str">
        <f>IFERROR(VLOOKUP(A303,[1]Feuil1!$A:$AG,32,FALSE),"N/A")</f>
        <v>N/A</v>
      </c>
      <c r="Y303" s="130" t="s">
        <v>1987</v>
      </c>
      <c r="Z303" s="133"/>
      <c r="AA303" s="125" t="s">
        <v>159</v>
      </c>
      <c r="AB303" s="129">
        <v>11343</v>
      </c>
      <c r="AC303" s="129" t="s">
        <v>57</v>
      </c>
      <c r="AD303" s="129"/>
      <c r="AE303" s="134">
        <v>43164</v>
      </c>
      <c r="AF303" s="134">
        <v>43179</v>
      </c>
      <c r="AG303" s="134">
        <f t="shared" si="34"/>
        <v>43173</v>
      </c>
      <c r="AH303" s="125"/>
      <c r="AI303" s="219" t="str">
        <f>IFERROR(VLOOKUP('PLANNING-RECHANGES LATelec'!$AU303,[2]MAD!$B$4:$J$50000,2,FALSE),"MAD TBD")</f>
        <v>MAD TBD</v>
      </c>
      <c r="AJ303" s="134" t="str">
        <f>IFERROR(VLOOKUP('PLANNING-RECHANGES LATelec'!$AU303,[2]MAD!$B$4:$J$50000,9,FALSE),"NON EXPEDIÉE")</f>
        <v>NON EXPEDIÉE</v>
      </c>
      <c r="AK303" s="224" t="str">
        <f t="shared" si="35"/>
        <v/>
      </c>
      <c r="AL303" s="227">
        <v>43173</v>
      </c>
      <c r="AM303" s="222" t="s">
        <v>15</v>
      </c>
      <c r="AN303" s="172" t="str">
        <f>IFERROR(VLOOKUP('PLANNING-RECHANGES LATelec'!$F303,'Table V'!A$1:O8210,13,FALSE),"TBD")</f>
        <v>TBD</v>
      </c>
      <c r="AO303" s="170" t="str">
        <f>IFERROR(VLOOKUP('PLANNING-RECHANGES LATelec'!$F303,'Table V'!A$1:O8167,14,FALSE),"TBD")</f>
        <v>TBD</v>
      </c>
      <c r="AP303" s="171" t="str">
        <f>IFERROR(VLOOKUP('PLANNING-RECHANGES LATelec'!$F303,'Table V'!A$1:O$8013,15,FALSE),"TBD")</f>
        <v>TBD</v>
      </c>
      <c r="AQ303" s="168" t="str">
        <f>IFERROR(VLOOKUP('PLANNING-RECHANGES LATelec'!$A303,[3]PO_AS!$A$2:$R$2520,16,FALSE),"TBD")</f>
        <v>TBD</v>
      </c>
      <c r="AR303" s="169" t="str">
        <f>IFERROR(VLOOKUP('PLANNING-RECHANGES LATelec'!$A303,[3]PO_AS!$A$2:$S$2520,18,FALSE),"TBD")</f>
        <v>TBD</v>
      </c>
      <c r="AS303" s="169" t="str">
        <f t="shared" si="36"/>
        <v>Valide</v>
      </c>
      <c r="AT303" s="169" t="str">
        <f t="shared" si="37"/>
        <v>Valide</v>
      </c>
      <c r="AU303" s="215" t="str">
        <f>LEFT('PLANNING-RECHANGES LATelec'!$R303,9)</f>
        <v xml:space="preserve">Z53151 - </v>
      </c>
      <c r="AV303" s="156"/>
    </row>
    <row r="304" spans="1:48" ht="38.25" hidden="1" x14ac:dyDescent="0.2">
      <c r="A304" s="84" t="str">
        <f t="shared" si="33"/>
        <v>4900033419</v>
      </c>
      <c r="B304" s="125" t="str">
        <f>IFERROR(VLOOKUP(F304,'Table V'!A:K,11,FALSE),"TBD")</f>
        <v>STELIA</v>
      </c>
      <c r="C304" s="125">
        <v>4900033419</v>
      </c>
      <c r="D304" s="126"/>
      <c r="E304" s="127" t="s">
        <v>6</v>
      </c>
      <c r="F304" s="125" t="s">
        <v>694</v>
      </c>
      <c r="G304" s="125">
        <v>2</v>
      </c>
      <c r="H304" s="125">
        <v>0</v>
      </c>
      <c r="I304" s="125" t="str">
        <f>IFERROR(VLOOKUP(F304,'Stock PHS'!A:F,6,FALSE),"")</f>
        <v/>
      </c>
      <c r="J304" s="128" t="str">
        <f>IFERROR(VLOOKUP(F304,'Table V'!A:I,9,FALSE),"P/N INCONNU")</f>
        <v>P/N CONNU</v>
      </c>
      <c r="K304" s="125" t="str">
        <f>IFERROR(VLOOKUP(F304,'Table V'!A:J,10,FALSE),"TBD")</f>
        <v>TBD</v>
      </c>
      <c r="L304" s="125" t="str">
        <f>IFERROR(VLOOKUP(F304,'Table V'!A:C,3,FALSE),"LdF non existante")</f>
        <v>LdF approuvée</v>
      </c>
      <c r="M304" s="129" t="s">
        <v>59</v>
      </c>
      <c r="N304" s="125" t="str">
        <f>IFERROR(VLOOKUP(F304,'Table V'!A:H,8,FALSE),"À définir")</f>
        <v>OUI</v>
      </c>
      <c r="O304" s="125" t="str">
        <f>IFERROR(VLOOKUP(F304,'Table V'!A:E,2,FALSE),"")</f>
        <v>ENS. EQUIPEMENT 61VU</v>
      </c>
      <c r="P304" s="125" t="str">
        <f>IFERROR(CONCATENATE(VLOOKUP(F304,'Table V'!$A$1:$Q$260192,17,FALSE),"-",(RIGHT(C304,4)),"0",D304),"")</f>
        <v>1251019-34190</v>
      </c>
      <c r="Q304" s="130" t="str">
        <f>IFERROR(VLOOKUP(F304,'Table V'!A:L,12,FALSE),"")</f>
        <v>COL</v>
      </c>
      <c r="R304" s="126" t="s">
        <v>811</v>
      </c>
      <c r="S304" s="125" t="s">
        <v>776</v>
      </c>
      <c r="T304" s="131" t="s">
        <v>24</v>
      </c>
      <c r="U304" s="132"/>
      <c r="V304" s="130" t="str">
        <f>IFERROR(VLOOKUP(F304,'Table V'!A:F,6,FALSE),"TBD")</f>
        <v>TBD</v>
      </c>
      <c r="W304" s="125" t="str">
        <f>IFERROR(VLOOKUP(F304,'Table V'!A:G,7,FALSE),"TBD")</f>
        <v>TBD</v>
      </c>
      <c r="X304" s="125" t="str">
        <f>IFERROR(VLOOKUP(A304,[1]Feuil1!$A:$AG,32,FALSE),"N/A")</f>
        <v>N/A</v>
      </c>
      <c r="Y304" s="130" t="s">
        <v>1987</v>
      </c>
      <c r="Z304" s="133" t="s">
        <v>844</v>
      </c>
      <c r="AA304" s="125" t="s">
        <v>159</v>
      </c>
      <c r="AB304" s="129">
        <v>7662</v>
      </c>
      <c r="AC304" s="129" t="s">
        <v>759</v>
      </c>
      <c r="AD304" s="129"/>
      <c r="AE304" s="134">
        <v>43088</v>
      </c>
      <c r="AF304" s="134">
        <v>43178</v>
      </c>
      <c r="AG304" s="134">
        <f t="shared" si="34"/>
        <v>43174</v>
      </c>
      <c r="AH304" s="125"/>
      <c r="AI304" s="219" t="str">
        <f>IFERROR(VLOOKUP('PLANNING-RECHANGES LATelec'!$AU304,[2]MAD!$B$4:$J$50000,2,FALSE),"MAD TBD")</f>
        <v>MAD TBD</v>
      </c>
      <c r="AJ304" s="134" t="str">
        <f>IFERROR(VLOOKUP('PLANNING-RECHANGES LATelec'!$AU304,[2]MAD!$B$4:$J$50000,9,FALSE),"NON EXPEDIÉE")</f>
        <v>NON EXPEDIÉE</v>
      </c>
      <c r="AK304" s="224" t="str">
        <f t="shared" si="35"/>
        <v/>
      </c>
      <c r="AL304" s="227">
        <v>43174</v>
      </c>
      <c r="AM304" s="222" t="s">
        <v>15</v>
      </c>
      <c r="AN304" s="172">
        <f>IFERROR(VLOOKUP('PLANNING-RECHANGES LATelec'!$F304,'Table V'!A$1:O8211,13,FALSE),"TBD")</f>
        <v>0</v>
      </c>
      <c r="AO304" s="170">
        <f>IFERROR(VLOOKUP('PLANNING-RECHANGES LATelec'!$F304,'Table V'!A$1:O8168,14,FALSE),"TBD")</f>
        <v>0</v>
      </c>
      <c r="AP304" s="171">
        <f>IFERROR(VLOOKUP('PLANNING-RECHANGES LATelec'!$F304,'Table V'!A$1:O$8013,15,FALSE),"TBD")</f>
        <v>0</v>
      </c>
      <c r="AQ304" s="168" t="str">
        <f>IFERROR(VLOOKUP('PLANNING-RECHANGES LATelec'!$A304,[3]PO_AS!$A$2:$R$2520,16,FALSE),"TBD")</f>
        <v>TBD</v>
      </c>
      <c r="AR304" s="169" t="str">
        <f>IFERROR(VLOOKUP('PLANNING-RECHANGES LATelec'!$A304,[3]PO_AS!$A$2:$S$2520,18,FALSE),"TBD")</f>
        <v>TBD</v>
      </c>
      <c r="AS304" s="169" t="str">
        <f t="shared" si="36"/>
        <v>Non valide</v>
      </c>
      <c r="AT304" s="169" t="str">
        <f t="shared" si="37"/>
        <v>Non valide</v>
      </c>
      <c r="AU304" s="215" t="str">
        <f>LEFT('PLANNING-RECHANGES LATelec'!$R304,9)</f>
        <v>Z65949-Z6</v>
      </c>
      <c r="AV304" s="156"/>
    </row>
    <row r="305" spans="1:48" ht="38.25" hidden="1" x14ac:dyDescent="0.2">
      <c r="A305" s="84" t="str">
        <f t="shared" si="33"/>
        <v>2754157410</v>
      </c>
      <c r="B305" s="125" t="str">
        <f>IFERROR(VLOOKUP(F305,'Table V'!A:K,11,FALSE),"TBD")</f>
        <v>AIRBUS</v>
      </c>
      <c r="C305" s="125">
        <v>27541574</v>
      </c>
      <c r="D305" s="126" t="s">
        <v>157</v>
      </c>
      <c r="E305" s="127" t="s">
        <v>104</v>
      </c>
      <c r="F305" s="125" t="s">
        <v>613</v>
      </c>
      <c r="G305" s="125">
        <v>1</v>
      </c>
      <c r="H305" s="125">
        <v>0</v>
      </c>
      <c r="I305" s="125" t="str">
        <f>IFERROR(VLOOKUP(F305,'Stock PHS'!A:F,6,FALSE),"")</f>
        <v/>
      </c>
      <c r="J305" s="128" t="str">
        <f>IFERROR(VLOOKUP(F305,'Table V'!A:I,9,FALSE),"P/N INCONNU")</f>
        <v>P/N CONNU</v>
      </c>
      <c r="K305" s="125" t="str">
        <f>IFERROR(VLOOKUP(F305,'Table V'!A:J,10,FALSE),"TBD")</f>
        <v>N/A</v>
      </c>
      <c r="L305" s="125" t="str">
        <f>IFERROR(VLOOKUP(F305,'Table V'!A:C,3,FALSE),"LdF non existante")</f>
        <v>LdF approuvée</v>
      </c>
      <c r="M305" s="129" t="s">
        <v>59</v>
      </c>
      <c r="N305" s="125" t="str">
        <f>IFERROR(VLOOKUP(F305,'Table V'!A:H,8,FALSE),"À définir")</f>
        <v>NON</v>
      </c>
      <c r="O305" s="125">
        <f>IFERROR(VLOOKUP(F305,'Table V'!A:E,2,FALSE),"")</f>
        <v>403</v>
      </c>
      <c r="P305" s="125" t="str">
        <f>IFERROR(CONCATENATE(VLOOKUP(F305,'Table V'!$A$1:$Q$260192,17,FALSE),"-",(RIGHT(C305,4)),"0",D305),"")</f>
        <v>1251019-1574010</v>
      </c>
      <c r="Q305" s="130" t="str">
        <f>IFERROR(VLOOKUP(F305,'Table V'!A:L,12,FALSE),"")</f>
        <v>LAB</v>
      </c>
      <c r="R305" s="125" t="s">
        <v>1768</v>
      </c>
      <c r="S305" s="125" t="s">
        <v>186</v>
      </c>
      <c r="T305" s="131" t="s">
        <v>24</v>
      </c>
      <c r="U305" s="132" t="s">
        <v>15</v>
      </c>
      <c r="V305" s="130" t="str">
        <f>IFERROR(VLOOKUP(F305,'Table V'!A:F,6,FALSE),"TBD")</f>
        <v>N/A</v>
      </c>
      <c r="W305" s="125" t="str">
        <f>IFERROR(VLOOKUP(F305,'Table V'!A:G,7,FALSE),"TBD")</f>
        <v>N/A</v>
      </c>
      <c r="X305" s="125" t="str">
        <f>IFERROR(VLOOKUP(A305,[1]Feuil1!$A:$AG,32,FALSE),"N/A")</f>
        <v>N/A</v>
      </c>
      <c r="Y305" s="130" t="s">
        <v>1987</v>
      </c>
      <c r="Z305" s="133" t="s">
        <v>197</v>
      </c>
      <c r="AA305" s="125" t="s">
        <v>159</v>
      </c>
      <c r="AB305" s="129">
        <v>8066</v>
      </c>
      <c r="AC305" s="129"/>
      <c r="AD305" s="129"/>
      <c r="AE305" s="134">
        <v>43056</v>
      </c>
      <c r="AF305" s="134">
        <v>43182</v>
      </c>
      <c r="AG305" s="134">
        <f t="shared" si="34"/>
        <v>43178</v>
      </c>
      <c r="AH305" s="125" t="s">
        <v>57</v>
      </c>
      <c r="AI305" s="219" t="str">
        <f>IFERROR(VLOOKUP('PLANNING-RECHANGES LATelec'!$AU305,[2]MAD!$B$4:$J$50000,2,FALSE),"MAD TBD")</f>
        <v>MAD TBD</v>
      </c>
      <c r="AJ305" s="134" t="str">
        <f>IFERROR(VLOOKUP('PLANNING-RECHANGES LATelec'!$AU305,[2]MAD!$B$4:$J$50000,9,FALSE),"NON EXPEDIÉE")</f>
        <v>NON EXPEDIÉE</v>
      </c>
      <c r="AK305" s="224" t="str">
        <f t="shared" si="35"/>
        <v/>
      </c>
      <c r="AL305" s="227">
        <v>43178</v>
      </c>
      <c r="AM305" s="222" t="s">
        <v>15</v>
      </c>
      <c r="AN305" s="172">
        <f>IFERROR(VLOOKUP('PLANNING-RECHANGES LATelec'!$F305,'Table V'!A$1:O8212,13,FALSE),"TBD")</f>
        <v>1065</v>
      </c>
      <c r="AO305" s="170">
        <f>IFERROR(VLOOKUP('PLANNING-RECHANGES LATelec'!$F305,'Table V'!A$1:O8169,14,FALSE),"TBD")</f>
        <v>0</v>
      </c>
      <c r="AP305" s="171" t="str">
        <f>IFERROR(VLOOKUP('PLANNING-RECHANGES LATelec'!$F305,'Table V'!A$1:O$8013,15,FALSE),"TBD")</f>
        <v>USD</v>
      </c>
      <c r="AQ305" s="168" t="str">
        <f>IFERROR(VLOOKUP('PLANNING-RECHANGES LATelec'!$A305,[3]PO_AS!$A$2:$R$2520,16,FALSE),"TBD")</f>
        <v>TBD</v>
      </c>
      <c r="AR305" s="169" t="str">
        <f>IFERROR(VLOOKUP('PLANNING-RECHANGES LATelec'!$A305,[3]PO_AS!$A$2:$S$2520,18,FALSE),"TBD")</f>
        <v>TBD</v>
      </c>
      <c r="AS305" s="169" t="str">
        <f t="shared" si="36"/>
        <v>Non valide</v>
      </c>
      <c r="AT305" s="169" t="str">
        <f t="shared" si="37"/>
        <v>Non valide</v>
      </c>
      <c r="AU305" s="215" t="str">
        <f>LEFT('PLANNING-RECHANGES LATelec'!$R305,9)</f>
        <v>W21623
W2</v>
      </c>
      <c r="AV305" s="156"/>
    </row>
    <row r="306" spans="1:48" ht="38.25" hidden="1" x14ac:dyDescent="0.2">
      <c r="A306" s="84" t="str">
        <f t="shared" si="33"/>
        <v>2757401710</v>
      </c>
      <c r="B306" s="125" t="str">
        <f>IFERROR(VLOOKUP(F306,'Table V'!A:K,11,FALSE),"TBD")</f>
        <v>AIRBUS</v>
      </c>
      <c r="C306" s="125">
        <v>27574017</v>
      </c>
      <c r="D306" s="126" t="s">
        <v>157</v>
      </c>
      <c r="E306" s="127" t="s">
        <v>104</v>
      </c>
      <c r="F306" s="125" t="s">
        <v>613</v>
      </c>
      <c r="G306" s="125">
        <v>1</v>
      </c>
      <c r="H306" s="125">
        <v>0</v>
      </c>
      <c r="I306" s="125" t="str">
        <f>IFERROR(VLOOKUP(F306,'Stock PHS'!A:F,6,FALSE),"")</f>
        <v/>
      </c>
      <c r="J306" s="128" t="str">
        <f>IFERROR(VLOOKUP(F306,'Table V'!A:I,9,FALSE),"P/N INCONNU")</f>
        <v>P/N CONNU</v>
      </c>
      <c r="K306" s="125" t="str">
        <f>IFERROR(VLOOKUP(F306,'Table V'!A:J,10,FALSE),"TBD")</f>
        <v>N/A</v>
      </c>
      <c r="L306" s="125" t="str">
        <f>IFERROR(VLOOKUP(F306,'Table V'!A:C,3,FALSE),"LdF non existante")</f>
        <v>LdF approuvée</v>
      </c>
      <c r="M306" s="129" t="s">
        <v>59</v>
      </c>
      <c r="N306" s="125" t="str">
        <f>IFERROR(VLOOKUP(F306,'Table V'!A:H,8,FALSE),"À définir")</f>
        <v>NON</v>
      </c>
      <c r="O306" s="125">
        <f>IFERROR(VLOOKUP(F306,'Table V'!A:E,2,FALSE),"")</f>
        <v>403</v>
      </c>
      <c r="P306" s="125" t="str">
        <f>IFERROR(CONCATENATE(VLOOKUP(F306,'Table V'!$A$1:$Q$260192,17,FALSE),"-",(RIGHT(C306,4)),"0",D306),"")</f>
        <v>1251019-4017010</v>
      </c>
      <c r="Q306" s="130" t="str">
        <f>IFERROR(VLOOKUP(F306,'Table V'!A:L,12,FALSE),"")</f>
        <v>LAB</v>
      </c>
      <c r="R306" s="125" t="s">
        <v>1769</v>
      </c>
      <c r="S306" s="125" t="s">
        <v>187</v>
      </c>
      <c r="T306" s="131" t="s">
        <v>24</v>
      </c>
      <c r="U306" s="132" t="s">
        <v>15</v>
      </c>
      <c r="V306" s="130" t="str">
        <f>IFERROR(VLOOKUP(F306,'Table V'!A:F,6,FALSE),"TBD")</f>
        <v>N/A</v>
      </c>
      <c r="W306" s="125" t="str">
        <f>IFERROR(VLOOKUP(F306,'Table V'!A:G,7,FALSE),"TBD")</f>
        <v>N/A</v>
      </c>
      <c r="X306" s="125" t="str">
        <f>IFERROR(VLOOKUP(A306,[1]Feuil1!$A:$AG,32,FALSE),"N/A")</f>
        <v>N/A</v>
      </c>
      <c r="Y306" s="130" t="s">
        <v>1987</v>
      </c>
      <c r="Z306" s="133" t="s">
        <v>197</v>
      </c>
      <c r="AA306" s="125" t="s">
        <v>159</v>
      </c>
      <c r="AB306" s="129">
        <v>8066</v>
      </c>
      <c r="AC306" s="129"/>
      <c r="AD306" s="129"/>
      <c r="AE306" s="134">
        <v>43070</v>
      </c>
      <c r="AF306" s="134">
        <v>43182</v>
      </c>
      <c r="AG306" s="134">
        <f t="shared" si="34"/>
        <v>43178</v>
      </c>
      <c r="AH306" s="125" t="s">
        <v>57</v>
      </c>
      <c r="AI306" s="219" t="str">
        <f>IFERROR(VLOOKUP('PLANNING-RECHANGES LATelec'!$AU306,[2]MAD!$B$4:$J$50000,2,FALSE),"MAD TBD")</f>
        <v>MAD TBD</v>
      </c>
      <c r="AJ306" s="134" t="str">
        <f>IFERROR(VLOOKUP('PLANNING-RECHANGES LATelec'!$AU306,[2]MAD!$B$4:$J$50000,9,FALSE),"NON EXPEDIÉE")</f>
        <v>NON EXPEDIÉE</v>
      </c>
      <c r="AK306" s="224" t="str">
        <f t="shared" si="35"/>
        <v/>
      </c>
      <c r="AL306" s="227">
        <v>43178</v>
      </c>
      <c r="AM306" s="222" t="s">
        <v>15</v>
      </c>
      <c r="AN306" s="172">
        <f>IFERROR(VLOOKUP('PLANNING-RECHANGES LATelec'!$F306,'Table V'!A$1:O8213,13,FALSE),"TBD")</f>
        <v>1065</v>
      </c>
      <c r="AO306" s="170">
        <f>IFERROR(VLOOKUP('PLANNING-RECHANGES LATelec'!$F306,'Table V'!A$1:O8170,14,FALSE),"TBD")</f>
        <v>0</v>
      </c>
      <c r="AP306" s="171" t="str">
        <f>IFERROR(VLOOKUP('PLANNING-RECHANGES LATelec'!$F306,'Table V'!A$1:O$8013,15,FALSE),"TBD")</f>
        <v>USD</v>
      </c>
      <c r="AQ306" s="168" t="str">
        <f>IFERROR(VLOOKUP('PLANNING-RECHANGES LATelec'!$A306,[3]PO_AS!$A$2:$R$2520,16,FALSE),"TBD")</f>
        <v>TBD</v>
      </c>
      <c r="AR306" s="169" t="str">
        <f>IFERROR(VLOOKUP('PLANNING-RECHANGES LATelec'!$A306,[3]PO_AS!$A$2:$S$2520,18,FALSE),"TBD")</f>
        <v>TBD</v>
      </c>
      <c r="AS306" s="169" t="str">
        <f t="shared" si="36"/>
        <v>Non valide</v>
      </c>
      <c r="AT306" s="169" t="str">
        <f t="shared" si="37"/>
        <v>Non valide</v>
      </c>
      <c r="AU306" s="215" t="str">
        <f>LEFT('PLANNING-RECHANGES LATelec'!$R306,9)</f>
        <v>W67963
W6</v>
      </c>
      <c r="AV306" s="156"/>
    </row>
    <row r="307" spans="1:48" ht="38.25" hidden="1" x14ac:dyDescent="0.2">
      <c r="A307" s="84" t="str">
        <f t="shared" si="33"/>
        <v>2762183310</v>
      </c>
      <c r="B307" s="125" t="str">
        <f>IFERROR(VLOOKUP(F307,'Table V'!A:K,11,FALSE),"TBD")</f>
        <v>AIRBUS</v>
      </c>
      <c r="C307" s="125">
        <v>27621833</v>
      </c>
      <c r="D307" s="126" t="s">
        <v>157</v>
      </c>
      <c r="E307" s="127" t="s">
        <v>6</v>
      </c>
      <c r="F307" s="125" t="s">
        <v>557</v>
      </c>
      <c r="G307" s="125">
        <v>1</v>
      </c>
      <c r="H307" s="125">
        <v>0</v>
      </c>
      <c r="I307" s="125" t="str">
        <f>IFERROR(VLOOKUP(F307,'Stock PHS'!A:F,6,FALSE),"")</f>
        <v/>
      </c>
      <c r="J307" s="128" t="str">
        <f>IFERROR(VLOOKUP(F307,'Table V'!A:I,9,FALSE),"P/N INCONNU")</f>
        <v>P/N CONNU</v>
      </c>
      <c r="K307" s="125" t="str">
        <f>IFERROR(VLOOKUP(F307,'Table V'!A:J,10,FALSE),"TBD")</f>
        <v>NB05635P</v>
      </c>
      <c r="L307" s="125" t="str">
        <f>IFERROR(VLOOKUP(F307,'Table V'!A:C,3,FALSE),"LdF non existante")</f>
        <v>LdF approuvée</v>
      </c>
      <c r="M307" s="129" t="s">
        <v>59</v>
      </c>
      <c r="N307" s="125" t="str">
        <f>IFERROR(VLOOKUP(F307,'Table V'!A:H,8,FALSE),"À définir")</f>
        <v>NON</v>
      </c>
      <c r="O307" s="125">
        <f>IFERROR(VLOOKUP(F307,'Table V'!A:E,2,FALSE),"")</f>
        <v>41</v>
      </c>
      <c r="P307" s="125" t="str">
        <f>IFERROR(CONCATENATE(VLOOKUP(F307,'Table V'!$A$1:$Q$260192,17,FALSE),"-",(RIGHT(C307,4)),"0",D307),"")</f>
        <v>1251019-1833010</v>
      </c>
      <c r="Q307" s="130" t="str">
        <f>IFERROR(VLOOKUP(F307,'Table V'!A:L,12,FALSE),"")</f>
        <v>LAB</v>
      </c>
      <c r="R307" s="125" t="s">
        <v>1770</v>
      </c>
      <c r="S307" s="125" t="s">
        <v>172</v>
      </c>
      <c r="T307" s="131" t="s">
        <v>24</v>
      </c>
      <c r="U307" s="132" t="s">
        <v>15</v>
      </c>
      <c r="V307" s="130">
        <f>IFERROR(VLOOKUP(F307,'Table V'!A:F,6,FALSE),"TBD")</f>
        <v>6939600700</v>
      </c>
      <c r="W307" s="125" t="str">
        <f>IFERROR(VLOOKUP(F307,'Table V'!A:G,7,FALSE),"TBD")</f>
        <v>Qté 3</v>
      </c>
      <c r="X307" s="125" t="str">
        <f>IFERROR(VLOOKUP(A307,[1]Feuil1!$A:$AG,32,FALSE),"N/A")</f>
        <v>Received</v>
      </c>
      <c r="Y307" s="130" t="s">
        <v>1987</v>
      </c>
      <c r="Z307" s="133"/>
      <c r="AA307" s="125" t="s">
        <v>159</v>
      </c>
      <c r="AB307" s="129">
        <v>10052</v>
      </c>
      <c r="AC307" s="129"/>
      <c r="AD307" s="129"/>
      <c r="AE307" s="134">
        <v>43080</v>
      </c>
      <c r="AF307" s="134">
        <v>43182</v>
      </c>
      <c r="AG307" s="134">
        <f t="shared" si="34"/>
        <v>43180</v>
      </c>
      <c r="AH307" s="125" t="s">
        <v>57</v>
      </c>
      <c r="AI307" s="219" t="str">
        <f>IFERROR(VLOOKUP('PLANNING-RECHANGES LATelec'!$AU307,[2]MAD!$B$4:$J$50000,2,FALSE),"MAD TBD")</f>
        <v>MAD TBD</v>
      </c>
      <c r="AJ307" s="134" t="str">
        <f>IFERROR(VLOOKUP('PLANNING-RECHANGES LATelec'!$AU307,[2]MAD!$B$4:$J$50000,9,FALSE),"NON EXPEDIÉE")</f>
        <v>NON EXPEDIÉE</v>
      </c>
      <c r="AK307" s="224" t="str">
        <f t="shared" si="35"/>
        <v/>
      </c>
      <c r="AL307" s="227"/>
      <c r="AM307" s="222" t="s">
        <v>15</v>
      </c>
      <c r="AN307" s="172">
        <f>IFERROR(VLOOKUP('PLANNING-RECHANGES LATelec'!$F307,'Table V'!A$1:O8214,13,FALSE),"TBD")</f>
        <v>1997</v>
      </c>
      <c r="AO307" s="170">
        <f>IFERROR(VLOOKUP('PLANNING-RECHANGES LATelec'!$F307,'Table V'!A$1:O8171,14,FALSE),"TBD")</f>
        <v>0</v>
      </c>
      <c r="AP307" s="171" t="str">
        <f>IFERROR(VLOOKUP('PLANNING-RECHANGES LATelec'!$F307,'Table V'!A$1:O$8013,15,FALSE),"TBD")</f>
        <v>EUR</v>
      </c>
      <c r="AQ307" s="168" t="str">
        <f>IFERROR(VLOOKUP('PLANNING-RECHANGES LATelec'!$A307,[3]PO_AS!$A$2:$R$2520,16,FALSE),"TBD")</f>
        <v>TBD</v>
      </c>
      <c r="AR307" s="169" t="str">
        <f>IFERROR(VLOOKUP('PLANNING-RECHANGES LATelec'!$A307,[3]PO_AS!$A$2:$S$2520,18,FALSE),"TBD")</f>
        <v>TBD</v>
      </c>
      <c r="AS307" s="169" t="str">
        <f t="shared" si="36"/>
        <v>Non valide</v>
      </c>
      <c r="AT307" s="169" t="str">
        <f t="shared" si="37"/>
        <v>Non valide</v>
      </c>
      <c r="AU307" s="215" t="str">
        <f>LEFT('PLANNING-RECHANGES LATelec'!$R307,9)</f>
        <v>Z11268
Z1</v>
      </c>
      <c r="AV307" s="156"/>
    </row>
    <row r="308" spans="1:48" ht="38.25" hidden="1" x14ac:dyDescent="0.2">
      <c r="A308" s="84" t="str">
        <f t="shared" si="33"/>
        <v>2769452610</v>
      </c>
      <c r="B308" s="125" t="str">
        <f>IFERROR(VLOOKUP(F308,'Table V'!A:K,11,FALSE),"TBD")</f>
        <v>AIRBUS</v>
      </c>
      <c r="C308" s="125">
        <v>27694526</v>
      </c>
      <c r="D308" s="126" t="s">
        <v>157</v>
      </c>
      <c r="E308" s="127" t="s">
        <v>6</v>
      </c>
      <c r="F308" s="125" t="s">
        <v>531</v>
      </c>
      <c r="G308" s="125">
        <v>11</v>
      </c>
      <c r="H308" s="125">
        <v>0</v>
      </c>
      <c r="I308" s="125" t="str">
        <f>IFERROR(VLOOKUP(F308,'Stock PHS'!A:F,6,FALSE),"")</f>
        <v/>
      </c>
      <c r="J308" s="128" t="str">
        <f>IFERROR(VLOOKUP(F308,'Table V'!A:I,9,FALSE),"P/N INCONNU")</f>
        <v>P/N CONNU</v>
      </c>
      <c r="K308" s="125" t="str">
        <f>IFERROR(VLOOKUP(F308,'Table V'!A:J,10,FALSE),"TBD")</f>
        <v>NB03483P</v>
      </c>
      <c r="L308" s="125" t="str">
        <f>IFERROR(VLOOKUP(F308,'Table V'!A:C,3,FALSE),"LdF non existante")</f>
        <v>LdF approuvée</v>
      </c>
      <c r="M308" s="129" t="s">
        <v>59</v>
      </c>
      <c r="N308" s="125" t="str">
        <f>IFERROR(VLOOKUP(F308,'Table V'!A:H,8,FALSE),"À définir")</f>
        <v>NON</v>
      </c>
      <c r="O308" s="125">
        <f>IFERROR(VLOOKUP(F308,'Table V'!A:E,2,FALSE),"")</f>
        <v>27</v>
      </c>
      <c r="P308" s="125" t="str">
        <f>IFERROR(CONCATENATE(VLOOKUP(F308,'Table V'!$A$1:$Q$260192,17,FALSE),"-",(RIGHT(C308,4)),"0",D308),"")</f>
        <v>1251019-4526010</v>
      </c>
      <c r="Q308" s="130" t="str">
        <f>IFERROR(VLOOKUP(F308,'Table V'!A:L,12,FALSE),"")</f>
        <v>LAB</v>
      </c>
      <c r="R308" s="125" t="s">
        <v>1771</v>
      </c>
      <c r="S308" s="125" t="s">
        <v>243</v>
      </c>
      <c r="T308" s="131" t="s">
        <v>24</v>
      </c>
      <c r="U308" s="132" t="s">
        <v>15</v>
      </c>
      <c r="V308" s="130" t="str">
        <f>IFERROR(VLOOKUP(F308,'Table V'!A:F,6,FALSE),"TBD")</f>
        <v>N/A</v>
      </c>
      <c r="W308" s="125" t="str">
        <f>IFERROR(VLOOKUP(F308,'Table V'!A:G,7,FALSE),"TBD")</f>
        <v>N/A</v>
      </c>
      <c r="X308" s="125" t="str">
        <f>IFERROR(VLOOKUP(A308,[1]Feuil1!$A:$AG,32,FALSE),"N/A")</f>
        <v>N/A</v>
      </c>
      <c r="Y308" s="245" t="s">
        <v>34</v>
      </c>
      <c r="Z308" s="133" t="s">
        <v>267</v>
      </c>
      <c r="AA308" s="125" t="s">
        <v>159</v>
      </c>
      <c r="AB308" s="129">
        <v>11859</v>
      </c>
      <c r="AC308" s="129"/>
      <c r="AD308" s="129"/>
      <c r="AE308" s="134">
        <v>43175</v>
      </c>
      <c r="AF308" s="134">
        <v>43182</v>
      </c>
      <c r="AG308" s="134">
        <f t="shared" si="34"/>
        <v>43180</v>
      </c>
      <c r="AH308" s="125" t="s">
        <v>15</v>
      </c>
      <c r="AI308" s="219" t="str">
        <f>IFERROR(VLOOKUP('PLANNING-RECHANGES LATelec'!$AU308,[2]MAD!$B$4:$J$50000,2,FALSE),"MAD TBD")</f>
        <v>MAD TBD</v>
      </c>
      <c r="AJ308" s="134" t="str">
        <f>IFERROR(VLOOKUP('PLANNING-RECHANGES LATelec'!$AU308,[2]MAD!$B$4:$J$50000,9,FALSE),"NON EXPEDIÉE")</f>
        <v>NON EXPEDIÉE</v>
      </c>
      <c r="AK308" s="224" t="str">
        <f t="shared" si="35"/>
        <v/>
      </c>
      <c r="AL308" s="227"/>
      <c r="AM308" s="222" t="s">
        <v>15</v>
      </c>
      <c r="AN308" s="172">
        <f>IFERROR(VLOOKUP('PLANNING-RECHANGES LATelec'!$F308,'Table V'!A$1:O8215,13,FALSE),"TBD")</f>
        <v>1466</v>
      </c>
      <c r="AO308" s="170">
        <f>IFERROR(VLOOKUP('PLANNING-RECHANGES LATelec'!$F308,'Table V'!A$1:O8172,14,FALSE),"TBD")</f>
        <v>2436</v>
      </c>
      <c r="AP308" s="171" t="str">
        <f>IFERROR(VLOOKUP('PLANNING-RECHANGES LATelec'!$F308,'Table V'!A$1:O$8013,15,FALSE),"TBD")</f>
        <v>USD</v>
      </c>
      <c r="AQ308" s="168" t="str">
        <f>IFERROR(VLOOKUP('PLANNING-RECHANGES LATelec'!$A308,[3]PO_AS!$A$2:$R$2520,16,FALSE),"TBD")</f>
        <v>TBD</v>
      </c>
      <c r="AR308" s="169" t="str">
        <f>IFERROR(VLOOKUP('PLANNING-RECHANGES LATelec'!$A308,[3]PO_AS!$A$2:$S$2520,18,FALSE),"TBD")</f>
        <v>TBD</v>
      </c>
      <c r="AS308" s="169" t="str">
        <f t="shared" si="36"/>
        <v>Non valide</v>
      </c>
      <c r="AT308" s="169" t="str">
        <f t="shared" si="37"/>
        <v>Non valide</v>
      </c>
      <c r="AU308" s="215" t="str">
        <f>LEFT('PLANNING-RECHANGES LATelec'!$R308,9)</f>
        <v>Z70007
Z7</v>
      </c>
      <c r="AV308" s="156"/>
    </row>
    <row r="309" spans="1:48" ht="165.75" hidden="1" x14ac:dyDescent="0.2">
      <c r="A309" s="84" t="str">
        <f t="shared" si="33"/>
        <v>PO-S070-000007007-1</v>
      </c>
      <c r="B309" s="125" t="str">
        <f>IFERROR(VLOOKUP(F309,'Table V'!A:K,11,FALSE),"TBD")</f>
        <v>AKKA</v>
      </c>
      <c r="C309" s="125" t="s">
        <v>713</v>
      </c>
      <c r="D309" s="126"/>
      <c r="E309" s="127"/>
      <c r="F309" s="125" t="s">
        <v>433</v>
      </c>
      <c r="G309" s="125">
        <v>5</v>
      </c>
      <c r="H309" s="125">
        <v>0</v>
      </c>
      <c r="I309" s="125" t="str">
        <f>IFERROR(VLOOKUP(F309,'Stock PHS'!A:F,6,FALSE),"")</f>
        <v/>
      </c>
      <c r="J309" s="128" t="str">
        <f>IFERROR(VLOOKUP(F309,'Table V'!A:I,9,FALSE),"P/N INCONNU")</f>
        <v>P/N CONNU</v>
      </c>
      <c r="K309" s="125" t="str">
        <f>IFERROR(VLOOKUP(F309,'Table V'!A:J,10,FALSE),"TBD")</f>
        <v>TBD</v>
      </c>
      <c r="L309" s="125" t="str">
        <f>IFERROR(VLOOKUP(F309,'Table V'!A:C,3,FALSE),"LdF non existante")</f>
        <v>LdF approuvée</v>
      </c>
      <c r="M309" s="129" t="s">
        <v>59</v>
      </c>
      <c r="N309" s="125" t="str">
        <f>IFERROR(VLOOKUP(F309,'Table V'!A:H,8,FALSE),"À définir")</f>
        <v>NON</v>
      </c>
      <c r="O309" s="125" t="str">
        <f>IFERROR(VLOOKUP(F309,'Table V'!A:E,2,FALSE),"")</f>
        <v>ADKS HARNESS &amp; KITS</v>
      </c>
      <c r="P309" s="125" t="str">
        <f>IFERROR(CONCATENATE(VLOOKUP(F309,'Table V'!$A$1:$Q$260192,17,FALSE),"-",(RIGHT(C309,4)),"0",D309),"")</f>
        <v>1251019-07-10</v>
      </c>
      <c r="Q309" s="130" t="str">
        <f>IFERROR(VLOOKUP(F309,'Table V'!A:L,12,FALSE),"")</f>
        <v>COL</v>
      </c>
      <c r="R309" s="126" t="s">
        <v>812</v>
      </c>
      <c r="S309" s="125" t="s">
        <v>777</v>
      </c>
      <c r="T309" s="131" t="s">
        <v>24</v>
      </c>
      <c r="U309" s="132"/>
      <c r="V309" s="130" t="str">
        <f>IFERROR(VLOOKUP(F309,'Table V'!A:F,6,FALSE),"TBD")</f>
        <v>N/A</v>
      </c>
      <c r="W309" s="125" t="str">
        <f>IFERROR(VLOOKUP(F309,'Table V'!A:G,7,FALSE),"TBD")</f>
        <v>N/A</v>
      </c>
      <c r="X309" s="125" t="str">
        <f>IFERROR(VLOOKUP(A309,[1]Feuil1!$A:$AG,32,FALSE),"N/A")</f>
        <v>N/A</v>
      </c>
      <c r="Y309" s="245" t="s">
        <v>34</v>
      </c>
      <c r="Z309" s="133" t="s">
        <v>74</v>
      </c>
      <c r="AA309" s="125" t="s">
        <v>159</v>
      </c>
      <c r="AB309" s="129">
        <v>11430</v>
      </c>
      <c r="AC309" s="129" t="s">
        <v>57</v>
      </c>
      <c r="AD309" s="129"/>
      <c r="AE309" s="134">
        <v>43175</v>
      </c>
      <c r="AF309" s="134">
        <v>43187</v>
      </c>
      <c r="AG309" s="134">
        <f t="shared" si="34"/>
        <v>43181</v>
      </c>
      <c r="AH309" s="125"/>
      <c r="AI309" s="219" t="str">
        <f>IFERROR(VLOOKUP('PLANNING-RECHANGES LATelec'!$AU309,[2]MAD!$B$4:$J$50000,2,FALSE),"MAD TBD")</f>
        <v>MAD TBD</v>
      </c>
      <c r="AJ309" s="134" t="str">
        <f>IFERROR(VLOOKUP('PLANNING-RECHANGES LATelec'!$AU309,[2]MAD!$B$4:$J$50000,9,FALSE),"NON EXPEDIÉE")</f>
        <v>NON EXPEDIÉE</v>
      </c>
      <c r="AK309" s="224" t="str">
        <f t="shared" si="35"/>
        <v/>
      </c>
      <c r="AL309" s="227"/>
      <c r="AM309" s="222" t="s">
        <v>15</v>
      </c>
      <c r="AN309" s="172">
        <f>IFERROR(VLOOKUP('PLANNING-RECHANGES LATelec'!$F309,'Table V'!A$1:O8216,13,FALSE),"TBD")</f>
        <v>0</v>
      </c>
      <c r="AO309" s="170">
        <f>IFERROR(VLOOKUP('PLANNING-RECHANGES LATelec'!$F309,'Table V'!A$1:O8173,14,FALSE),"TBD")</f>
        <v>0</v>
      </c>
      <c r="AP309" s="171">
        <f>IFERROR(VLOOKUP('PLANNING-RECHANGES LATelec'!$F309,'Table V'!A$1:O$8013,15,FALSE),"TBD")</f>
        <v>0</v>
      </c>
      <c r="AQ309" s="168" t="str">
        <f>IFERROR(VLOOKUP('PLANNING-RECHANGES LATelec'!$A309,[3]PO_AS!$A$2:$R$2520,16,FALSE),"TBD")</f>
        <v>TBD</v>
      </c>
      <c r="AR309" s="169" t="str">
        <f>IFERROR(VLOOKUP('PLANNING-RECHANGES LATelec'!$A309,[3]PO_AS!$A$2:$S$2520,18,FALSE),"TBD")</f>
        <v>TBD</v>
      </c>
      <c r="AS309" s="169" t="str">
        <f t="shared" si="36"/>
        <v>Non valide</v>
      </c>
      <c r="AT309" s="169" t="str">
        <f t="shared" si="37"/>
        <v>Non valide</v>
      </c>
      <c r="AU309" s="215" t="str">
        <f>LEFT('PLANNING-RECHANGES LATelec'!$R309,9)</f>
        <v xml:space="preserve">Z82938 - </v>
      </c>
      <c r="AV309" s="156"/>
    </row>
    <row r="310" spans="1:48" ht="38.25" hidden="1" x14ac:dyDescent="0.2">
      <c r="A310" s="84" t="str">
        <f t="shared" si="33"/>
        <v>CDE-CCP77710</v>
      </c>
      <c r="B310" s="125" t="str">
        <f>IFERROR(VLOOKUP(F310,'Table V'!A:K,11,FALSE),"TBD")</f>
        <v>LATECOERE</v>
      </c>
      <c r="C310" s="125" t="s">
        <v>145</v>
      </c>
      <c r="D310" s="126" t="s">
        <v>157</v>
      </c>
      <c r="E310" s="127" t="s">
        <v>104</v>
      </c>
      <c r="F310" s="125" t="s">
        <v>1532</v>
      </c>
      <c r="G310" s="125">
        <v>3</v>
      </c>
      <c r="H310" s="125">
        <v>0</v>
      </c>
      <c r="I310" s="125" t="str">
        <f>IFERROR(VLOOKUP(F310,'Stock PHS'!A:F,6,FALSE),"")</f>
        <v/>
      </c>
      <c r="J310" s="128" t="str">
        <f>IFERROR(VLOOKUP(F310,'Table V'!A:I,9,FALSE),"P/N INCONNU")</f>
        <v>P/N CONNU</v>
      </c>
      <c r="K310" s="125" t="str">
        <f>IFERROR(VLOOKUP(F310,'Table V'!A:J,10,FALSE),"TBD")</f>
        <v>N/A</v>
      </c>
      <c r="L310" s="125" t="str">
        <f>IFERROR(VLOOKUP(F310,'Table V'!A:C,3,FALSE),"LdF non existante")</f>
        <v>LdF approuvée</v>
      </c>
      <c r="M310" s="129" t="s">
        <v>59</v>
      </c>
      <c r="N310" s="125" t="str">
        <f>IFERROR(VLOOKUP(F310,'Table V'!A:H,8,FALSE),"À définir")</f>
        <v>N/A</v>
      </c>
      <c r="O310" s="125" t="str">
        <f>IFERROR(VLOOKUP(F310,'Table V'!A:E,2,FALSE),"")</f>
        <v>FDCP-L1</v>
      </c>
      <c r="P310" s="125" t="str">
        <f>IFERROR(CONCATENATE(VLOOKUP(F310,'Table V'!$A$1:$Q$260192,17,FALSE),"-",(RIGHT(C310,4)),"0",D310),"")</f>
        <v>1251619-P777010</v>
      </c>
      <c r="Q310" s="130" t="str">
        <f>IFERROR(VLOOKUP(F310,'Table V'!A:L,12,FALSE),"")</f>
        <v>COL</v>
      </c>
      <c r="R310" s="126" t="s">
        <v>246</v>
      </c>
      <c r="S310" s="125" t="s">
        <v>247</v>
      </c>
      <c r="T310" s="131" t="s">
        <v>24</v>
      </c>
      <c r="U310" s="132" t="s">
        <v>15</v>
      </c>
      <c r="V310" s="130" t="str">
        <f>IFERROR(VLOOKUP(F310,'Table V'!A:F,6,FALSE),"TBD")</f>
        <v>N/A</v>
      </c>
      <c r="W310" s="125" t="str">
        <f>IFERROR(VLOOKUP(F310,'Table V'!A:G,7,FALSE),"TBD")</f>
        <v>N/A</v>
      </c>
      <c r="X310" s="125" t="str">
        <f>IFERROR(VLOOKUP(A310,[1]Feuil1!$A:$AG,32,FALSE),"N/A")</f>
        <v>N/A</v>
      </c>
      <c r="Y310" s="130" t="s">
        <v>1987</v>
      </c>
      <c r="Z310" s="133" t="s">
        <v>266</v>
      </c>
      <c r="AA310" s="125" t="s">
        <v>159</v>
      </c>
      <c r="AB310" s="129">
        <v>6867</v>
      </c>
      <c r="AC310" s="129"/>
      <c r="AD310" s="129"/>
      <c r="AE310" s="134">
        <v>43168</v>
      </c>
      <c r="AF310" s="134">
        <v>43188</v>
      </c>
      <c r="AG310" s="134">
        <f t="shared" si="34"/>
        <v>43182</v>
      </c>
      <c r="AH310" s="125" t="s">
        <v>57</v>
      </c>
      <c r="AI310" s="219" t="str">
        <f>IFERROR(VLOOKUP('PLANNING-RECHANGES LATelec'!$AU310,[2]MAD!$B$4:$J$50000,2,FALSE),"MAD TBD")</f>
        <v>MAD TBD</v>
      </c>
      <c r="AJ310" s="134" t="str">
        <f>IFERROR(VLOOKUP('PLANNING-RECHANGES LATelec'!$AU310,[2]MAD!$B$4:$J$50000,9,FALSE),"NON EXPEDIÉE")</f>
        <v>NON EXPEDIÉE</v>
      </c>
      <c r="AK310" s="224" t="str">
        <f t="shared" si="35"/>
        <v/>
      </c>
      <c r="AL310" s="227"/>
      <c r="AM310" s="222" t="s">
        <v>15</v>
      </c>
      <c r="AN310" s="172">
        <f>IFERROR(VLOOKUP('PLANNING-RECHANGES LATelec'!$F310,'Table V'!A$1:O8217,13,FALSE),"TBD")</f>
        <v>1239</v>
      </c>
      <c r="AO310" s="170">
        <f>IFERROR(VLOOKUP('PLANNING-RECHANGES LATelec'!$F310,'Table V'!A$1:O8174,14,FALSE),"TBD")</f>
        <v>0</v>
      </c>
      <c r="AP310" s="171" t="str">
        <f>IFERROR(VLOOKUP('PLANNING-RECHANGES LATelec'!$F310,'Table V'!A$1:O$8013,15,FALSE),"TBD")</f>
        <v>EUR</v>
      </c>
      <c r="AQ310" s="170" t="str">
        <f>IFERROR(VLOOKUP('PLANNING-RECHANGES LATelec'!$A310,[3]PO_AS!$A$2:$R$2520,16,FALSE),"TBD")</f>
        <v>TBD</v>
      </c>
      <c r="AR310" s="169" t="str">
        <f>IFERROR(VLOOKUP('PLANNING-RECHANGES LATelec'!$A310,[3]PO_AS!$A$2:$S$2520,18,FALSE),"TBD")</f>
        <v>TBD</v>
      </c>
      <c r="AS310" s="169" t="str">
        <f t="shared" si="36"/>
        <v>Non valide</v>
      </c>
      <c r="AT310" s="169" t="str">
        <f t="shared" si="37"/>
        <v>Non valide</v>
      </c>
      <c r="AU310" s="215" t="str">
        <f>LEFT('PLANNING-RECHANGES LATelec'!$R310,9)</f>
        <v>Z71818</v>
      </c>
      <c r="AV310" s="156"/>
    </row>
    <row r="311" spans="1:48" ht="38.25" hidden="1" x14ac:dyDescent="0.2">
      <c r="A311" s="84" t="str">
        <f t="shared" si="33"/>
        <v>2761893910</v>
      </c>
      <c r="B311" s="125" t="str">
        <f>IFERROR(VLOOKUP(F311,'Table V'!A:K,11,FALSE),"TBD")</f>
        <v>AIRBUS</v>
      </c>
      <c r="C311" s="125">
        <v>27618939</v>
      </c>
      <c r="D311" s="126" t="s">
        <v>157</v>
      </c>
      <c r="E311" s="127" t="s">
        <v>104</v>
      </c>
      <c r="F311" s="125" t="s">
        <v>557</v>
      </c>
      <c r="G311" s="125">
        <v>1</v>
      </c>
      <c r="H311" s="125">
        <v>0</v>
      </c>
      <c r="I311" s="125" t="str">
        <f>IFERROR(VLOOKUP(F311,'Stock PHS'!A:F,6,FALSE),"")</f>
        <v/>
      </c>
      <c r="J311" s="128" t="str">
        <f>IFERROR(VLOOKUP(F311,'Table V'!A:I,9,FALSE),"P/N INCONNU")</f>
        <v>P/N CONNU</v>
      </c>
      <c r="K311" s="125" t="str">
        <f>IFERROR(VLOOKUP(F311,'Table V'!A:J,10,FALSE),"TBD")</f>
        <v>NB05635P</v>
      </c>
      <c r="L311" s="125" t="str">
        <f>IFERROR(VLOOKUP(F311,'Table V'!A:C,3,FALSE),"LdF non existante")</f>
        <v>LdF approuvée</v>
      </c>
      <c r="M311" s="129" t="s">
        <v>59</v>
      </c>
      <c r="N311" s="125" t="str">
        <f>IFERROR(VLOOKUP(F311,'Table V'!A:H,8,FALSE),"À définir")</f>
        <v>NON</v>
      </c>
      <c r="O311" s="125">
        <f>IFERROR(VLOOKUP(F311,'Table V'!A:E,2,FALSE),"")</f>
        <v>41</v>
      </c>
      <c r="P311" s="125" t="str">
        <f>IFERROR(CONCATENATE(VLOOKUP(F311,'Table V'!$A$1:$Q$260192,17,FALSE),"-",(RIGHT(C311,4)),"0",D311),"")</f>
        <v>1251019-8939010</v>
      </c>
      <c r="Q311" s="130" t="str">
        <f>IFERROR(VLOOKUP(F311,'Table V'!A:L,12,FALSE),"")</f>
        <v>LAB</v>
      </c>
      <c r="R311" s="125" t="s">
        <v>1772</v>
      </c>
      <c r="S311" s="125" t="s">
        <v>183</v>
      </c>
      <c r="T311" s="131" t="s">
        <v>24</v>
      </c>
      <c r="U311" s="132" t="s">
        <v>15</v>
      </c>
      <c r="V311" s="130">
        <f>IFERROR(VLOOKUP(F311,'Table V'!A:F,6,FALSE),"TBD")</f>
        <v>6939600700</v>
      </c>
      <c r="W311" s="125" t="str">
        <f>IFERROR(VLOOKUP(F311,'Table V'!A:G,7,FALSE),"TBD")</f>
        <v>Qté 3</v>
      </c>
      <c r="X311" s="125" t="str">
        <f>IFERROR(VLOOKUP(A311,[1]Feuil1!$A:$AG,32,FALSE),"N/A")</f>
        <v>Partial receipt</v>
      </c>
      <c r="Y311" s="130" t="s">
        <v>1987</v>
      </c>
      <c r="Z311" s="133"/>
      <c r="AA311" s="125" t="s">
        <v>159</v>
      </c>
      <c r="AB311" s="129">
        <v>10052</v>
      </c>
      <c r="AC311" s="129"/>
      <c r="AD311" s="129"/>
      <c r="AE311" s="134">
        <v>43080</v>
      </c>
      <c r="AF311" s="134">
        <v>43189</v>
      </c>
      <c r="AG311" s="134">
        <f t="shared" si="34"/>
        <v>43185</v>
      </c>
      <c r="AH311" s="125" t="s">
        <v>57</v>
      </c>
      <c r="AI311" s="219" t="str">
        <f>IFERROR(VLOOKUP('PLANNING-RECHANGES LATelec'!$AU311,[2]MAD!$B$4:$J$50000,2,FALSE),"MAD TBD")</f>
        <v>MAD TBD</v>
      </c>
      <c r="AJ311" s="134" t="str">
        <f>IFERROR(VLOOKUP('PLANNING-RECHANGES LATelec'!$AU311,[2]MAD!$B$4:$J$50000,9,FALSE),"NON EXPEDIÉE")</f>
        <v>NON EXPEDIÉE</v>
      </c>
      <c r="AK311" s="224" t="str">
        <f t="shared" si="35"/>
        <v/>
      </c>
      <c r="AL311" s="227">
        <v>43185</v>
      </c>
      <c r="AM311" s="222" t="s">
        <v>15</v>
      </c>
      <c r="AN311" s="172">
        <f>IFERROR(VLOOKUP('PLANNING-RECHANGES LATelec'!$F311,'Table V'!A$1:O8218,13,FALSE),"TBD")</f>
        <v>1997</v>
      </c>
      <c r="AO311" s="170">
        <f>IFERROR(VLOOKUP('PLANNING-RECHANGES LATelec'!$F311,'Table V'!A$1:O8175,14,FALSE),"TBD")</f>
        <v>0</v>
      </c>
      <c r="AP311" s="171" t="str">
        <f>IFERROR(VLOOKUP('PLANNING-RECHANGES LATelec'!$F311,'Table V'!A$1:O$8013,15,FALSE),"TBD")</f>
        <v>EUR</v>
      </c>
      <c r="AQ311" s="168" t="str">
        <f>IFERROR(VLOOKUP('PLANNING-RECHANGES LATelec'!$A311,[3]PO_AS!$A$2:$R$2520,16,FALSE),"TBD")</f>
        <v>TBD</v>
      </c>
      <c r="AR311" s="169" t="str">
        <f>IFERROR(VLOOKUP('PLANNING-RECHANGES LATelec'!$A311,[3]PO_AS!$A$2:$S$2520,18,FALSE),"TBD")</f>
        <v>TBD</v>
      </c>
      <c r="AS311" s="169" t="str">
        <f t="shared" si="36"/>
        <v>Non valide</v>
      </c>
      <c r="AT311" s="169" t="str">
        <f t="shared" si="37"/>
        <v>Non valide</v>
      </c>
      <c r="AU311" s="215" t="str">
        <f>LEFT('PLANNING-RECHANGES LATelec'!$R311,9)</f>
        <v>W96675
W9</v>
      </c>
      <c r="AV311" s="156"/>
    </row>
    <row r="312" spans="1:48" ht="38.25" hidden="1" x14ac:dyDescent="0.2">
      <c r="A312" s="84" t="str">
        <f t="shared" si="33"/>
        <v>2759972310</v>
      </c>
      <c r="B312" s="125" t="str">
        <f>IFERROR(VLOOKUP(F312,'Table V'!A:K,11,FALSE),"TBD")</f>
        <v>AIRBUS</v>
      </c>
      <c r="C312" s="125">
        <v>27599723</v>
      </c>
      <c r="D312" s="126" t="s">
        <v>157</v>
      </c>
      <c r="E312" s="127" t="s">
        <v>104</v>
      </c>
      <c r="F312" s="125" t="s">
        <v>619</v>
      </c>
      <c r="G312" s="125">
        <v>1</v>
      </c>
      <c r="H312" s="125">
        <v>0</v>
      </c>
      <c r="I312" s="125" t="str">
        <f>IFERROR(VLOOKUP(F312,'Stock PHS'!A:F,6,FALSE),"")</f>
        <v/>
      </c>
      <c r="J312" s="128" t="str">
        <f>IFERROR(VLOOKUP(F312,'Table V'!A:I,9,FALSE),"P/N INCONNU")</f>
        <v>P/N CONNU</v>
      </c>
      <c r="K312" s="125" t="str">
        <f>IFERROR(VLOOKUP(F312,'Table V'!A:J,10,FALSE),"TBD")</f>
        <v>RR0827Z</v>
      </c>
      <c r="L312" s="125" t="str">
        <f>IFERROR(VLOOKUP(F312,'Table V'!A:C,3,FALSE),"LdF non existante")</f>
        <v>LdF approuvée</v>
      </c>
      <c r="M312" s="129" t="s">
        <v>13</v>
      </c>
      <c r="N312" s="125" t="str">
        <f>IFERROR(VLOOKUP(F312,'Table V'!A:H,8,FALSE),"À définir")</f>
        <v>NON</v>
      </c>
      <c r="O312" s="125">
        <f>IFERROR(VLOOKUP(F312,'Table V'!A:E,2,FALSE),"")</f>
        <v>423</v>
      </c>
      <c r="P312" s="125" t="str">
        <f>IFERROR(CONCATENATE(VLOOKUP(F312,'Table V'!$A$1:$Q$260192,17,FALSE),"-",(RIGHT(C312,4)),"0",D312),"")</f>
        <v>1251319-9723010</v>
      </c>
      <c r="Q312" s="130" t="str">
        <f>IFERROR(VLOOKUP(F312,'Table V'!A:L,12,FALSE),"")</f>
        <v>LAB</v>
      </c>
      <c r="R312" s="126" t="s">
        <v>1773</v>
      </c>
      <c r="S312" s="125" t="s">
        <v>172</v>
      </c>
      <c r="T312" s="131" t="s">
        <v>24</v>
      </c>
      <c r="U312" s="132" t="s">
        <v>15</v>
      </c>
      <c r="V312" s="130">
        <f>IFERROR(VLOOKUP(F312,'Table V'!A:F,6,FALSE),"TBD")</f>
        <v>6574926600</v>
      </c>
      <c r="W312" s="125" t="str">
        <f>IFERROR(VLOOKUP(F312,'Table V'!A:G,7,FALSE),"TBD")</f>
        <v>Qté 1</v>
      </c>
      <c r="X312" s="125" t="str">
        <f>IFERROR(VLOOKUP(A312,[1]Feuil1!$A:$AG,32,FALSE),"N/A")</f>
        <v>Received</v>
      </c>
      <c r="Y312" s="130" t="s">
        <v>1987</v>
      </c>
      <c r="Z312" s="133" t="s">
        <v>242</v>
      </c>
      <c r="AA312" s="125" t="s">
        <v>159</v>
      </c>
      <c r="AB312" s="129" t="s">
        <v>241</v>
      </c>
      <c r="AC312" s="129"/>
      <c r="AD312" s="129"/>
      <c r="AE312" s="134">
        <v>43138</v>
      </c>
      <c r="AF312" s="134">
        <v>43189</v>
      </c>
      <c r="AG312" s="134">
        <f t="shared" si="34"/>
        <v>43185</v>
      </c>
      <c r="AH312" s="125" t="s">
        <v>57</v>
      </c>
      <c r="AI312" s="219" t="str">
        <f>IFERROR(VLOOKUP('PLANNING-RECHANGES LATelec'!$AU312,[2]MAD!$B$4:$J$50000,2,FALSE),"MAD TBD")</f>
        <v>MAD TBD</v>
      </c>
      <c r="AJ312" s="134" t="str">
        <f>IFERROR(VLOOKUP('PLANNING-RECHANGES LATelec'!$AU312,[2]MAD!$B$4:$J$50000,9,FALSE),"NON EXPEDIÉE")</f>
        <v>NON EXPEDIÉE</v>
      </c>
      <c r="AK312" s="224" t="str">
        <f t="shared" si="35"/>
        <v/>
      </c>
      <c r="AL312" s="227"/>
      <c r="AM312" s="222" t="s">
        <v>15</v>
      </c>
      <c r="AN312" s="172">
        <f>IFERROR(VLOOKUP('PLANNING-RECHANGES LATelec'!$F312,'Table V'!A$1:O8219,13,FALSE),"TBD")</f>
        <v>6165</v>
      </c>
      <c r="AO312" s="170">
        <f>IFERROR(VLOOKUP('PLANNING-RECHANGES LATelec'!$F312,'Table V'!A$1:O8176,14,FALSE),"TBD")</f>
        <v>0</v>
      </c>
      <c r="AP312" s="171" t="str">
        <f>IFERROR(VLOOKUP('PLANNING-RECHANGES LATelec'!$F312,'Table V'!A$1:O$8013,15,FALSE),"TBD")</f>
        <v>EUR</v>
      </c>
      <c r="AQ312" s="168" t="str">
        <f>IFERROR(VLOOKUP('PLANNING-RECHANGES LATelec'!$A312,[3]PO_AS!$A$2:$R$2520,16,FALSE),"TBD")</f>
        <v>TBD</v>
      </c>
      <c r="AR312" s="169" t="str">
        <f>IFERROR(VLOOKUP('PLANNING-RECHANGES LATelec'!$A312,[3]PO_AS!$A$2:$S$2520,18,FALSE),"TBD")</f>
        <v>TBD</v>
      </c>
      <c r="AS312" s="169" t="str">
        <f t="shared" si="36"/>
        <v>Non valide</v>
      </c>
      <c r="AT312" s="169" t="str">
        <f t="shared" si="37"/>
        <v>Non valide</v>
      </c>
      <c r="AU312" s="215" t="str">
        <f>LEFT('PLANNING-RECHANGES LATelec'!$R312,9)</f>
        <v>W85356
W8</v>
      </c>
      <c r="AV312" s="156"/>
    </row>
    <row r="313" spans="1:48" ht="38.25" hidden="1" x14ac:dyDescent="0.2">
      <c r="A313" s="84" t="str">
        <f t="shared" si="33"/>
        <v>2771546610</v>
      </c>
      <c r="B313" s="125" t="str">
        <f>IFERROR(VLOOKUP(F313,'Table V'!A:K,11,FALSE),"TBD")</f>
        <v>AIRBUS</v>
      </c>
      <c r="C313" s="125">
        <v>27715466</v>
      </c>
      <c r="D313" s="126" t="s">
        <v>157</v>
      </c>
      <c r="E313" s="127" t="s">
        <v>6</v>
      </c>
      <c r="F313" s="125" t="s">
        <v>204</v>
      </c>
      <c r="G313" s="125">
        <v>1</v>
      </c>
      <c r="H313" s="125">
        <v>0</v>
      </c>
      <c r="I313" s="125" t="str">
        <f>IFERROR(VLOOKUP(F313,'Stock PHS'!A:F,6,FALSE),"")</f>
        <v/>
      </c>
      <c r="J313" s="128" t="str">
        <f>IFERROR(VLOOKUP(F313,'Table V'!A:I,9,FALSE),"P/N INCONNU")</f>
        <v>P/N CONNU</v>
      </c>
      <c r="K313" s="125" t="str">
        <f>IFERROR(VLOOKUP(F313,'Table V'!A:J,10,FALSE),"TBD")</f>
        <v>VB0251D</v>
      </c>
      <c r="L313" s="125" t="str">
        <f>IFERROR(VLOOKUP(F313,'Table V'!A:C,3,FALSE),"LdF non existante")</f>
        <v>LdF approuvée</v>
      </c>
      <c r="M313" s="129" t="s">
        <v>59</v>
      </c>
      <c r="N313" s="125" t="str">
        <f>IFERROR(VLOOKUP(F313,'Table V'!A:H,8,FALSE),"À définir")</f>
        <v>NON</v>
      </c>
      <c r="O313" s="125">
        <f>IFERROR(VLOOKUP(F313,'Table V'!A:E,2,FALSE),"")</f>
        <v>613</v>
      </c>
      <c r="P313" s="125" t="str">
        <f>IFERROR(CONCATENATE(VLOOKUP(F313,'Table V'!$A$1:$Q$260192,17,FALSE),"-",(RIGHT(C313,4)),"0",D313),"")</f>
        <v>1251019-5466010</v>
      </c>
      <c r="Q313" s="130" t="str">
        <f>IFERROR(VLOOKUP(F313,'Table V'!A:L,12,FALSE),"")</f>
        <v>LAB</v>
      </c>
      <c r="R313" s="125" t="s">
        <v>1774</v>
      </c>
      <c r="S313" s="125" t="s">
        <v>172</v>
      </c>
      <c r="T313" s="131" t="s">
        <v>24</v>
      </c>
      <c r="U313" s="132" t="s">
        <v>15</v>
      </c>
      <c r="V313" s="130" t="str">
        <f>IFERROR(VLOOKUP(F313,'Table V'!A:F,6,FALSE),"TBD")</f>
        <v>N/A</v>
      </c>
      <c r="W313" s="125" t="str">
        <f>IFERROR(VLOOKUP(F313,'Table V'!A:G,7,FALSE),"TBD")</f>
        <v>N/A</v>
      </c>
      <c r="X313" s="125" t="str">
        <f>IFERROR(VLOOKUP(A313,[1]Feuil1!$A:$AG,32,FALSE),"N/A")</f>
        <v>N/A</v>
      </c>
      <c r="Y313" s="130" t="s">
        <v>1987</v>
      </c>
      <c r="Z313" s="133"/>
      <c r="AA313" s="125" t="s">
        <v>159</v>
      </c>
      <c r="AB313" s="129">
        <v>12257</v>
      </c>
      <c r="AC313" s="129"/>
      <c r="AD313" s="129"/>
      <c r="AE313" s="134">
        <v>43178</v>
      </c>
      <c r="AF313" s="134">
        <v>43187</v>
      </c>
      <c r="AG313" s="134">
        <f t="shared" si="34"/>
        <v>43185</v>
      </c>
      <c r="AH313" s="125" t="s">
        <v>57</v>
      </c>
      <c r="AI313" s="219" t="str">
        <f>IFERROR(VLOOKUP('PLANNING-RECHANGES LATelec'!$AU313,[2]MAD!$B$4:$J$50000,2,FALSE),"MAD TBD")</f>
        <v>MAD TBD</v>
      </c>
      <c r="AJ313" s="134" t="str">
        <f>IFERROR(VLOOKUP('PLANNING-RECHANGES LATelec'!$AU313,[2]MAD!$B$4:$J$50000,9,FALSE),"NON EXPEDIÉE")</f>
        <v>NON EXPEDIÉE</v>
      </c>
      <c r="AK313" s="224" t="str">
        <f t="shared" si="35"/>
        <v/>
      </c>
      <c r="AL313" s="227"/>
      <c r="AM313" s="222" t="s">
        <v>15</v>
      </c>
      <c r="AN313" s="172">
        <f>IFERROR(VLOOKUP('PLANNING-RECHANGES LATelec'!$F313,'Table V'!A$1:O8220,13,FALSE),"TBD")</f>
        <v>1614</v>
      </c>
      <c r="AO313" s="170">
        <f>IFERROR(VLOOKUP('PLANNING-RECHANGES LATelec'!$F313,'Table V'!A$1:O8177,14,FALSE),"TBD")</f>
        <v>0</v>
      </c>
      <c r="AP313" s="171" t="str">
        <f>IFERROR(VLOOKUP('PLANNING-RECHANGES LATelec'!$F313,'Table V'!A$1:O$8013,15,FALSE),"TBD")</f>
        <v>USD</v>
      </c>
      <c r="AQ313" s="168" t="str">
        <f>IFERROR(VLOOKUP('PLANNING-RECHANGES LATelec'!$A313,[3]PO_AS!$A$2:$R$2520,16,FALSE),"TBD")</f>
        <v>TBD</v>
      </c>
      <c r="AR313" s="169" t="str">
        <f>IFERROR(VLOOKUP('PLANNING-RECHANGES LATelec'!$A313,[3]PO_AS!$A$2:$S$2520,18,FALSE),"TBD")</f>
        <v>TBD</v>
      </c>
      <c r="AS313" s="169" t="str">
        <f t="shared" si="36"/>
        <v>Non valide</v>
      </c>
      <c r="AT313" s="169" t="str">
        <f t="shared" si="37"/>
        <v>Non valide</v>
      </c>
      <c r="AU313" s="215" t="str">
        <f>LEFT('PLANNING-RECHANGES LATelec'!$R313,9)</f>
        <v>Z87825
Z8</v>
      </c>
      <c r="AV313" s="156"/>
    </row>
    <row r="314" spans="1:48" ht="25.5" hidden="1" x14ac:dyDescent="0.2">
      <c r="A314" s="84" t="str">
        <f t="shared" si="33"/>
        <v>PRE_APPRO_FFK10</v>
      </c>
      <c r="B314" s="125" t="str">
        <f>IFERROR(VLOOKUP(F314,'Table V'!A:K,11,FALSE),"TBD")</f>
        <v>STELIA</v>
      </c>
      <c r="C314" s="125" t="s">
        <v>249</v>
      </c>
      <c r="D314" s="126" t="s">
        <v>157</v>
      </c>
      <c r="E314" s="127" t="s">
        <v>104</v>
      </c>
      <c r="F314" s="125" t="s">
        <v>646</v>
      </c>
      <c r="G314" s="125">
        <v>5</v>
      </c>
      <c r="H314" s="125">
        <v>0</v>
      </c>
      <c r="I314" s="125" t="str">
        <f>IFERROR(VLOOKUP(F314,'Stock PHS'!A:F,6,FALSE),"")</f>
        <v/>
      </c>
      <c r="J314" s="128" t="str">
        <f>IFERROR(VLOOKUP(F314,'Table V'!A:I,9,FALSE),"P/N INCONNU")</f>
        <v>P/N CONNU</v>
      </c>
      <c r="K314" s="125" t="str">
        <f>IFERROR(VLOOKUP(F314,'Table V'!A:J,10,FALSE),"TBD")</f>
        <v>N/A</v>
      </c>
      <c r="L314" s="125" t="str">
        <f>IFERROR(VLOOKUP(F314,'Table V'!A:C,3,FALSE),"LdF non existante")</f>
        <v>LdF approuvée</v>
      </c>
      <c r="M314" s="129" t="s">
        <v>59</v>
      </c>
      <c r="N314" s="125" t="str">
        <f>IFERROR(VLOOKUP(F314,'Table V'!A:H,8,FALSE),"À définir")</f>
        <v>OUI</v>
      </c>
      <c r="O314" s="125" t="str">
        <f>IFERROR(VLOOKUP(F314,'Table V'!A:E,2,FALSE),"")</f>
        <v>CÂBLE</v>
      </c>
      <c r="P314" s="125" t="str">
        <f>IFERROR(CONCATENATE(VLOOKUP(F314,'Table V'!$A$1:$Q$260192,17,FALSE),"-",(RIGHT(C314,4)),"0",D314),"")</f>
        <v>1251019-_FFK010</v>
      </c>
      <c r="Q314" s="130" t="str">
        <f>IFERROR(VLOOKUP(F314,'Table V'!A:L,12,FALSE),"")</f>
        <v>LAB</v>
      </c>
      <c r="R314" s="125" t="s">
        <v>251</v>
      </c>
      <c r="S314" s="125" t="s">
        <v>57</v>
      </c>
      <c r="T314" s="131" t="s">
        <v>24</v>
      </c>
      <c r="U314" s="132" t="s">
        <v>15</v>
      </c>
      <c r="V314" s="130" t="str">
        <f>IFERROR(VLOOKUP(F314,'Table V'!A:F,6,FALSE),"TBD")</f>
        <v>N/A</v>
      </c>
      <c r="W314" s="125" t="str">
        <f>IFERROR(VLOOKUP(F314,'Table V'!A:G,7,FALSE),"TBD")</f>
        <v>N/A</v>
      </c>
      <c r="X314" s="125" t="str">
        <f>IFERROR(VLOOKUP(A314,[1]Feuil1!$A:$AG,32,FALSE),"N/A")</f>
        <v>N/A</v>
      </c>
      <c r="Y314" s="130" t="s">
        <v>1987</v>
      </c>
      <c r="Z314" s="133" t="s">
        <v>253</v>
      </c>
      <c r="AA314" s="125" t="s">
        <v>252</v>
      </c>
      <c r="AB314" s="129" t="s">
        <v>57</v>
      </c>
      <c r="AC314" s="129"/>
      <c r="AD314" s="129"/>
      <c r="AE314" s="134">
        <v>43189</v>
      </c>
      <c r="AF314" s="134"/>
      <c r="AG314" s="134">
        <f t="shared" si="34"/>
        <v>43185</v>
      </c>
      <c r="AH314" s="125" t="s">
        <v>57</v>
      </c>
      <c r="AI314" s="219" t="str">
        <f>IFERROR(VLOOKUP('PLANNING-RECHANGES LATelec'!$AU314,[2]MAD!$B$4:$J$50000,2,FALSE),"MAD TBD")</f>
        <v>MAD TBD</v>
      </c>
      <c r="AJ314" s="134" t="str">
        <f>IFERROR(VLOOKUP('PLANNING-RECHANGES LATelec'!$AU314,[2]MAD!$B$4:$J$50000,9,FALSE),"NON EXPEDIÉE")</f>
        <v>NON EXPEDIÉE</v>
      </c>
      <c r="AK314" s="224" t="str">
        <f t="shared" si="35"/>
        <v/>
      </c>
      <c r="AL314" s="227"/>
      <c r="AM314" s="222" t="s">
        <v>15</v>
      </c>
      <c r="AN314" s="172">
        <f>IFERROR(VLOOKUP('PLANNING-RECHANGES LATelec'!$F314,'Table V'!A$1:O8221,13,FALSE),"TBD")</f>
        <v>245</v>
      </c>
      <c r="AO314" s="170">
        <f>IFERROR(VLOOKUP('PLANNING-RECHANGES LATelec'!$F314,'Table V'!A$1:O8178,14,FALSE),"TBD")</f>
        <v>0</v>
      </c>
      <c r="AP314" s="171" t="str">
        <f>IFERROR(VLOOKUP('PLANNING-RECHANGES LATelec'!$F314,'Table V'!A$1:O$8013,15,FALSE),"TBD")</f>
        <v>EUR</v>
      </c>
      <c r="AQ314" s="168" t="str">
        <f>IFERROR(VLOOKUP('PLANNING-RECHANGES LATelec'!$A314,[3]PO_AS!$A$2:$R$2520,16,FALSE),"TBD")</f>
        <v>TBD</v>
      </c>
      <c r="AR314" s="169" t="str">
        <f>IFERROR(VLOOKUP('PLANNING-RECHANGES LATelec'!$A314,[3]PO_AS!$A$2:$S$2520,18,FALSE),"TBD")</f>
        <v>TBD</v>
      </c>
      <c r="AS314" s="169" t="str">
        <f t="shared" si="36"/>
        <v>Non valide</v>
      </c>
      <c r="AT314" s="169" t="str">
        <f t="shared" si="37"/>
        <v>Non valide</v>
      </c>
      <c r="AU314" s="215" t="str">
        <f>LEFT('PLANNING-RECHANGES LATelec'!$R314,9)</f>
        <v>Z72580 
Z</v>
      </c>
      <c r="AV314" s="156"/>
    </row>
    <row r="315" spans="1:48" ht="38.25" hidden="1" x14ac:dyDescent="0.2">
      <c r="A315" s="84" t="str">
        <f t="shared" si="33"/>
        <v>2770997710</v>
      </c>
      <c r="B315" s="125" t="str">
        <f>IFERROR(VLOOKUP(F315,'Table V'!A:K,11,FALSE),"TBD")</f>
        <v>AIRBUS</v>
      </c>
      <c r="C315" s="125">
        <v>27709977</v>
      </c>
      <c r="D315" s="126" t="s">
        <v>157</v>
      </c>
      <c r="E315" s="127" t="s">
        <v>16</v>
      </c>
      <c r="F315" s="125" t="s">
        <v>532</v>
      </c>
      <c r="G315" s="125">
        <v>11</v>
      </c>
      <c r="H315" s="125">
        <v>0</v>
      </c>
      <c r="I315" s="125" t="str">
        <f>IFERROR(VLOOKUP(F315,'Stock PHS'!A:F,6,FALSE),"")</f>
        <v/>
      </c>
      <c r="J315" s="128" t="str">
        <f>IFERROR(VLOOKUP(F315,'Table V'!A:I,9,FALSE),"P/N INCONNU")</f>
        <v>P/N CONNU</v>
      </c>
      <c r="K315" s="125" t="str">
        <f>IFERROR(VLOOKUP(F315,'Table V'!A:J,10,FALSE),"TBD")</f>
        <v>NB03010P</v>
      </c>
      <c r="L315" s="125" t="str">
        <f>IFERROR(VLOOKUP(F315,'Table V'!A:C,3,FALSE),"LdF non existante")</f>
        <v>LdF approuvée</v>
      </c>
      <c r="M315" s="129" t="s">
        <v>59</v>
      </c>
      <c r="N315" s="125" t="str">
        <f>IFERROR(VLOOKUP(F315,'Table V'!A:H,8,FALSE),"À définir")</f>
        <v>NON</v>
      </c>
      <c r="O315" s="125">
        <f>IFERROR(VLOOKUP(F315,'Table V'!A:E,2,FALSE),"")</f>
        <v>27</v>
      </c>
      <c r="P315" s="125" t="str">
        <f>IFERROR(CONCATENATE(VLOOKUP(F315,'Table V'!$A$1:$Q$260192,17,FALSE),"-",(RIGHT(C315,4)),"0",D315),"")</f>
        <v>1251019-9977010</v>
      </c>
      <c r="Q315" s="130" t="str">
        <f>IFERROR(VLOOKUP(F315,'Table V'!A:L,12,FALSE),"")</f>
        <v>LAB</v>
      </c>
      <c r="R315" s="125" t="s">
        <v>1776</v>
      </c>
      <c r="S315" s="125" t="s">
        <v>258</v>
      </c>
      <c r="T315" s="131" t="s">
        <v>24</v>
      </c>
      <c r="U315" s="132" t="s">
        <v>15</v>
      </c>
      <c r="V315" s="130" t="str">
        <f>IFERROR(VLOOKUP(F315,'Table V'!A:F,6,FALSE),"TBD")</f>
        <v>N/A</v>
      </c>
      <c r="W315" s="125" t="str">
        <f>IFERROR(VLOOKUP(F315,'Table V'!A:G,7,FALSE),"TBD")</f>
        <v>N/A</v>
      </c>
      <c r="X315" s="125" t="str">
        <f>IFERROR(VLOOKUP(A315,[1]Feuil1!$A:$AG,32,FALSE),"N/A")</f>
        <v>N/A</v>
      </c>
      <c r="Y315" s="130" t="s">
        <v>1987</v>
      </c>
      <c r="Z315" s="133" t="s">
        <v>219</v>
      </c>
      <c r="AA315" s="125" t="s">
        <v>159</v>
      </c>
      <c r="AB315" s="129">
        <v>11859</v>
      </c>
      <c r="AC315" s="129"/>
      <c r="AD315" s="129"/>
      <c r="AE315" s="134">
        <v>43175</v>
      </c>
      <c r="AF315" s="134">
        <v>43189</v>
      </c>
      <c r="AG315" s="134">
        <f t="shared" si="34"/>
        <v>43187</v>
      </c>
      <c r="AH315" s="125" t="s">
        <v>57</v>
      </c>
      <c r="AI315" s="219" t="str">
        <f>IFERROR(VLOOKUP('PLANNING-RECHANGES LATelec'!$AU315,[2]MAD!$B$4:$J$50000,2,FALSE),"MAD TBD")</f>
        <v>MAD TBD</v>
      </c>
      <c r="AJ315" s="134" t="str">
        <f>IFERROR(VLOOKUP('PLANNING-RECHANGES LATelec'!$AU315,[2]MAD!$B$4:$J$50000,9,FALSE),"NON EXPEDIÉE")</f>
        <v>NON EXPEDIÉE</v>
      </c>
      <c r="AK315" s="224" t="str">
        <f t="shared" si="35"/>
        <v/>
      </c>
      <c r="AL315" s="227"/>
      <c r="AM315" s="222" t="s">
        <v>15</v>
      </c>
      <c r="AN315" s="172">
        <f>IFERROR(VLOOKUP('PLANNING-RECHANGES LATelec'!$F315,'Table V'!A$1:O8222,13,FALSE),"TBD")</f>
        <v>1000</v>
      </c>
      <c r="AO315" s="170">
        <f>IFERROR(VLOOKUP('PLANNING-RECHANGES LATelec'!$F315,'Table V'!A$1:O8179,14,FALSE),"TBD")</f>
        <v>0</v>
      </c>
      <c r="AP315" s="171" t="str">
        <f>IFERROR(VLOOKUP('PLANNING-RECHANGES LATelec'!$F315,'Table V'!A$1:O$8013,15,FALSE),"TBD")</f>
        <v>EUR</v>
      </c>
      <c r="AQ315" s="168" t="str">
        <f>IFERROR(VLOOKUP('PLANNING-RECHANGES LATelec'!$A315,[3]PO_AS!$A$2:$R$2520,16,FALSE),"TBD")</f>
        <v>TBD</v>
      </c>
      <c r="AR315" s="169" t="str">
        <f>IFERROR(VLOOKUP('PLANNING-RECHANGES LATelec'!$A315,[3]PO_AS!$A$2:$S$2520,18,FALSE),"TBD")</f>
        <v>TBD</v>
      </c>
      <c r="AS315" s="169" t="str">
        <f t="shared" si="36"/>
        <v>Non valide</v>
      </c>
      <c r="AT315" s="169" t="str">
        <f t="shared" si="37"/>
        <v>Non valide</v>
      </c>
      <c r="AU315" s="215" t="str">
        <f>LEFT('PLANNING-RECHANGES LATelec'!$R315,9)</f>
        <v>Z83772
Z8</v>
      </c>
      <c r="AV315" s="156"/>
    </row>
    <row r="316" spans="1:48" ht="38.25" hidden="1" x14ac:dyDescent="0.2">
      <c r="A316" s="84" t="str">
        <f t="shared" si="33"/>
        <v>2752903910</v>
      </c>
      <c r="B316" s="125" t="str">
        <f>IFERROR(VLOOKUP(F316,'Table V'!A:K,11,FALSE),"TBD")</f>
        <v>AIRBUS</v>
      </c>
      <c r="C316" s="125">
        <v>27529039</v>
      </c>
      <c r="D316" s="126" t="s">
        <v>157</v>
      </c>
      <c r="E316" s="127" t="s">
        <v>104</v>
      </c>
      <c r="F316" s="125" t="s">
        <v>489</v>
      </c>
      <c r="G316" s="125">
        <v>1</v>
      </c>
      <c r="H316" s="125">
        <v>0</v>
      </c>
      <c r="I316" s="125" t="str">
        <f>IFERROR(VLOOKUP(F316,'Stock PHS'!A:F,6,FALSE),"")</f>
        <v/>
      </c>
      <c r="J316" s="128" t="str">
        <f>IFERROR(VLOOKUP(F316,'Table V'!A:I,9,FALSE),"P/N INCONNU")</f>
        <v>P/N CONNU</v>
      </c>
      <c r="K316" s="125" t="str">
        <f>IFERROR(VLOOKUP(F316,'Table V'!A:J,10,FALSE),"TBD")</f>
        <v>NR1727P</v>
      </c>
      <c r="L316" s="125" t="str">
        <f>IFERROR(VLOOKUP(F316,'Table V'!A:C,3,FALSE),"LdF non existante")</f>
        <v>LdF approuvée</v>
      </c>
      <c r="M316" s="129" t="s">
        <v>59</v>
      </c>
      <c r="N316" s="125" t="str">
        <f>IFERROR(VLOOKUP(F316,'Table V'!A:H,8,FALSE),"À définir")</f>
        <v>NON</v>
      </c>
      <c r="O316" s="125">
        <f>IFERROR(VLOOKUP(F316,'Table V'!A:E,2,FALSE),"")</f>
        <v>22</v>
      </c>
      <c r="P316" s="125" t="str">
        <f>IFERROR(CONCATENATE(VLOOKUP(F316,'Table V'!$A$1:$Q$260192,17,FALSE),"-",(RIGHT(C316,4)),"0",D316),"")</f>
        <v>1251019-9039010</v>
      </c>
      <c r="Q316" s="130" t="str">
        <f>IFERROR(VLOOKUP(F316,'Table V'!A:L,12,FALSE),"")</f>
        <v>LAB</v>
      </c>
      <c r="R316" s="125" t="s">
        <v>1777</v>
      </c>
      <c r="S316" s="125" t="s">
        <v>172</v>
      </c>
      <c r="T316" s="131" t="s">
        <v>24</v>
      </c>
      <c r="U316" s="132" t="s">
        <v>15</v>
      </c>
      <c r="V316" s="130" t="str">
        <f>IFERROR(VLOOKUP(F316,'Table V'!A:F,6,FALSE),"TBD")</f>
        <v>6939600100</v>
      </c>
      <c r="W316" s="125" t="str">
        <f>IFERROR(VLOOKUP(F316,'Table V'!A:G,7,FALSE),"TBD")</f>
        <v>Qté 1</v>
      </c>
      <c r="X316" s="125" t="str">
        <f>IFERROR(VLOOKUP(A316,[1]Feuil1!$A:$AG,32,FALSE),"N/A")</f>
        <v>Received</v>
      </c>
      <c r="Y316" s="130" t="s">
        <v>1987</v>
      </c>
      <c r="Z316" s="133" t="s">
        <v>256</v>
      </c>
      <c r="AA316" s="125" t="s">
        <v>159</v>
      </c>
      <c r="AB316" s="129">
        <v>7940</v>
      </c>
      <c r="AC316" s="129"/>
      <c r="AD316" s="129"/>
      <c r="AE316" s="134">
        <v>43000</v>
      </c>
      <c r="AF316" s="134">
        <v>43195</v>
      </c>
      <c r="AG316" s="134">
        <f t="shared" si="34"/>
        <v>43189</v>
      </c>
      <c r="AH316" s="125" t="s">
        <v>57</v>
      </c>
      <c r="AI316" s="219" t="str">
        <f>IFERROR(VLOOKUP('PLANNING-RECHANGES LATelec'!$AU316,[2]MAD!$B$4:$J$50000,2,FALSE),"MAD TBD")</f>
        <v>MAD TBD</v>
      </c>
      <c r="AJ316" s="134" t="str">
        <f>IFERROR(VLOOKUP('PLANNING-RECHANGES LATelec'!$AU316,[2]MAD!$B$4:$J$50000,9,FALSE),"NON EXPEDIÉE")</f>
        <v>NON EXPEDIÉE</v>
      </c>
      <c r="AK316" s="224" t="str">
        <f t="shared" si="35"/>
        <v/>
      </c>
      <c r="AL316" s="227"/>
      <c r="AM316" s="222" t="s">
        <v>15</v>
      </c>
      <c r="AN316" s="172">
        <f>IFERROR(VLOOKUP('PLANNING-RECHANGES LATelec'!$F316,'Table V'!A$1:O8223,13,FALSE),"TBD")</f>
        <v>3320</v>
      </c>
      <c r="AO316" s="170">
        <f>IFERROR(VLOOKUP('PLANNING-RECHANGES LATelec'!$F316,'Table V'!A$1:O8180,14,FALSE),"TBD")</f>
        <v>0</v>
      </c>
      <c r="AP316" s="171" t="str">
        <f>IFERROR(VLOOKUP('PLANNING-RECHANGES LATelec'!$F316,'Table V'!A$1:O$8013,15,FALSE),"TBD")</f>
        <v>EUR</v>
      </c>
      <c r="AQ316" s="168" t="str">
        <f>IFERROR(VLOOKUP('PLANNING-RECHANGES LATelec'!$A316,[3]PO_AS!$A$2:$R$2520,16,FALSE),"TBD")</f>
        <v>TBD</v>
      </c>
      <c r="AR316" s="169" t="str">
        <f>IFERROR(VLOOKUP('PLANNING-RECHANGES LATelec'!$A316,[3]PO_AS!$A$2:$S$2520,18,FALSE),"TBD")</f>
        <v>TBD</v>
      </c>
      <c r="AS316" s="169" t="str">
        <f t="shared" si="36"/>
        <v>Non valide</v>
      </c>
      <c r="AT316" s="169" t="str">
        <f t="shared" si="37"/>
        <v>Non valide</v>
      </c>
      <c r="AU316" s="215" t="str">
        <f>LEFT('PLANNING-RECHANGES LATelec'!$R316,9)</f>
        <v>W16027
W1</v>
      </c>
      <c r="AV316" s="156"/>
    </row>
    <row r="317" spans="1:48" hidden="1" x14ac:dyDescent="0.2">
      <c r="A317" s="84" t="str">
        <f t="shared" si="33"/>
        <v>490003478307</v>
      </c>
      <c r="B317" s="125" t="str">
        <f>IFERROR(VLOOKUP(F317,'Table V'!A:K,11,FALSE),"TBD")</f>
        <v>STELIA</v>
      </c>
      <c r="C317" s="125">
        <v>4900034783</v>
      </c>
      <c r="D317" s="126" t="s">
        <v>233</v>
      </c>
      <c r="E317" s="127" t="s">
        <v>95</v>
      </c>
      <c r="F317" s="125" t="s">
        <v>533</v>
      </c>
      <c r="G317" s="125">
        <v>1</v>
      </c>
      <c r="H317" s="125">
        <v>0</v>
      </c>
      <c r="I317" s="125" t="str">
        <f>IFERROR(VLOOKUP(F317,'Stock PHS'!A:F,6,FALSE),"")</f>
        <v/>
      </c>
      <c r="J317" s="128" t="str">
        <f>IFERROR(VLOOKUP(F317,'Table V'!A:I,9,FALSE),"P/N INCONNU")</f>
        <v>P/N CONNU</v>
      </c>
      <c r="K317" s="125" t="str">
        <f>IFERROR(VLOOKUP(F317,'Table V'!A:J,10,FALSE),"TBD")</f>
        <v>N/A</v>
      </c>
      <c r="L317" s="125" t="str">
        <f>IFERROR(VLOOKUP(F317,'Table V'!A:C,3,FALSE),"LdF non existante")</f>
        <v>LdF approuvée</v>
      </c>
      <c r="M317" s="129" t="s">
        <v>59</v>
      </c>
      <c r="N317" s="125" t="str">
        <f>IFERROR(VLOOKUP(F317,'Table V'!A:H,8,FALSE),"À définir")</f>
        <v>NON</v>
      </c>
      <c r="O317" s="125">
        <f>IFERROR(VLOOKUP(F317,'Table V'!A:E,2,FALSE),"")</f>
        <v>27</v>
      </c>
      <c r="P317" s="125" t="str">
        <f>IFERROR(CONCATENATE(VLOOKUP(F317,'Table V'!$A$1:$Q$260192,17,FALSE),"-",(RIGHT(C317,4)),"0",D317),"")</f>
        <v>1251019-47830007</v>
      </c>
      <c r="Q317" s="130" t="str">
        <f>IFERROR(VLOOKUP(F317,'Table V'!A:L,12,FALSE),"")</f>
        <v>LAB</v>
      </c>
      <c r="R317" s="126"/>
      <c r="S317" s="125" t="s">
        <v>172</v>
      </c>
      <c r="T317" s="131" t="s">
        <v>24</v>
      </c>
      <c r="U317" s="132"/>
      <c r="V317" s="130" t="str">
        <f>IFERROR(VLOOKUP(F317,'Table V'!A:F,6,FALSE),"TBD")</f>
        <v>6839605200</v>
      </c>
      <c r="W317" s="125" t="str">
        <f>IFERROR(VLOOKUP(F317,'Table V'!A:G,7,FALSE),"TBD")</f>
        <v>Qté 1</v>
      </c>
      <c r="X317" s="125" t="str">
        <f>IFERROR(VLOOKUP(A317,[1]Feuil1!$A:$AG,32,FALSE),"N/A")</f>
        <v>N/A</v>
      </c>
      <c r="Y317" s="130" t="s">
        <v>1987</v>
      </c>
      <c r="Z317" s="133" t="s">
        <v>271</v>
      </c>
      <c r="AA317" s="125" t="s">
        <v>159</v>
      </c>
      <c r="AB317" s="129">
        <v>12224</v>
      </c>
      <c r="AC317" s="129"/>
      <c r="AD317" s="129"/>
      <c r="AE317" s="134">
        <v>43199</v>
      </c>
      <c r="AF317" s="134"/>
      <c r="AG317" s="134">
        <f t="shared" si="34"/>
        <v>43193</v>
      </c>
      <c r="AH317" s="125" t="s">
        <v>57</v>
      </c>
      <c r="AI317" s="219" t="str">
        <f>IFERROR(VLOOKUP('PLANNING-RECHANGES LATelec'!$AU317,[2]MAD!$B$4:$J$50000,2,FALSE),"MAD TBD")</f>
        <v>MAD TBD</v>
      </c>
      <c r="AJ317" s="134" t="str">
        <f>IFERROR(VLOOKUP('PLANNING-RECHANGES LATelec'!$AU317,[2]MAD!$B$4:$J$50000,9,FALSE),"NON EXPEDIÉE")</f>
        <v>NON EXPEDIÉE</v>
      </c>
      <c r="AK317" s="224" t="str">
        <f t="shared" si="35"/>
        <v/>
      </c>
      <c r="AL317" s="227"/>
      <c r="AM317" s="222" t="s">
        <v>15</v>
      </c>
      <c r="AN317" s="172">
        <f>IFERROR(VLOOKUP('PLANNING-RECHANGES LATelec'!$F317,'Table V'!A$1:O8224,13,FALSE),"TBD")</f>
        <v>0</v>
      </c>
      <c r="AO317" s="170">
        <f>IFERROR(VLOOKUP('PLANNING-RECHANGES LATelec'!$F317,'Table V'!A$1:O8181,14,FALSE),"TBD")</f>
        <v>0</v>
      </c>
      <c r="AP317" s="171">
        <f>IFERROR(VLOOKUP('PLANNING-RECHANGES LATelec'!$F317,'Table V'!A$1:O$8013,15,FALSE),"TBD")</f>
        <v>0</v>
      </c>
      <c r="AQ317" s="168" t="str">
        <f>IFERROR(VLOOKUP('PLANNING-RECHANGES LATelec'!$A317,[3]PO_AS!$A$2:$R$2520,16,FALSE),"TBD")</f>
        <v>TBD</v>
      </c>
      <c r="AR317" s="169" t="str">
        <f>IFERROR(VLOOKUP('PLANNING-RECHANGES LATelec'!$A317,[3]PO_AS!$A$2:$S$2520,18,FALSE),"TBD")</f>
        <v>TBD</v>
      </c>
      <c r="AS317" s="169" t="str">
        <f t="shared" si="36"/>
        <v>Non valide</v>
      </c>
      <c r="AT317" s="169" t="str">
        <f t="shared" si="37"/>
        <v>Non valide</v>
      </c>
      <c r="AU317" s="215" t="str">
        <f>LEFT('PLANNING-RECHANGES LATelec'!$R317,9)</f>
        <v/>
      </c>
      <c r="AV317" s="156"/>
    </row>
    <row r="318" spans="1:48" ht="25.5" hidden="1" x14ac:dyDescent="0.2">
      <c r="A318" s="84" t="str">
        <f t="shared" si="33"/>
        <v>6300408909</v>
      </c>
      <c r="B318" s="125" t="str">
        <f>IFERROR(VLOOKUP(F318,'Table V'!A:K,11,FALSE),"TBD")</f>
        <v>STELIA</v>
      </c>
      <c r="C318" s="125">
        <v>6300408909</v>
      </c>
      <c r="D318" s="126"/>
      <c r="E318" s="127" t="s">
        <v>95</v>
      </c>
      <c r="F318" s="125" t="s">
        <v>687</v>
      </c>
      <c r="G318" s="125">
        <v>5</v>
      </c>
      <c r="H318" s="125">
        <v>0</v>
      </c>
      <c r="I318" s="125" t="str">
        <f>IFERROR(VLOOKUP(F318,'Stock PHS'!A:F,6,FALSE),"")</f>
        <v/>
      </c>
      <c r="J318" s="128" t="str">
        <f>IFERROR(VLOOKUP(F318,'Table V'!A:I,9,FALSE),"P/N INCONNU")</f>
        <v>P/N CONNU</v>
      </c>
      <c r="K318" s="125" t="str">
        <f>IFERROR(VLOOKUP(F318,'Table V'!A:J,10,FALSE),"TBD")</f>
        <v>TBD</v>
      </c>
      <c r="L318" s="125" t="str">
        <f>IFERROR(VLOOKUP(F318,'Table V'!A:C,3,FALSE),"LdF non existante")</f>
        <v>LdF approuvée</v>
      </c>
      <c r="M318" s="129" t="s">
        <v>59</v>
      </c>
      <c r="N318" s="125" t="str">
        <f>IFERROR(VLOOKUP(F318,'Table V'!A:H,8,FALSE),"À définir")</f>
        <v>OUI</v>
      </c>
      <c r="O318" s="125" t="str">
        <f>IFERROR(VLOOKUP(F318,'Table V'!A:E,2,FALSE),"")</f>
        <v>CABLE COAXIAL</v>
      </c>
      <c r="P318" s="125" t="str">
        <f>IFERROR(CONCATENATE(VLOOKUP(F318,'Table V'!$A$1:$Q$260192,17,FALSE),"-",(RIGHT(C318,4)),"0",D318),"")</f>
        <v>1251019-89090</v>
      </c>
      <c r="Q318" s="130" t="str">
        <f>IFERROR(VLOOKUP(F318,'Table V'!A:L,12,FALSE),"")</f>
        <v>COL</v>
      </c>
      <c r="R318" s="126" t="s">
        <v>813</v>
      </c>
      <c r="S318" s="125" t="s">
        <v>778</v>
      </c>
      <c r="T318" s="131" t="s">
        <v>24</v>
      </c>
      <c r="U318" s="132"/>
      <c r="V318" s="130" t="str">
        <f>IFERROR(VLOOKUP(F318,'Table V'!A:F,6,FALSE),"TBD")</f>
        <v>N/A</v>
      </c>
      <c r="W318" s="125" t="str">
        <f>IFERROR(VLOOKUP(F318,'Table V'!A:G,7,FALSE),"TBD")</f>
        <v>N/A</v>
      </c>
      <c r="X318" s="125" t="str">
        <f>IFERROR(VLOOKUP(A318,[1]Feuil1!$A:$AG,32,FALSE),"N/A")</f>
        <v>N/A</v>
      </c>
      <c r="Y318" s="130" t="s">
        <v>1987</v>
      </c>
      <c r="Z318" s="133" t="s">
        <v>74</v>
      </c>
      <c r="AA318" s="125" t="s">
        <v>159</v>
      </c>
      <c r="AB318" s="129">
        <v>10711</v>
      </c>
      <c r="AC318" s="129" t="s">
        <v>760</v>
      </c>
      <c r="AD318" s="129"/>
      <c r="AE318" s="134">
        <v>43200</v>
      </c>
      <c r="AF318" s="134"/>
      <c r="AG318" s="134">
        <f t="shared" si="34"/>
        <v>43194</v>
      </c>
      <c r="AH318" s="125"/>
      <c r="AI318" s="219" t="str">
        <f>IFERROR(VLOOKUP('PLANNING-RECHANGES LATelec'!$AU318,[2]MAD!$B$4:$J$50000,2,FALSE),"MAD TBD")</f>
        <v>MAD TBD</v>
      </c>
      <c r="AJ318" s="134" t="str">
        <f>IFERROR(VLOOKUP('PLANNING-RECHANGES LATelec'!$AU318,[2]MAD!$B$4:$J$50000,9,FALSE),"NON EXPEDIÉE")</f>
        <v>NON EXPEDIÉE</v>
      </c>
      <c r="AK318" s="224" t="str">
        <f t="shared" si="35"/>
        <v/>
      </c>
      <c r="AL318" s="227"/>
      <c r="AM318" s="222" t="s">
        <v>15</v>
      </c>
      <c r="AN318" s="172">
        <f>IFERROR(VLOOKUP('PLANNING-RECHANGES LATelec'!$F318,'Table V'!A$1:O8225,13,FALSE),"TBD")</f>
        <v>234.12</v>
      </c>
      <c r="AO318" s="170">
        <f>IFERROR(VLOOKUP('PLANNING-RECHANGES LATelec'!$F318,'Table V'!A$1:O8182,14,FALSE),"TBD")</f>
        <v>0</v>
      </c>
      <c r="AP318" s="171" t="str">
        <f>IFERROR(VLOOKUP('PLANNING-RECHANGES LATelec'!$F318,'Table V'!A$1:O$8013,15,FALSE),"TBD")</f>
        <v>EUR</v>
      </c>
      <c r="AQ318" s="168" t="str">
        <f>IFERROR(VLOOKUP('PLANNING-RECHANGES LATelec'!$A318,[3]PO_AS!$A$2:$R$2520,16,FALSE),"TBD")</f>
        <v>TBD</v>
      </c>
      <c r="AR318" s="169" t="str">
        <f>IFERROR(VLOOKUP('PLANNING-RECHANGES LATelec'!$A318,[3]PO_AS!$A$2:$S$2520,18,FALSE),"TBD")</f>
        <v>TBD</v>
      </c>
      <c r="AS318" s="169" t="str">
        <f t="shared" si="36"/>
        <v>Non valide</v>
      </c>
      <c r="AT318" s="169" t="str">
        <f t="shared" si="37"/>
        <v>Non valide</v>
      </c>
      <c r="AU318" s="215" t="str">
        <f>LEFT('PLANNING-RECHANGES LATelec'!$R318,9)</f>
        <v xml:space="preserve">Z35553 - </v>
      </c>
      <c r="AV318" s="156"/>
    </row>
    <row r="319" spans="1:48" ht="38.25" hidden="1" x14ac:dyDescent="0.2">
      <c r="A319" s="84" t="str">
        <f t="shared" si="33"/>
        <v>4900033419</v>
      </c>
      <c r="B319" s="125" t="str">
        <f>IFERROR(VLOOKUP(F319,'Table V'!A:K,11,FALSE),"TBD")</f>
        <v>STELIA</v>
      </c>
      <c r="C319" s="125">
        <v>4900033419</v>
      </c>
      <c r="D319" s="126"/>
      <c r="E319" s="127" t="s">
        <v>6</v>
      </c>
      <c r="F319" s="125" t="s">
        <v>694</v>
      </c>
      <c r="G319" s="125">
        <v>4</v>
      </c>
      <c r="H319" s="125">
        <v>0</v>
      </c>
      <c r="I319" s="125" t="str">
        <f>IFERROR(VLOOKUP(F319,'Stock PHS'!A:F,6,FALSE),"")</f>
        <v/>
      </c>
      <c r="J319" s="128" t="str">
        <f>IFERROR(VLOOKUP(F319,'Table V'!A:I,9,FALSE),"P/N INCONNU")</f>
        <v>P/N CONNU</v>
      </c>
      <c r="K319" s="125" t="str">
        <f>IFERROR(VLOOKUP(F319,'Table V'!A:J,10,FALSE),"TBD")</f>
        <v>TBD</v>
      </c>
      <c r="L319" s="125" t="str">
        <f>IFERROR(VLOOKUP(F319,'Table V'!A:C,3,FALSE),"LdF non existante")</f>
        <v>LdF approuvée</v>
      </c>
      <c r="M319" s="129" t="s">
        <v>59</v>
      </c>
      <c r="N319" s="125" t="str">
        <f>IFERROR(VLOOKUP(F319,'Table V'!A:H,8,FALSE),"À définir")</f>
        <v>OUI</v>
      </c>
      <c r="O319" s="125" t="str">
        <f>IFERROR(VLOOKUP(F319,'Table V'!A:E,2,FALSE),"")</f>
        <v>ENS. EQUIPEMENT 61VU</v>
      </c>
      <c r="P319" s="125" t="str">
        <f>IFERROR(CONCATENATE(VLOOKUP(F319,'Table V'!$A$1:$Q$260192,17,FALSE),"-",(RIGHT(C319,4)),"0",D319),"")</f>
        <v>1251019-34190</v>
      </c>
      <c r="Q319" s="130" t="str">
        <f>IFERROR(VLOOKUP(F319,'Table V'!A:L,12,FALSE),"")</f>
        <v>COL</v>
      </c>
      <c r="R319" s="126" t="s">
        <v>816</v>
      </c>
      <c r="S319" s="125" t="s">
        <v>781</v>
      </c>
      <c r="T319" s="131" t="s">
        <v>24</v>
      </c>
      <c r="U319" s="132"/>
      <c r="V319" s="130" t="str">
        <f>IFERROR(VLOOKUP(F319,'Table V'!A:F,6,FALSE),"TBD")</f>
        <v>TBD</v>
      </c>
      <c r="W319" s="125" t="str">
        <f>IFERROR(VLOOKUP(F319,'Table V'!A:G,7,FALSE),"TBD")</f>
        <v>TBD</v>
      </c>
      <c r="X319" s="125" t="str">
        <f>IFERROR(VLOOKUP(A319,[1]Feuil1!$A:$AG,32,FALSE),"N/A")</f>
        <v>N/A</v>
      </c>
      <c r="Y319" s="130" t="s">
        <v>1987</v>
      </c>
      <c r="Z319" s="133" t="s">
        <v>845</v>
      </c>
      <c r="AA319" s="125" t="s">
        <v>159</v>
      </c>
      <c r="AB319" s="129">
        <v>7662</v>
      </c>
      <c r="AC319" s="129" t="s">
        <v>759</v>
      </c>
      <c r="AD319" s="129"/>
      <c r="AE319" s="134">
        <v>43088</v>
      </c>
      <c r="AF319" s="134">
        <v>43201</v>
      </c>
      <c r="AG319" s="134">
        <f t="shared" si="34"/>
        <v>43199</v>
      </c>
      <c r="AH319" s="125"/>
      <c r="AI319" s="219" t="str">
        <f>IFERROR(VLOOKUP('PLANNING-RECHANGES LATelec'!$AU319,[2]MAD!$B$4:$J$50000,2,FALSE),"MAD TBD")</f>
        <v>MAD TBD</v>
      </c>
      <c r="AJ319" s="134" t="str">
        <f>IFERROR(VLOOKUP('PLANNING-RECHANGES LATelec'!$AU319,[2]MAD!$B$4:$J$50000,9,FALSE),"NON EXPEDIÉE")</f>
        <v>NON EXPEDIÉE</v>
      </c>
      <c r="AK319" s="224" t="str">
        <f t="shared" si="35"/>
        <v/>
      </c>
      <c r="AL319" s="227"/>
      <c r="AM319" s="222" t="s">
        <v>15</v>
      </c>
      <c r="AN319" s="172">
        <f>IFERROR(VLOOKUP('PLANNING-RECHANGES LATelec'!$F319,'Table V'!A$1:O8226,13,FALSE),"TBD")</f>
        <v>0</v>
      </c>
      <c r="AO319" s="170">
        <f>IFERROR(VLOOKUP('PLANNING-RECHANGES LATelec'!$F319,'Table V'!A$1:O8183,14,FALSE),"TBD")</f>
        <v>0</v>
      </c>
      <c r="AP319" s="171">
        <f>IFERROR(VLOOKUP('PLANNING-RECHANGES LATelec'!$F319,'Table V'!A$1:O$8013,15,FALSE),"TBD")</f>
        <v>0</v>
      </c>
      <c r="AQ319" s="168" t="str">
        <f>IFERROR(VLOOKUP('PLANNING-RECHANGES LATelec'!$A319,[3]PO_AS!$A$2:$R$2520,16,FALSE),"TBD")</f>
        <v>TBD</v>
      </c>
      <c r="AR319" s="169" t="str">
        <f>IFERROR(VLOOKUP('PLANNING-RECHANGES LATelec'!$A319,[3]PO_AS!$A$2:$S$2520,18,FALSE),"TBD")</f>
        <v>TBD</v>
      </c>
      <c r="AS319" s="169" t="str">
        <f t="shared" si="36"/>
        <v>Non valide</v>
      </c>
      <c r="AT319" s="169" t="str">
        <f t="shared" si="37"/>
        <v>Non valide</v>
      </c>
      <c r="AU319" s="215" t="str">
        <f>LEFT('PLANNING-RECHANGES LATelec'!$R319,9)</f>
        <v xml:space="preserve">Z84463 - </v>
      </c>
      <c r="AV319" s="156"/>
    </row>
    <row r="320" spans="1:48" ht="38.25" hidden="1" x14ac:dyDescent="0.2">
      <c r="A320" s="84" t="str">
        <f t="shared" ref="A320:A383" si="38">C320&amp;(RIGHT(D320,2))</f>
        <v>6300357201</v>
      </c>
      <c r="B320" s="125" t="str">
        <f>IFERROR(VLOOKUP(F320,'Table V'!A:K,11,FALSE),"TBD")</f>
        <v>STELIA</v>
      </c>
      <c r="C320" s="125">
        <v>6300357201</v>
      </c>
      <c r="D320" s="126"/>
      <c r="E320" s="127" t="s">
        <v>95</v>
      </c>
      <c r="F320" s="125" t="s">
        <v>689</v>
      </c>
      <c r="G320" s="125">
        <v>6</v>
      </c>
      <c r="H320" s="125">
        <v>0</v>
      </c>
      <c r="I320" s="125" t="str">
        <f>IFERROR(VLOOKUP(F320,'Stock PHS'!A:F,6,FALSE),"")</f>
        <v/>
      </c>
      <c r="J320" s="128" t="str">
        <f>IFERROR(VLOOKUP(F320,'Table V'!A:I,9,FALSE),"P/N INCONNU")</f>
        <v>P/N CONNU</v>
      </c>
      <c r="K320" s="125" t="str">
        <f>IFERROR(VLOOKUP(F320,'Table V'!A:J,10,FALSE),"TBD")</f>
        <v>N/A</v>
      </c>
      <c r="L320" s="125" t="str">
        <f>IFERROR(VLOOKUP(F320,'Table V'!A:C,3,FALSE),"LdF non existante")</f>
        <v>LdF approuvée</v>
      </c>
      <c r="M320" s="129" t="s">
        <v>59</v>
      </c>
      <c r="N320" s="125" t="str">
        <f>IFERROR(VLOOKUP(F320,'Table V'!A:H,8,FALSE),"À définir")</f>
        <v>OUI</v>
      </c>
      <c r="O320" s="125" t="str">
        <f>IFERROR(VLOOKUP(F320,'Table V'!A:E,2,FALSE),"")</f>
        <v>CABLE COAXIAL</v>
      </c>
      <c r="P320" s="125" t="str">
        <f>IFERROR(CONCATENATE(VLOOKUP(F320,'Table V'!$A$1:$Q$260192,17,FALSE),"-",(RIGHT(C320,4)),"0",D320),"")</f>
        <v>1251019-72010</v>
      </c>
      <c r="Q320" s="130" t="str">
        <f>IFERROR(VLOOKUP(F320,'Table V'!A:L,12,FALSE),"")</f>
        <v>COL</v>
      </c>
      <c r="R320" s="126" t="s">
        <v>814</v>
      </c>
      <c r="S320" s="125" t="s">
        <v>779</v>
      </c>
      <c r="T320" s="131" t="s">
        <v>24</v>
      </c>
      <c r="U320" s="132"/>
      <c r="V320" s="130" t="str">
        <f>IFERROR(VLOOKUP(F320,'Table V'!A:F,6,FALSE),"TBD")</f>
        <v>N/A</v>
      </c>
      <c r="W320" s="125" t="str">
        <f>IFERROR(VLOOKUP(F320,'Table V'!A:G,7,FALSE),"TBD")</f>
        <v>N/A</v>
      </c>
      <c r="X320" s="125" t="str">
        <f>IFERROR(VLOOKUP(A320,[1]Feuil1!$A:$AG,32,FALSE),"N/A")</f>
        <v>N/A</v>
      </c>
      <c r="Y320" s="130" t="s">
        <v>1987</v>
      </c>
      <c r="Z320" s="133" t="s">
        <v>74</v>
      </c>
      <c r="AA320" s="125" t="s">
        <v>159</v>
      </c>
      <c r="AB320" s="129">
        <v>10159</v>
      </c>
      <c r="AC320" s="129" t="s">
        <v>761</v>
      </c>
      <c r="AD320" s="129"/>
      <c r="AE320" s="134">
        <v>43108</v>
      </c>
      <c r="AF320" s="134">
        <v>43203</v>
      </c>
      <c r="AG320" s="134">
        <f t="shared" ref="AG320:AG383" si="39">IF(OR(E320="AOG",E320="CRIT"),(IFERROR(IF(AF320=0,WORKDAY(AE320,-2),WORKDAY(AF320,-2)),"TBD")),(IFERROR(IF(AF320=0,WORKDAY(AE320,-4),WORKDAY(AF320,-4)),"TBD")))</f>
        <v>43199</v>
      </c>
      <c r="AH320" s="125"/>
      <c r="AI320" s="219" t="str">
        <f>IFERROR(VLOOKUP('PLANNING-RECHANGES LATelec'!$AU320,[2]MAD!$B$4:$J$50000,2,FALSE),"MAD TBD")</f>
        <v>MAD TBD</v>
      </c>
      <c r="AJ320" s="134" t="str">
        <f>IFERROR(VLOOKUP('PLANNING-RECHANGES LATelec'!$AU320,[2]MAD!$B$4:$J$50000,9,FALSE),"NON EXPEDIÉE")</f>
        <v>NON EXPEDIÉE</v>
      </c>
      <c r="AK320" s="224" t="str">
        <f t="shared" ref="AK320:AK383" si="40">IFERROR((AI320-AL320),"")</f>
        <v/>
      </c>
      <c r="AL320" s="227"/>
      <c r="AM320" s="222" t="s">
        <v>15</v>
      </c>
      <c r="AN320" s="172">
        <f>IFERROR(VLOOKUP('PLANNING-RECHANGES LATelec'!$F320,'Table V'!A$1:O8227,13,FALSE),"TBD")</f>
        <v>0</v>
      </c>
      <c r="AO320" s="170">
        <f>IFERROR(VLOOKUP('PLANNING-RECHANGES LATelec'!$F320,'Table V'!A$1:O8184,14,FALSE),"TBD")</f>
        <v>0</v>
      </c>
      <c r="AP320" s="171">
        <f>IFERROR(VLOOKUP('PLANNING-RECHANGES LATelec'!$F320,'Table V'!A$1:O$8013,15,FALSE),"TBD")</f>
        <v>0</v>
      </c>
      <c r="AQ320" s="168" t="str">
        <f>IFERROR(VLOOKUP('PLANNING-RECHANGES LATelec'!$A320,[3]PO_AS!$A$2:$R$2520,16,FALSE),"TBD")</f>
        <v>TBD</v>
      </c>
      <c r="AR320" s="169" t="str">
        <f>IFERROR(VLOOKUP('PLANNING-RECHANGES LATelec'!$A320,[3]PO_AS!$A$2:$S$2520,18,FALSE),"TBD")</f>
        <v>TBD</v>
      </c>
      <c r="AS320" s="169" t="str">
        <f t="shared" ref="AS320:AS383" si="41">IF(OR(AN320=AQ320,AO320=AQ320),"Valide","Non valide")</f>
        <v>Non valide</v>
      </c>
      <c r="AT320" s="169" t="str">
        <f t="shared" ref="AT320:AT383" si="42">IFERROR(IF(SEARCH(AP320,AR320),"Valide","Non valide"),"Non valide")</f>
        <v>Non valide</v>
      </c>
      <c r="AU320" s="215" t="str">
        <f>LEFT('PLANNING-RECHANGES LATelec'!$R320,9)</f>
        <v xml:space="preserve">W97353 - </v>
      </c>
      <c r="AV320" s="156"/>
    </row>
    <row r="321" spans="1:48" ht="38.25" hidden="1" x14ac:dyDescent="0.2">
      <c r="A321" s="84" t="str">
        <f t="shared" si="38"/>
        <v>2764780606</v>
      </c>
      <c r="B321" s="125" t="str">
        <f>IFERROR(VLOOKUP(F321,'Table V'!A:K,11,FALSE),"TBD")</f>
        <v>AIRBUS</v>
      </c>
      <c r="C321" s="125">
        <v>27647806</v>
      </c>
      <c r="D321" s="126" t="s">
        <v>232</v>
      </c>
      <c r="E321" s="127" t="s">
        <v>104</v>
      </c>
      <c r="F321" s="125" t="s">
        <v>489</v>
      </c>
      <c r="G321" s="125">
        <v>1</v>
      </c>
      <c r="H321" s="125">
        <v>0</v>
      </c>
      <c r="I321" s="125" t="str">
        <f>IFERROR(VLOOKUP(F321,'Stock PHS'!A:F,6,FALSE),"")</f>
        <v/>
      </c>
      <c r="J321" s="128" t="str">
        <f>IFERROR(VLOOKUP(F321,'Table V'!A:I,9,FALSE),"P/N INCONNU")</f>
        <v>P/N CONNU</v>
      </c>
      <c r="K321" s="125" t="str">
        <f>IFERROR(VLOOKUP(F321,'Table V'!A:J,10,FALSE),"TBD")</f>
        <v>NR1727P</v>
      </c>
      <c r="L321" s="125" t="str">
        <f>IFERROR(VLOOKUP(F321,'Table V'!A:C,3,FALSE),"LdF non existante")</f>
        <v>LdF approuvée</v>
      </c>
      <c r="M321" s="129" t="s">
        <v>59</v>
      </c>
      <c r="N321" s="125" t="str">
        <f>IFERROR(VLOOKUP(F321,'Table V'!A:H,8,FALSE),"À définir")</f>
        <v>NON</v>
      </c>
      <c r="O321" s="125">
        <f>IFERROR(VLOOKUP(F321,'Table V'!A:E,2,FALSE),"")</f>
        <v>22</v>
      </c>
      <c r="P321" s="125" t="str">
        <f>IFERROR(CONCATENATE(VLOOKUP(F321,'Table V'!$A$1:$Q$260192,17,FALSE),"-",(RIGHT(C321,4)),"0",D321),"")</f>
        <v>1251019-78060006</v>
      </c>
      <c r="Q321" s="130" t="str">
        <f>IFERROR(VLOOKUP(F321,'Table V'!A:L,12,FALSE),"")</f>
        <v>LAB</v>
      </c>
      <c r="R321" s="125" t="s">
        <v>1779</v>
      </c>
      <c r="S321" s="125" t="s">
        <v>183</v>
      </c>
      <c r="T321" s="131" t="s">
        <v>24</v>
      </c>
      <c r="U321" s="132" t="s">
        <v>15</v>
      </c>
      <c r="V321" s="130" t="str">
        <f>IFERROR(VLOOKUP(F321,'Table V'!A:F,6,FALSE),"TBD")</f>
        <v>6939600100</v>
      </c>
      <c r="W321" s="125" t="str">
        <f>IFERROR(VLOOKUP(F321,'Table V'!A:G,7,FALSE),"TBD")</f>
        <v>Qté 1</v>
      </c>
      <c r="X321" s="125" t="str">
        <f>IFERROR(VLOOKUP(A321,[1]Feuil1!$A:$AG,32,FALSE),"N/A")</f>
        <v>N/A</v>
      </c>
      <c r="Y321" s="130" t="s">
        <v>1987</v>
      </c>
      <c r="Z321" s="133" t="s">
        <v>273</v>
      </c>
      <c r="AA321" s="125" t="s">
        <v>159</v>
      </c>
      <c r="AB321" s="129">
        <v>10579</v>
      </c>
      <c r="AC321" s="129"/>
      <c r="AD321" s="129"/>
      <c r="AE321" s="134">
        <v>43126</v>
      </c>
      <c r="AF321" s="134">
        <v>43203</v>
      </c>
      <c r="AG321" s="134">
        <f t="shared" si="39"/>
        <v>43199</v>
      </c>
      <c r="AH321" s="125" t="s">
        <v>57</v>
      </c>
      <c r="AI321" s="219" t="str">
        <f>IFERROR(VLOOKUP('PLANNING-RECHANGES LATelec'!$AU321,[2]MAD!$B$4:$J$50000,2,FALSE),"MAD TBD")</f>
        <v>MAD TBD</v>
      </c>
      <c r="AJ321" s="134" t="str">
        <f>IFERROR(VLOOKUP('PLANNING-RECHANGES LATelec'!$AU321,[2]MAD!$B$4:$J$50000,9,FALSE),"NON EXPEDIÉE")</f>
        <v>NON EXPEDIÉE</v>
      </c>
      <c r="AK321" s="224" t="str">
        <f t="shared" si="40"/>
        <v/>
      </c>
      <c r="AL321" s="227"/>
      <c r="AM321" s="222" t="s">
        <v>15</v>
      </c>
      <c r="AN321" s="172">
        <f>IFERROR(VLOOKUP('PLANNING-RECHANGES LATelec'!$F321,'Table V'!A$1:O8228,13,FALSE),"TBD")</f>
        <v>3320</v>
      </c>
      <c r="AO321" s="170">
        <f>IFERROR(VLOOKUP('PLANNING-RECHANGES LATelec'!$F321,'Table V'!A$1:O8185,14,FALSE),"TBD")</f>
        <v>0</v>
      </c>
      <c r="AP321" s="171" t="str">
        <f>IFERROR(VLOOKUP('PLANNING-RECHANGES LATelec'!$F321,'Table V'!A$1:O$8013,15,FALSE),"TBD")</f>
        <v>EUR</v>
      </c>
      <c r="AQ321" s="168" t="str">
        <f>IFERROR(VLOOKUP('PLANNING-RECHANGES LATelec'!$A321,[3]PO_AS!$A$2:$R$2520,16,FALSE),"TBD")</f>
        <v>TBD</v>
      </c>
      <c r="AR321" s="169" t="str">
        <f>IFERROR(VLOOKUP('PLANNING-RECHANGES LATelec'!$A321,[3]PO_AS!$A$2:$S$2520,18,FALSE),"TBD")</f>
        <v>TBD</v>
      </c>
      <c r="AS321" s="169" t="str">
        <f t="shared" si="41"/>
        <v>Non valide</v>
      </c>
      <c r="AT321" s="169" t="str">
        <f t="shared" si="42"/>
        <v>Non valide</v>
      </c>
      <c r="AU321" s="215" t="str">
        <f>LEFT('PLANNING-RECHANGES LATelec'!$R321,9)</f>
        <v>Z34689
Z3</v>
      </c>
      <c r="AV321" s="156"/>
    </row>
    <row r="322" spans="1:48" ht="38.25" hidden="1" x14ac:dyDescent="0.2">
      <c r="A322" s="85" t="str">
        <f t="shared" si="38"/>
        <v>2788187910</v>
      </c>
      <c r="B322" s="125" t="str">
        <f>IFERROR(VLOOKUP(F322,'Table V'!A:K,11,FALSE),"TBD")</f>
        <v>AIRBUS</v>
      </c>
      <c r="C322" s="125">
        <v>27881879</v>
      </c>
      <c r="D322" s="126">
        <v>10</v>
      </c>
      <c r="E322" s="127" t="s">
        <v>104</v>
      </c>
      <c r="F322" s="125" t="s">
        <v>715</v>
      </c>
      <c r="G322" s="125">
        <v>2</v>
      </c>
      <c r="H322" s="125">
        <v>0</v>
      </c>
      <c r="I322" s="125" t="str">
        <f>IFERROR(VLOOKUP(F322,'Stock PHS'!A:F,6,FALSE),"")</f>
        <v/>
      </c>
      <c r="J322" s="128" t="str">
        <f>IFERROR(VLOOKUP(F322,'Table V'!A:I,9,FALSE),"P/N INCONNU")</f>
        <v>P/N CONNU</v>
      </c>
      <c r="K322" s="125" t="str">
        <f>IFERROR(VLOOKUP(F322,'Table V'!A:J,10,FALSE),"TBD")</f>
        <v>TBD</v>
      </c>
      <c r="L322" s="125" t="str">
        <f>IFERROR(VLOOKUP(F322,'Table V'!A:C,3,FALSE),"LdF non existante")</f>
        <v>LdF Non approuvée</v>
      </c>
      <c r="M322" s="129" t="s">
        <v>59</v>
      </c>
      <c r="N322" s="125" t="str">
        <f>IFERROR(VLOOKUP(F322,'Table V'!A:H,8,FALSE),"À définir")</f>
        <v>NON</v>
      </c>
      <c r="O322" s="125" t="str">
        <f>IFERROR(VLOOKUP(F322,'Table V'!A:E,2,FALSE),"TBD")</f>
        <v>PLATE</v>
      </c>
      <c r="P322" s="125" t="str">
        <f>IFERROR(CONCATENATE(VLOOKUP(F322,'Table V'!$A$1:$Q$260192,17,FALSE),"-",(RIGHT(C322,4)),"0",D322),"")</f>
        <v>1251019-1879010</v>
      </c>
      <c r="Q322" s="130" t="s">
        <v>736</v>
      </c>
      <c r="R322" s="126" t="s">
        <v>1162</v>
      </c>
      <c r="S322" s="125" t="s">
        <v>1057</v>
      </c>
      <c r="T322" s="131" t="s">
        <v>24</v>
      </c>
      <c r="U322" s="132" t="s">
        <v>15</v>
      </c>
      <c r="V322" s="130" t="str">
        <f>IFERROR(VLOOKUP(F322,'Table V'!A:F,6,FALSE),"TBD")</f>
        <v>6925002700</v>
      </c>
      <c r="W322" s="125" t="str">
        <f>IFERROR(VLOOKUP(F322,'Table V'!A:G,7,FALSE),"TBD")</f>
        <v>Qté 2</v>
      </c>
      <c r="X322" s="125" t="str">
        <f>IFERROR(VLOOKUP(A322,[1]Feuil1!$A:$AG,32,FALSE),"N/A")</f>
        <v>Waiting</v>
      </c>
      <c r="Y322" s="130" t="s">
        <v>1987</v>
      </c>
      <c r="Z322" s="133" t="s">
        <v>1400</v>
      </c>
      <c r="AA322" s="125" t="s">
        <v>876</v>
      </c>
      <c r="AB322" s="129">
        <v>17974</v>
      </c>
      <c r="AC322" s="129" t="s">
        <v>1091</v>
      </c>
      <c r="AD322" s="129">
        <v>3886</v>
      </c>
      <c r="AE322" s="134">
        <v>43400</v>
      </c>
      <c r="AF322" s="134">
        <v>43529</v>
      </c>
      <c r="AG322" s="134">
        <f t="shared" si="39"/>
        <v>43523</v>
      </c>
      <c r="AH322" s="125"/>
      <c r="AI322" s="219" t="str">
        <f>IFERROR(VLOOKUP('PLANNING-RECHANGES LATelec'!$AU322,[2]MAD!$B$4:$J$50000,2,FALSE),"MAD TBD")</f>
        <v>MAD TBD</v>
      </c>
      <c r="AJ322" s="134" t="str">
        <f>IFERROR(VLOOKUP('PLANNING-RECHANGES LATelec'!$AU322,[2]MAD!$B$4:$J$50000,9,FALSE),"NON EXPEDIÉE")</f>
        <v>NON EXPEDIÉE</v>
      </c>
      <c r="AK322" s="224" t="str">
        <f t="shared" si="40"/>
        <v/>
      </c>
      <c r="AL322" s="227">
        <v>43523</v>
      </c>
      <c r="AM322" s="222" t="s">
        <v>15</v>
      </c>
      <c r="AN322" s="172">
        <f>IFERROR(VLOOKUP('PLANNING-RECHANGES LATelec'!$F322,'Table V'!A$1:O8229,13,FALSE),"TBD")</f>
        <v>2380</v>
      </c>
      <c r="AO322" s="170">
        <f>IFERROR(VLOOKUP('PLANNING-RECHANGES LATelec'!$F322,'Table V'!A$1:O8186,14,FALSE),"TBD")</f>
        <v>0</v>
      </c>
      <c r="AP322" s="171" t="str">
        <f>IFERROR(VLOOKUP('PLANNING-RECHANGES LATelec'!$F322,'Table V'!A$1:O$8013,15,FALSE),"TBD")</f>
        <v>USD</v>
      </c>
      <c r="AQ322" s="170">
        <f>IFERROR(VLOOKUP('PLANNING-RECHANGES LATelec'!$A322,[3]PO_AS!$A$2:$R$2520,16,FALSE),"TBD")</f>
        <v>2380</v>
      </c>
      <c r="AR322" s="171" t="str">
        <f>IFERROR(VLOOKUP('PLANNING-RECHANGES LATelec'!$A322,[3]PO_AS!$A$2:$S$2520,18,FALSE),"TBD")</f>
        <v>USD</v>
      </c>
      <c r="AS322" s="169" t="str">
        <f t="shared" si="41"/>
        <v>Valide</v>
      </c>
      <c r="AT322" s="169" t="str">
        <f t="shared" si="42"/>
        <v>Valide</v>
      </c>
      <c r="AU322" s="215" t="str">
        <f>LEFT('PLANNING-RECHANGES LATelec'!$R322,9)</f>
        <v>LCT184688</v>
      </c>
      <c r="AV322" s="156"/>
    </row>
    <row r="323" spans="1:48" ht="25.5" hidden="1" x14ac:dyDescent="0.2">
      <c r="A323" s="84" t="str">
        <f t="shared" si="38"/>
        <v>6300406059</v>
      </c>
      <c r="B323" s="125" t="str">
        <f>IFERROR(VLOOKUP(F323,'Table V'!A:K,11,FALSE),"TBD")</f>
        <v>STELIA</v>
      </c>
      <c r="C323" s="125">
        <v>6300406059</v>
      </c>
      <c r="D323" s="126"/>
      <c r="E323" s="127" t="s">
        <v>95</v>
      </c>
      <c r="F323" s="125" t="s">
        <v>689</v>
      </c>
      <c r="G323" s="125">
        <v>7</v>
      </c>
      <c r="H323" s="125">
        <v>0</v>
      </c>
      <c r="I323" s="125" t="str">
        <f>IFERROR(VLOOKUP(F323,'Stock PHS'!A:F,6,FALSE),"")</f>
        <v/>
      </c>
      <c r="J323" s="128" t="str">
        <f>IFERROR(VLOOKUP(F323,'Table V'!A:I,9,FALSE),"P/N INCONNU")</f>
        <v>P/N CONNU</v>
      </c>
      <c r="K323" s="125" t="str">
        <f>IFERROR(VLOOKUP(F323,'Table V'!A:J,10,FALSE),"TBD")</f>
        <v>N/A</v>
      </c>
      <c r="L323" s="125" t="str">
        <f>IFERROR(VLOOKUP(F323,'Table V'!A:C,3,FALSE),"LdF non existante")</f>
        <v>LdF approuvée</v>
      </c>
      <c r="M323" s="129" t="s">
        <v>59</v>
      </c>
      <c r="N323" s="125" t="str">
        <f>IFERROR(VLOOKUP(F323,'Table V'!A:H,8,FALSE),"À définir")</f>
        <v>OUI</v>
      </c>
      <c r="O323" s="125" t="str">
        <f>IFERROR(VLOOKUP(F323,'Table V'!A:E,2,FALSE),"")</f>
        <v>CABLE COAXIAL</v>
      </c>
      <c r="P323" s="125" t="str">
        <f>IFERROR(CONCATENATE(VLOOKUP(F323,'Table V'!$A$1:$Q$260192,17,FALSE),"-",(RIGHT(C323,4)),"0",D323),"")</f>
        <v>1251019-60590</v>
      </c>
      <c r="Q323" s="130" t="str">
        <f>IFERROR(VLOOKUP(F323,'Table V'!A:L,12,FALSE),"")</f>
        <v>COL</v>
      </c>
      <c r="R323" s="126" t="s">
        <v>815</v>
      </c>
      <c r="S323" s="125" t="s">
        <v>780</v>
      </c>
      <c r="T323" s="131" t="s">
        <v>24</v>
      </c>
      <c r="U323" s="132"/>
      <c r="V323" s="130" t="str">
        <f>IFERROR(VLOOKUP(F323,'Table V'!A:F,6,FALSE),"TBD")</f>
        <v>N/A</v>
      </c>
      <c r="W323" s="125" t="str">
        <f>IFERROR(VLOOKUP(F323,'Table V'!A:G,7,FALSE),"TBD")</f>
        <v>N/A</v>
      </c>
      <c r="X323" s="125" t="str">
        <f>IFERROR(VLOOKUP(A323,[1]Feuil1!$A:$AG,32,FALSE),"N/A")</f>
        <v>N/A</v>
      </c>
      <c r="Y323" s="130" t="s">
        <v>1987</v>
      </c>
      <c r="Z323" s="133" t="s">
        <v>74</v>
      </c>
      <c r="AA323" s="125" t="s">
        <v>159</v>
      </c>
      <c r="AB323" s="129">
        <v>10711</v>
      </c>
      <c r="AC323" s="129" t="s">
        <v>760</v>
      </c>
      <c r="AD323" s="129"/>
      <c r="AE323" s="134">
        <v>43199</v>
      </c>
      <c r="AF323" s="134">
        <v>43203</v>
      </c>
      <c r="AG323" s="134">
        <f t="shared" si="39"/>
        <v>43199</v>
      </c>
      <c r="AH323" s="125"/>
      <c r="AI323" s="219" t="str">
        <f>IFERROR(VLOOKUP('PLANNING-RECHANGES LATelec'!$AU323,[2]MAD!$B$4:$J$50000,2,FALSE),"MAD TBD")</f>
        <v>MAD TBD</v>
      </c>
      <c r="AJ323" s="134" t="str">
        <f>IFERROR(VLOOKUP('PLANNING-RECHANGES LATelec'!$AU323,[2]MAD!$B$4:$J$50000,9,FALSE),"NON EXPEDIÉE")</f>
        <v>NON EXPEDIÉE</v>
      </c>
      <c r="AK323" s="224" t="str">
        <f t="shared" si="40"/>
        <v/>
      </c>
      <c r="AL323" s="227"/>
      <c r="AM323" s="222" t="s">
        <v>15</v>
      </c>
      <c r="AN323" s="172">
        <f>IFERROR(VLOOKUP('PLANNING-RECHANGES LATelec'!$F323,'Table V'!A$1:O8230,13,FALSE),"TBD")</f>
        <v>0</v>
      </c>
      <c r="AO323" s="170">
        <f>IFERROR(VLOOKUP('PLANNING-RECHANGES LATelec'!$F323,'Table V'!A$1:O8187,14,FALSE),"TBD")</f>
        <v>0</v>
      </c>
      <c r="AP323" s="171">
        <f>IFERROR(VLOOKUP('PLANNING-RECHANGES LATelec'!$F323,'Table V'!A$1:O$8013,15,FALSE),"TBD")</f>
        <v>0</v>
      </c>
      <c r="AQ323" s="168" t="str">
        <f>IFERROR(VLOOKUP('PLANNING-RECHANGES LATelec'!$A323,[3]PO_AS!$A$2:$R$2520,16,FALSE),"TBD")</f>
        <v>TBD</v>
      </c>
      <c r="AR323" s="169" t="str">
        <f>IFERROR(VLOOKUP('PLANNING-RECHANGES LATelec'!$A323,[3]PO_AS!$A$2:$S$2520,18,FALSE),"TBD")</f>
        <v>TBD</v>
      </c>
      <c r="AS323" s="169" t="str">
        <f t="shared" si="41"/>
        <v>Non valide</v>
      </c>
      <c r="AT323" s="169" t="str">
        <f t="shared" si="42"/>
        <v>Non valide</v>
      </c>
      <c r="AU323" s="215" t="str">
        <f>LEFT('PLANNING-RECHANGES LATelec'!$R323,9)</f>
        <v xml:space="preserve">Z35551 - </v>
      </c>
      <c r="AV323" s="156"/>
    </row>
    <row r="324" spans="1:48" ht="38.25" hidden="1" x14ac:dyDescent="0.2">
      <c r="A324" s="84" t="str">
        <f t="shared" si="38"/>
        <v>P231461710</v>
      </c>
      <c r="B324" s="125" t="str">
        <f>IFERROR(VLOOKUP(F324,'Table V'!A:K,11,FALSE),"TBD")</f>
        <v>AIS</v>
      </c>
      <c r="C324" s="125" t="s">
        <v>211</v>
      </c>
      <c r="D324" s="126" t="s">
        <v>157</v>
      </c>
      <c r="E324" s="127" t="s">
        <v>104</v>
      </c>
      <c r="F324" s="125" t="s">
        <v>138</v>
      </c>
      <c r="G324" s="125">
        <v>1</v>
      </c>
      <c r="H324" s="125">
        <v>0</v>
      </c>
      <c r="I324" s="125" t="str">
        <f>IFERROR(VLOOKUP(F324,'Stock PHS'!A:F,6,FALSE),"")</f>
        <v/>
      </c>
      <c r="J324" s="128" t="str">
        <f>IFERROR(VLOOKUP(F324,'Table V'!A:I,9,FALSE),"P/N INCONNU")</f>
        <v>P/N CONNU</v>
      </c>
      <c r="K324" s="125" t="str">
        <f>IFERROR(VLOOKUP(F324,'Table V'!A:J,10,FALSE),"TBD")</f>
        <v>N/A</v>
      </c>
      <c r="L324" s="125" t="str">
        <f>IFERROR(VLOOKUP(F324,'Table V'!A:C,3,FALSE),"LdF non existante")</f>
        <v>LdF approuvée</v>
      </c>
      <c r="M324" s="129" t="s">
        <v>59</v>
      </c>
      <c r="N324" s="125" t="str">
        <f>IFERROR(VLOOKUP(F324,'Table V'!A:H,8,FALSE),"À définir")</f>
        <v>OUI</v>
      </c>
      <c r="O324" s="125">
        <f>IFERROR(VLOOKUP(F324,'Table V'!A:E,2,FALSE),"")</f>
        <v>265</v>
      </c>
      <c r="P324" s="125" t="str">
        <f>IFERROR(CONCATENATE(VLOOKUP(F324,'Table V'!$A$1:$Q$260192,17,FALSE),"-",(RIGHT(C324,4)),"0",D324),"")</f>
        <v>1283219-4617010</v>
      </c>
      <c r="Q324" s="130" t="str">
        <f>IFERROR(VLOOKUP(F324,'Table V'!A:L,12,FALSE),"")</f>
        <v>LAB</v>
      </c>
      <c r="R324" s="126" t="s">
        <v>1780</v>
      </c>
      <c r="S324" s="125" t="s">
        <v>186</v>
      </c>
      <c r="T324" s="131" t="s">
        <v>24</v>
      </c>
      <c r="U324" s="132" t="s">
        <v>15</v>
      </c>
      <c r="V324" s="130" t="str">
        <f>IFERROR(VLOOKUP(F324,'Table V'!A:F,6,FALSE),"TBD")</f>
        <v>H72362730101
ABS1643ACSB007
6V90061801</v>
      </c>
      <c r="W324" s="125" t="str">
        <f>IFERROR(VLOOKUP(F324,'Table V'!A:G,7,FALSE),"TBD")</f>
        <v>Qté 1
Qté 1
Qté 1</v>
      </c>
      <c r="X324" s="125" t="str">
        <f>IFERROR(VLOOKUP(A324,[1]Feuil1!$A:$AG,32,FALSE),"N/A")</f>
        <v>N/A</v>
      </c>
      <c r="Y324" s="130" t="s">
        <v>1987</v>
      </c>
      <c r="Z324" s="133"/>
      <c r="AA324" s="125" t="s">
        <v>159</v>
      </c>
      <c r="AB324" s="129" t="s">
        <v>57</v>
      </c>
      <c r="AC324" s="129"/>
      <c r="AD324" s="129"/>
      <c r="AE324" s="134">
        <v>43203</v>
      </c>
      <c r="AF324" s="134"/>
      <c r="AG324" s="134">
        <f t="shared" si="39"/>
        <v>43199</v>
      </c>
      <c r="AH324" s="125" t="s">
        <v>57</v>
      </c>
      <c r="AI324" s="219" t="str">
        <f>IFERROR(VLOOKUP('PLANNING-RECHANGES LATelec'!$AU324,[2]MAD!$B$4:$J$50000,2,FALSE),"MAD TBD")</f>
        <v>MAD TBD</v>
      </c>
      <c r="AJ324" s="134" t="str">
        <f>IFERROR(VLOOKUP('PLANNING-RECHANGES LATelec'!$AU324,[2]MAD!$B$4:$J$50000,9,FALSE),"NON EXPEDIÉE")</f>
        <v>NON EXPEDIÉE</v>
      </c>
      <c r="AK324" s="224" t="str">
        <f t="shared" si="40"/>
        <v/>
      </c>
      <c r="AL324" s="227"/>
      <c r="AM324" s="222" t="s">
        <v>15</v>
      </c>
      <c r="AN324" s="172">
        <f>IFERROR(VLOOKUP('PLANNING-RECHANGES LATelec'!$F324,'Table V'!A$1:O8231,13,FALSE),"TBD")</f>
        <v>0</v>
      </c>
      <c r="AO324" s="170">
        <f>IFERROR(VLOOKUP('PLANNING-RECHANGES LATelec'!$F324,'Table V'!A$1:O8188,14,FALSE),"TBD")</f>
        <v>0</v>
      </c>
      <c r="AP324" s="171">
        <f>IFERROR(VLOOKUP('PLANNING-RECHANGES LATelec'!$F324,'Table V'!A$1:O$8013,15,FALSE),"TBD")</f>
        <v>0</v>
      </c>
      <c r="AQ324" s="168" t="str">
        <f>IFERROR(VLOOKUP('PLANNING-RECHANGES LATelec'!$A324,[3]PO_AS!$A$2:$R$2520,16,FALSE),"TBD")</f>
        <v>TBD</v>
      </c>
      <c r="AR324" s="169" t="str">
        <f>IFERROR(VLOOKUP('PLANNING-RECHANGES LATelec'!$A324,[3]PO_AS!$A$2:$S$2520,18,FALSE),"TBD")</f>
        <v>TBD</v>
      </c>
      <c r="AS324" s="169" t="str">
        <f t="shared" si="41"/>
        <v>Non valide</v>
      </c>
      <c r="AT324" s="169" t="str">
        <f t="shared" si="42"/>
        <v>Non valide</v>
      </c>
      <c r="AU324" s="215" t="str">
        <f>LEFT('PLANNING-RECHANGES LATelec'!$R324,9)</f>
        <v>Z53172
Z5</v>
      </c>
      <c r="AV324" s="156"/>
    </row>
    <row r="325" spans="1:48" ht="38.25" hidden="1" x14ac:dyDescent="0.2">
      <c r="A325" s="84" t="str">
        <f t="shared" si="38"/>
        <v>6300561161</v>
      </c>
      <c r="B325" s="125" t="str">
        <f>IFERROR(VLOOKUP(F325,'Table V'!A:K,11,FALSE),"TBD")</f>
        <v>STELIA</v>
      </c>
      <c r="C325" s="125">
        <v>6300561161</v>
      </c>
      <c r="D325" s="126"/>
      <c r="E325" s="127" t="s">
        <v>16</v>
      </c>
      <c r="F325" s="125" t="s">
        <v>697</v>
      </c>
      <c r="G325" s="125">
        <v>2</v>
      </c>
      <c r="H325" s="125">
        <v>0</v>
      </c>
      <c r="I325" s="125" t="str">
        <f>IFERROR(VLOOKUP(F325,'Stock PHS'!A:F,6,FALSE),"")</f>
        <v/>
      </c>
      <c r="J325" s="128" t="str">
        <f>IFERROR(VLOOKUP(F325,'Table V'!A:I,9,FALSE),"P/N INCONNU")</f>
        <v>P/N CONNU</v>
      </c>
      <c r="K325" s="125" t="str">
        <f>IFERROR(VLOOKUP(F325,'Table V'!A:J,10,FALSE),"TBD")</f>
        <v>TBD</v>
      </c>
      <c r="L325" s="125" t="str">
        <f>IFERROR(VLOOKUP(F325,'Table V'!A:C,3,FALSE),"LdF non existante")</f>
        <v>LdF approuvée</v>
      </c>
      <c r="M325" s="129" t="s">
        <v>59</v>
      </c>
      <c r="N325" s="125" t="str">
        <f>IFERROR(VLOOKUP(F325,'Table V'!A:H,8,FALSE),"À définir")</f>
        <v>OUI</v>
      </c>
      <c r="O325" s="125" t="str">
        <f>IFERROR(VLOOKUP(F325,'Table V'!A:E,2,FALSE),"")</f>
        <v>PANEL ASSY 61VU</v>
      </c>
      <c r="P325" s="125" t="str">
        <f>IFERROR(CONCATENATE(VLOOKUP(F325,'Table V'!$A$1:$Q$260192,17,FALSE),"-",(RIGHT(C325,4)),"0",D325),"")</f>
        <v>1251019-11610</v>
      </c>
      <c r="Q325" s="130" t="str">
        <f>IFERROR(VLOOKUP(F325,'Table V'!A:L,12,FALSE),"")</f>
        <v>COL</v>
      </c>
      <c r="R325" s="126" t="s">
        <v>817</v>
      </c>
      <c r="S325" s="125" t="s">
        <v>379</v>
      </c>
      <c r="T325" s="131" t="s">
        <v>24</v>
      </c>
      <c r="U325" s="132"/>
      <c r="V325" s="130" t="str">
        <f>IFERROR(VLOOKUP(F325,'Table V'!A:F,6,FALSE),"TBD")</f>
        <v>TBD</v>
      </c>
      <c r="W325" s="125" t="str">
        <f>IFERROR(VLOOKUP(F325,'Table V'!A:G,7,FALSE),"TBD")</f>
        <v>TBD</v>
      </c>
      <c r="X325" s="125" t="str">
        <f>IFERROR(VLOOKUP(A325,[1]Feuil1!$A:$AG,32,FALSE),"N/A")</f>
        <v>N/A</v>
      </c>
      <c r="Y325" s="130" t="s">
        <v>1987</v>
      </c>
      <c r="Z325" s="133" t="s">
        <v>846</v>
      </c>
      <c r="AA325" s="125" t="s">
        <v>159</v>
      </c>
      <c r="AB325" s="129">
        <v>12556</v>
      </c>
      <c r="AC325" s="129"/>
      <c r="AD325" s="129"/>
      <c r="AE325" s="134">
        <v>43187</v>
      </c>
      <c r="AF325" s="134">
        <v>43203</v>
      </c>
      <c r="AG325" s="134">
        <f t="shared" si="39"/>
        <v>43201</v>
      </c>
      <c r="AH325" s="125"/>
      <c r="AI325" s="219" t="str">
        <f>IFERROR(VLOOKUP('PLANNING-RECHANGES LATelec'!$AU325,[2]MAD!$B$4:$J$50000,2,FALSE),"MAD TBD")</f>
        <v>MAD TBD</v>
      </c>
      <c r="AJ325" s="134" t="str">
        <f>IFERROR(VLOOKUP('PLANNING-RECHANGES LATelec'!$AU325,[2]MAD!$B$4:$J$50000,9,FALSE),"NON EXPEDIÉE")</f>
        <v>NON EXPEDIÉE</v>
      </c>
      <c r="AK325" s="224" t="str">
        <f t="shared" si="40"/>
        <v/>
      </c>
      <c r="AL325" s="227"/>
      <c r="AM325" s="222" t="s">
        <v>15</v>
      </c>
      <c r="AN325" s="172">
        <f>IFERROR(VLOOKUP('PLANNING-RECHANGES LATelec'!$F325,'Table V'!A$1:O8232,13,FALSE),"TBD")</f>
        <v>0</v>
      </c>
      <c r="AO325" s="170">
        <f>IFERROR(VLOOKUP('PLANNING-RECHANGES LATelec'!$F325,'Table V'!A$1:O8189,14,FALSE),"TBD")</f>
        <v>0</v>
      </c>
      <c r="AP325" s="171">
        <f>IFERROR(VLOOKUP('PLANNING-RECHANGES LATelec'!$F325,'Table V'!A$1:O$8013,15,FALSE),"TBD")</f>
        <v>0</v>
      </c>
      <c r="AQ325" s="168" t="str">
        <f>IFERROR(VLOOKUP('PLANNING-RECHANGES LATelec'!$A325,[3]PO_AS!$A$2:$R$2520,16,FALSE),"TBD")</f>
        <v>TBD</v>
      </c>
      <c r="AR325" s="169" t="str">
        <f>IFERROR(VLOOKUP('PLANNING-RECHANGES LATelec'!$A325,[3]PO_AS!$A$2:$S$2520,18,FALSE),"TBD")</f>
        <v>TBD</v>
      </c>
      <c r="AS325" s="169" t="str">
        <f t="shared" si="41"/>
        <v>Non valide</v>
      </c>
      <c r="AT325" s="169" t="str">
        <f t="shared" si="42"/>
        <v>Non valide</v>
      </c>
      <c r="AU325" s="215" t="str">
        <f>LEFT('PLANNING-RECHANGES LATelec'!$R325,9)</f>
        <v xml:space="preserve">Z95497 - </v>
      </c>
      <c r="AV325" s="156"/>
    </row>
    <row r="326" spans="1:48" ht="38.25" hidden="1" x14ac:dyDescent="0.2">
      <c r="A326" s="84" t="str">
        <f t="shared" si="38"/>
        <v>2769318810</v>
      </c>
      <c r="B326" s="125" t="str">
        <f>IFERROR(VLOOKUP(F326,'Table V'!A:K,11,FALSE),"TBD")</f>
        <v>AIRBUS</v>
      </c>
      <c r="C326" s="125">
        <v>27693188</v>
      </c>
      <c r="D326" s="126" t="s">
        <v>157</v>
      </c>
      <c r="E326" s="127" t="s">
        <v>104</v>
      </c>
      <c r="F326" s="125" t="s">
        <v>612</v>
      </c>
      <c r="G326" s="125">
        <v>3</v>
      </c>
      <c r="H326" s="125">
        <v>0</v>
      </c>
      <c r="I326" s="125" t="str">
        <f>IFERROR(VLOOKUP(F326,'Stock PHS'!A:F,6,FALSE),"")</f>
        <v/>
      </c>
      <c r="J326" s="128" t="str">
        <f>IFERROR(VLOOKUP(F326,'Table V'!A:I,9,FALSE),"P/N INCONNU")</f>
        <v>P/N CONNU</v>
      </c>
      <c r="K326" s="125" t="str">
        <f>IFERROR(VLOOKUP(F326,'Table V'!A:J,10,FALSE),"TBD")</f>
        <v>NB04436P</v>
      </c>
      <c r="L326" s="125" t="str">
        <f>IFERROR(VLOOKUP(F326,'Table V'!A:C,3,FALSE),"LdF non existante")</f>
        <v>LdF approuvée</v>
      </c>
      <c r="M326" s="129" t="s">
        <v>59</v>
      </c>
      <c r="N326" s="125" t="str">
        <f>IFERROR(VLOOKUP(F326,'Table V'!A:H,8,FALSE),"À définir")</f>
        <v>NON</v>
      </c>
      <c r="O326" s="125">
        <f>IFERROR(VLOOKUP(F326,'Table V'!A:E,2,FALSE),"")</f>
        <v>301</v>
      </c>
      <c r="P326" s="125" t="str">
        <f>IFERROR(CONCATENATE(VLOOKUP(F326,'Table V'!$A$1:$Q$260192,17,FALSE),"-",(RIGHT(C326,4)),"0",D326),"")</f>
        <v>1251019-3188010</v>
      </c>
      <c r="Q326" s="130" t="str">
        <f>IFERROR(VLOOKUP(F326,'Table V'!A:L,12,FALSE),"")</f>
        <v>LAB</v>
      </c>
      <c r="R326" s="126" t="s">
        <v>1781</v>
      </c>
      <c r="S326" s="125" t="s">
        <v>240</v>
      </c>
      <c r="T326" s="131" t="s">
        <v>24</v>
      </c>
      <c r="U326" s="132" t="s">
        <v>15</v>
      </c>
      <c r="V326" s="130" t="str">
        <f>IFERROR(VLOOKUP(F326,'Table V'!A:F,6,FALSE),"TBD")</f>
        <v>N/A</v>
      </c>
      <c r="W326" s="125" t="str">
        <f>IFERROR(VLOOKUP(F326,'Table V'!A:G,7,FALSE),"TBD")</f>
        <v>N/A</v>
      </c>
      <c r="X326" s="125" t="str">
        <f>IFERROR(VLOOKUP(A326,[1]Feuil1!$A:$AG,32,FALSE),"N/A")</f>
        <v>N/A</v>
      </c>
      <c r="Y326" s="130" t="s">
        <v>1987</v>
      </c>
      <c r="Z326" s="133" t="s">
        <v>268</v>
      </c>
      <c r="AA326" s="125" t="s">
        <v>159</v>
      </c>
      <c r="AB326" s="129">
        <v>10816</v>
      </c>
      <c r="AC326" s="129"/>
      <c r="AD326" s="129"/>
      <c r="AE326" s="134">
        <v>43178</v>
      </c>
      <c r="AF326" s="134">
        <v>43208</v>
      </c>
      <c r="AG326" s="134">
        <f t="shared" si="39"/>
        <v>43202</v>
      </c>
      <c r="AH326" s="125" t="s">
        <v>57</v>
      </c>
      <c r="AI326" s="219" t="str">
        <f>IFERROR(VLOOKUP('PLANNING-RECHANGES LATelec'!$AU326,[2]MAD!$B$4:$J$50000,2,FALSE),"MAD TBD")</f>
        <v>MAD TBD</v>
      </c>
      <c r="AJ326" s="134" t="str">
        <f>IFERROR(VLOOKUP('PLANNING-RECHANGES LATelec'!$AU326,[2]MAD!$B$4:$J$50000,9,FALSE),"NON EXPEDIÉE")</f>
        <v>NON EXPEDIÉE</v>
      </c>
      <c r="AK326" s="224" t="str">
        <f t="shared" si="40"/>
        <v/>
      </c>
      <c r="AL326" s="227"/>
      <c r="AM326" s="222" t="s">
        <v>15</v>
      </c>
      <c r="AN326" s="172">
        <f>IFERROR(VLOOKUP('PLANNING-RECHANGES LATelec'!$F326,'Table V'!A$1:O8233,13,FALSE),"TBD")</f>
        <v>1898</v>
      </c>
      <c r="AO326" s="170">
        <f>IFERROR(VLOOKUP('PLANNING-RECHANGES LATelec'!$F326,'Table V'!A$1:O8190,14,FALSE),"TBD")</f>
        <v>0</v>
      </c>
      <c r="AP326" s="171" t="str">
        <f>IFERROR(VLOOKUP('PLANNING-RECHANGES LATelec'!$F326,'Table V'!A$1:O$8013,15,FALSE),"TBD")</f>
        <v>EUR</v>
      </c>
      <c r="AQ326" s="168" t="str">
        <f>IFERROR(VLOOKUP('PLANNING-RECHANGES LATelec'!$A326,[3]PO_AS!$A$2:$R$2520,16,FALSE),"TBD")</f>
        <v>TBD</v>
      </c>
      <c r="AR326" s="169" t="str">
        <f>IFERROR(VLOOKUP('PLANNING-RECHANGES LATelec'!$A326,[3]PO_AS!$A$2:$S$2520,18,FALSE),"TBD")</f>
        <v>TBD</v>
      </c>
      <c r="AS326" s="169" t="str">
        <f t="shared" si="41"/>
        <v>Non valide</v>
      </c>
      <c r="AT326" s="169" t="str">
        <f t="shared" si="42"/>
        <v>Non valide</v>
      </c>
      <c r="AU326" s="215" t="str">
        <f>LEFT('PLANNING-RECHANGES LATelec'!$R326,9)</f>
        <v>Z69599
Z6</v>
      </c>
      <c r="AV326" s="156"/>
    </row>
    <row r="327" spans="1:48" ht="38.25" hidden="1" x14ac:dyDescent="0.2">
      <c r="A327" s="84" t="str">
        <f t="shared" si="38"/>
        <v>2769319520</v>
      </c>
      <c r="B327" s="125" t="str">
        <f>IFERROR(VLOOKUP(F327,'Table V'!A:K,11,FALSE),"TBD")</f>
        <v>AIRBUS</v>
      </c>
      <c r="C327" s="125">
        <v>27693195</v>
      </c>
      <c r="D327" s="126" t="s">
        <v>751</v>
      </c>
      <c r="E327" s="127" t="s">
        <v>104</v>
      </c>
      <c r="F327" s="125" t="s">
        <v>633</v>
      </c>
      <c r="G327" s="125">
        <v>3</v>
      </c>
      <c r="H327" s="125">
        <v>0</v>
      </c>
      <c r="I327" s="125" t="str">
        <f>IFERROR(VLOOKUP(F327,'Stock PHS'!A:F,6,FALSE),"")</f>
        <v/>
      </c>
      <c r="J327" s="128" t="str">
        <f>IFERROR(VLOOKUP(F327,'Table V'!A:I,9,FALSE),"P/N INCONNU")</f>
        <v>P/N CONNU</v>
      </c>
      <c r="K327" s="125" t="str">
        <f>IFERROR(VLOOKUP(F327,'Table V'!A:J,10,FALSE),"TBD")</f>
        <v>NB04436P</v>
      </c>
      <c r="L327" s="125" t="str">
        <f>IFERROR(VLOOKUP(F327,'Table V'!A:C,3,FALSE),"LdF non existante")</f>
        <v>LdF approuvée</v>
      </c>
      <c r="M327" s="129" t="s">
        <v>59</v>
      </c>
      <c r="N327" s="125" t="str">
        <f>IFERROR(VLOOKUP(F327,'Table V'!A:H,8,FALSE),"À définir")</f>
        <v>NON</v>
      </c>
      <c r="O327" s="125">
        <f>IFERROR(VLOOKUP(F327,'Table V'!A:E,2,FALSE),"")</f>
        <v>500</v>
      </c>
      <c r="P327" s="125" t="str">
        <f>IFERROR(CONCATENATE(VLOOKUP(F327,'Table V'!$A$1:$Q$260192,17,FALSE),"-",(RIGHT(C327,4)),"0",D327),"")</f>
        <v>1251019-3195020</v>
      </c>
      <c r="Q327" s="130" t="str">
        <f>IFERROR(VLOOKUP(F327,'Table V'!A:L,12,FALSE),"")</f>
        <v>LAB</v>
      </c>
      <c r="R327" s="126" t="s">
        <v>1782</v>
      </c>
      <c r="S327" s="125" t="s">
        <v>240</v>
      </c>
      <c r="T327" s="131" t="s">
        <v>24</v>
      </c>
      <c r="U327" s="132" t="s">
        <v>15</v>
      </c>
      <c r="V327" s="130" t="str">
        <f>IFERROR(VLOOKUP(F327,'Table V'!A:F,6,FALSE),"TBD")</f>
        <v>N/A</v>
      </c>
      <c r="W327" s="125" t="str">
        <f>IFERROR(VLOOKUP(F327,'Table V'!A:G,7,FALSE),"TBD")</f>
        <v>N/A</v>
      </c>
      <c r="X327" s="125" t="str">
        <f>IFERROR(VLOOKUP(A327,[1]Feuil1!$A:$AG,32,FALSE),"N/A")</f>
        <v>N/A</v>
      </c>
      <c r="Y327" s="130" t="s">
        <v>1987</v>
      </c>
      <c r="Z327" s="133" t="s">
        <v>272</v>
      </c>
      <c r="AA327" s="125" t="s">
        <v>159</v>
      </c>
      <c r="AB327" s="129">
        <v>10816</v>
      </c>
      <c r="AC327" s="129"/>
      <c r="AD327" s="129"/>
      <c r="AE327" s="134">
        <v>43178</v>
      </c>
      <c r="AF327" s="134">
        <v>43208</v>
      </c>
      <c r="AG327" s="134">
        <f t="shared" si="39"/>
        <v>43202</v>
      </c>
      <c r="AH327" s="125" t="s">
        <v>57</v>
      </c>
      <c r="AI327" s="219" t="str">
        <f>IFERROR(VLOOKUP('PLANNING-RECHANGES LATelec'!$AU327,[2]MAD!$B$4:$J$50000,2,FALSE),"MAD TBD")</f>
        <v>MAD TBD</v>
      </c>
      <c r="AJ327" s="134" t="str">
        <f>IFERROR(VLOOKUP('PLANNING-RECHANGES LATelec'!$AU327,[2]MAD!$B$4:$J$50000,9,FALSE),"NON EXPEDIÉE")</f>
        <v>NON EXPEDIÉE</v>
      </c>
      <c r="AK327" s="224" t="str">
        <f t="shared" si="40"/>
        <v/>
      </c>
      <c r="AL327" s="227"/>
      <c r="AM327" s="222" t="s">
        <v>15</v>
      </c>
      <c r="AN327" s="172">
        <f>IFERROR(VLOOKUP('PLANNING-RECHANGES LATelec'!$F327,'Table V'!A$1:O8234,13,FALSE),"TBD")</f>
        <v>2463</v>
      </c>
      <c r="AO327" s="170">
        <f>IFERROR(VLOOKUP('PLANNING-RECHANGES LATelec'!$F327,'Table V'!A$1:O8191,14,FALSE),"TBD")</f>
        <v>0</v>
      </c>
      <c r="AP327" s="171" t="str">
        <f>IFERROR(VLOOKUP('PLANNING-RECHANGES LATelec'!$F327,'Table V'!A$1:O$8013,15,FALSE),"TBD")</f>
        <v>USD</v>
      </c>
      <c r="AQ327" s="168" t="str">
        <f>IFERROR(VLOOKUP('PLANNING-RECHANGES LATelec'!$A327,[3]PO_AS!$A$2:$R$2520,16,FALSE),"TBD")</f>
        <v>TBD</v>
      </c>
      <c r="AR327" s="169" t="str">
        <f>IFERROR(VLOOKUP('PLANNING-RECHANGES LATelec'!$A327,[3]PO_AS!$A$2:$S$2520,18,FALSE),"TBD")</f>
        <v>TBD</v>
      </c>
      <c r="AS327" s="169" t="str">
        <f t="shared" si="41"/>
        <v>Non valide</v>
      </c>
      <c r="AT327" s="169" t="str">
        <f t="shared" si="42"/>
        <v>Non valide</v>
      </c>
      <c r="AU327" s="215" t="str">
        <f>LEFT('PLANNING-RECHANGES LATelec'!$R327,9)</f>
        <v>Z69602
Z6</v>
      </c>
      <c r="AV327" s="156"/>
    </row>
    <row r="328" spans="1:48" ht="38.25" hidden="1" x14ac:dyDescent="0.2">
      <c r="A328" s="84" t="str">
        <f t="shared" si="38"/>
        <v>2770997720</v>
      </c>
      <c r="B328" s="125" t="str">
        <f>IFERROR(VLOOKUP(F328,'Table V'!A:K,11,FALSE),"TBD")</f>
        <v>AIRBUS</v>
      </c>
      <c r="C328" s="125">
        <v>27709977</v>
      </c>
      <c r="D328" s="126" t="s">
        <v>751</v>
      </c>
      <c r="E328" s="127" t="s">
        <v>16</v>
      </c>
      <c r="F328" s="125" t="s">
        <v>532</v>
      </c>
      <c r="G328" s="125">
        <v>11</v>
      </c>
      <c r="H328" s="125">
        <v>0</v>
      </c>
      <c r="I328" s="125" t="str">
        <f>IFERROR(VLOOKUP(F328,'Stock PHS'!A:F,6,FALSE),"")</f>
        <v/>
      </c>
      <c r="J328" s="128" t="str">
        <f>IFERROR(VLOOKUP(F328,'Table V'!A:I,9,FALSE),"P/N INCONNU")</f>
        <v>P/N CONNU</v>
      </c>
      <c r="K328" s="125" t="str">
        <f>IFERROR(VLOOKUP(F328,'Table V'!A:J,10,FALSE),"TBD")</f>
        <v>NB03010P</v>
      </c>
      <c r="L328" s="125" t="str">
        <f>IFERROR(VLOOKUP(F328,'Table V'!A:C,3,FALSE),"LdF non existante")</f>
        <v>LdF approuvée</v>
      </c>
      <c r="M328" s="129" t="s">
        <v>59</v>
      </c>
      <c r="N328" s="125" t="str">
        <f>IFERROR(VLOOKUP(F328,'Table V'!A:H,8,FALSE),"À définir")</f>
        <v>NON</v>
      </c>
      <c r="O328" s="125">
        <f>IFERROR(VLOOKUP(F328,'Table V'!A:E,2,FALSE),"")</f>
        <v>27</v>
      </c>
      <c r="P328" s="125" t="str">
        <f>IFERROR(CONCATENATE(VLOOKUP(F328,'Table V'!$A$1:$Q$260192,17,FALSE),"-",(RIGHT(C328,4)),"0",D328),"")</f>
        <v>1251019-9977020</v>
      </c>
      <c r="Q328" s="130" t="str">
        <f>IFERROR(VLOOKUP(F328,'Table V'!A:L,12,FALSE),"")</f>
        <v>LAB</v>
      </c>
      <c r="R328" s="125" t="s">
        <v>1783</v>
      </c>
      <c r="S328" s="125" t="s">
        <v>259</v>
      </c>
      <c r="T328" s="131" t="s">
        <v>24</v>
      </c>
      <c r="U328" s="132" t="s">
        <v>15</v>
      </c>
      <c r="V328" s="130" t="str">
        <f>IFERROR(VLOOKUP(F328,'Table V'!A:F,6,FALSE),"TBD")</f>
        <v>N/A</v>
      </c>
      <c r="W328" s="125" t="str">
        <f>IFERROR(VLOOKUP(F328,'Table V'!A:G,7,FALSE),"TBD")</f>
        <v>N/A</v>
      </c>
      <c r="X328" s="125" t="str">
        <f>IFERROR(VLOOKUP(A328,[1]Feuil1!$A:$AG,32,FALSE),"N/A")</f>
        <v>N/A</v>
      </c>
      <c r="Y328" s="130" t="s">
        <v>1987</v>
      </c>
      <c r="Z328" s="133" t="s">
        <v>219</v>
      </c>
      <c r="AA328" s="125" t="s">
        <v>159</v>
      </c>
      <c r="AB328" s="129">
        <v>11859</v>
      </c>
      <c r="AC328" s="129"/>
      <c r="AD328" s="129"/>
      <c r="AE328" s="134">
        <v>43175</v>
      </c>
      <c r="AF328" s="134">
        <v>43207</v>
      </c>
      <c r="AG328" s="134">
        <f t="shared" si="39"/>
        <v>43203</v>
      </c>
      <c r="AH328" s="125" t="s">
        <v>57</v>
      </c>
      <c r="AI328" s="219" t="str">
        <f>IFERROR(VLOOKUP('PLANNING-RECHANGES LATelec'!$AU328,[2]MAD!$B$4:$J$50000,2,FALSE),"MAD TBD")</f>
        <v>MAD TBD</v>
      </c>
      <c r="AJ328" s="134" t="str">
        <f>IFERROR(VLOOKUP('PLANNING-RECHANGES LATelec'!$AU328,[2]MAD!$B$4:$J$50000,9,FALSE),"NON EXPEDIÉE")</f>
        <v>NON EXPEDIÉE</v>
      </c>
      <c r="AK328" s="224" t="str">
        <f t="shared" si="40"/>
        <v/>
      </c>
      <c r="AL328" s="227"/>
      <c r="AM328" s="222" t="s">
        <v>15</v>
      </c>
      <c r="AN328" s="172">
        <f>IFERROR(VLOOKUP('PLANNING-RECHANGES LATelec'!$F328,'Table V'!A$1:O8235,13,FALSE),"TBD")</f>
        <v>1000</v>
      </c>
      <c r="AO328" s="170">
        <f>IFERROR(VLOOKUP('PLANNING-RECHANGES LATelec'!$F328,'Table V'!A$1:O8192,14,FALSE),"TBD")</f>
        <v>0</v>
      </c>
      <c r="AP328" s="171" t="str">
        <f>IFERROR(VLOOKUP('PLANNING-RECHANGES LATelec'!$F328,'Table V'!A$1:O$8013,15,FALSE),"TBD")</f>
        <v>EUR</v>
      </c>
      <c r="AQ328" s="168" t="str">
        <f>IFERROR(VLOOKUP('PLANNING-RECHANGES LATelec'!$A328,[3]PO_AS!$A$2:$R$2520,16,FALSE),"TBD")</f>
        <v>TBD</v>
      </c>
      <c r="AR328" s="169" t="str">
        <f>IFERROR(VLOOKUP('PLANNING-RECHANGES LATelec'!$A328,[3]PO_AS!$A$2:$S$2520,18,FALSE),"TBD")</f>
        <v>TBD</v>
      </c>
      <c r="AS328" s="169" t="str">
        <f t="shared" si="41"/>
        <v>Non valide</v>
      </c>
      <c r="AT328" s="169" t="str">
        <f t="shared" si="42"/>
        <v>Non valide</v>
      </c>
      <c r="AU328" s="215" t="str">
        <f>LEFT('PLANNING-RECHANGES LATelec'!$R328,9)</f>
        <v>Z83775
Z8</v>
      </c>
      <c r="AV328" s="156"/>
    </row>
    <row r="329" spans="1:48" ht="38.25" hidden="1" x14ac:dyDescent="0.2">
      <c r="A329" s="84" t="str">
        <f t="shared" si="38"/>
        <v>450030916810</v>
      </c>
      <c r="B329" s="125" t="str">
        <f>IFERROR(VLOOKUP(F329,'Table V'!A:K,11,FALSE),"TBD")</f>
        <v>LATECOERE</v>
      </c>
      <c r="C329" s="125">
        <v>4500309168</v>
      </c>
      <c r="D329" s="126" t="s">
        <v>157</v>
      </c>
      <c r="E329" s="127" t="s">
        <v>104</v>
      </c>
      <c r="F329" s="125" t="s">
        <v>43</v>
      </c>
      <c r="G329" s="125">
        <v>5</v>
      </c>
      <c r="H329" s="125">
        <v>0</v>
      </c>
      <c r="I329" s="125" t="str">
        <f>IFERROR(VLOOKUP(F329,'Stock PHS'!A:F,6,FALSE),"")</f>
        <v/>
      </c>
      <c r="J329" s="128" t="str">
        <f>IFERROR(VLOOKUP(F329,'Table V'!A:I,9,FALSE),"P/N INCONNU")</f>
        <v>P/N CONNU</v>
      </c>
      <c r="K329" s="125" t="str">
        <f>IFERROR(VLOOKUP(F329,'Table V'!A:J,10,FALSE),"TBD")</f>
        <v>N/A</v>
      </c>
      <c r="L329" s="125" t="str">
        <f>IFERROR(VLOOKUP(F329,'Table V'!A:C,3,FALSE),"LdF non existante")</f>
        <v>LdF approuvée</v>
      </c>
      <c r="M329" s="129" t="s">
        <v>59</v>
      </c>
      <c r="N329" s="125" t="str">
        <f>IFERROR(VLOOKUP(F329,'Table V'!A:H,8,FALSE),"À définir")</f>
        <v>OUI</v>
      </c>
      <c r="O329" s="125">
        <f>IFERROR(VLOOKUP(F329,'Table V'!A:E,2,FALSE),"")</f>
        <v>9000</v>
      </c>
      <c r="P329" s="125" t="str">
        <f>IFERROR(CONCATENATE(VLOOKUP(F329,'Table V'!$A$1:$Q$260192,17,FALSE),"-",(RIGHT(C329,4)),"0",D329),"")</f>
        <v>1251619-9168010</v>
      </c>
      <c r="Q329" s="130" t="str">
        <f>IFERROR(VLOOKUP(F329,'Table V'!A:L,12,FALSE),"")</f>
        <v>COL</v>
      </c>
      <c r="R329" s="126" t="s">
        <v>1784</v>
      </c>
      <c r="S329" s="125" t="s">
        <v>173</v>
      </c>
      <c r="T329" s="131" t="s">
        <v>24</v>
      </c>
      <c r="U329" s="137" t="s">
        <v>15</v>
      </c>
      <c r="V329" s="130" t="str">
        <f>IFERROR(VLOOKUP(F329,'Table V'!A:F,6,FALSE),"TBD")</f>
        <v>N/A</v>
      </c>
      <c r="W329" s="125" t="str">
        <f>IFERROR(VLOOKUP(F329,'Table V'!A:G,7,FALSE),"TBD")</f>
        <v>N/A</v>
      </c>
      <c r="X329" s="125" t="str">
        <f>IFERROR(VLOOKUP(A329,[1]Feuil1!$A:$AG,32,FALSE),"N/A")</f>
        <v>N/A</v>
      </c>
      <c r="Y329" s="130" t="s">
        <v>1987</v>
      </c>
      <c r="Z329" s="133" t="s">
        <v>248</v>
      </c>
      <c r="AA329" s="125" t="s">
        <v>159</v>
      </c>
      <c r="AB329" s="129">
        <v>8532</v>
      </c>
      <c r="AC329" s="129"/>
      <c r="AD329" s="129"/>
      <c r="AE329" s="134">
        <v>43131</v>
      </c>
      <c r="AF329" s="134">
        <v>43210</v>
      </c>
      <c r="AG329" s="134">
        <f t="shared" si="39"/>
        <v>43206</v>
      </c>
      <c r="AH329" s="125" t="s">
        <v>57</v>
      </c>
      <c r="AI329" s="219" t="str">
        <f>IFERROR(VLOOKUP('PLANNING-RECHANGES LATelec'!$AU329,[2]MAD!$B$4:$J$50000,2,FALSE),"MAD TBD")</f>
        <v>MAD TBD</v>
      </c>
      <c r="AJ329" s="134" t="str">
        <f>IFERROR(VLOOKUP('PLANNING-RECHANGES LATelec'!$AU329,[2]MAD!$B$4:$J$50000,9,FALSE),"NON EXPEDIÉE")</f>
        <v>NON EXPEDIÉE</v>
      </c>
      <c r="AK329" s="224" t="str">
        <f t="shared" si="40"/>
        <v/>
      </c>
      <c r="AL329" s="227"/>
      <c r="AM329" s="222" t="s">
        <v>15</v>
      </c>
      <c r="AN329" s="172">
        <f>IFERROR(VLOOKUP('PLANNING-RECHANGES LATelec'!$F329,'Table V'!A$1:O8236,13,FALSE),"TBD")</f>
        <v>1550</v>
      </c>
      <c r="AO329" s="170">
        <f>IFERROR(VLOOKUP('PLANNING-RECHANGES LATelec'!$F329,'Table V'!A$1:O8193,14,FALSE),"TBD")</f>
        <v>0</v>
      </c>
      <c r="AP329" s="171" t="str">
        <f>IFERROR(VLOOKUP('PLANNING-RECHANGES LATelec'!$F329,'Table V'!A$1:O$8013,15,FALSE),"TBD")</f>
        <v>EUR</v>
      </c>
      <c r="AQ329" s="168" t="str">
        <f>IFERROR(VLOOKUP('PLANNING-RECHANGES LATelec'!$A329,[3]PO_AS!$A$2:$R$2520,16,FALSE),"TBD")</f>
        <v>TBD</v>
      </c>
      <c r="AR329" s="169" t="str">
        <f>IFERROR(VLOOKUP('PLANNING-RECHANGES LATelec'!$A329,[3]PO_AS!$A$2:$S$2520,18,FALSE),"TBD")</f>
        <v>TBD</v>
      </c>
      <c r="AS329" s="169" t="str">
        <f t="shared" si="41"/>
        <v>Non valide</v>
      </c>
      <c r="AT329" s="169" t="str">
        <f t="shared" si="42"/>
        <v>Non valide</v>
      </c>
      <c r="AU329" s="215" t="str">
        <f>LEFT('PLANNING-RECHANGES LATelec'!$R329,9)</f>
        <v>Z21533
Z2</v>
      </c>
      <c r="AV329" s="156"/>
    </row>
    <row r="330" spans="1:48" ht="38.25" hidden="1" x14ac:dyDescent="0.2">
      <c r="A330" s="84" t="str">
        <f t="shared" si="38"/>
        <v>2768732308</v>
      </c>
      <c r="B330" s="125" t="str">
        <f>IFERROR(VLOOKUP(F330,'Table V'!A:K,11,FALSE),"TBD")</f>
        <v>AIRBUS</v>
      </c>
      <c r="C330" s="125">
        <v>27687323</v>
      </c>
      <c r="D330" s="126" t="s">
        <v>234</v>
      </c>
      <c r="E330" s="127" t="s">
        <v>104</v>
      </c>
      <c r="F330" s="125" t="s">
        <v>655</v>
      </c>
      <c r="G330" s="125">
        <v>3</v>
      </c>
      <c r="H330" s="125">
        <v>0</v>
      </c>
      <c r="I330" s="125" t="str">
        <f>IFERROR(VLOOKUP(F330,'Stock PHS'!A:F,6,FALSE),"")</f>
        <v/>
      </c>
      <c r="J330" s="128" t="str">
        <f>IFERROR(VLOOKUP(F330,'Table V'!A:I,9,FALSE),"P/N INCONNU")</f>
        <v>P/N CONNU</v>
      </c>
      <c r="K330" s="125" t="str">
        <f>IFERROR(VLOOKUP(F330,'Table V'!A:J,10,FALSE),"TBD")</f>
        <v>N/A</v>
      </c>
      <c r="L330" s="125" t="str">
        <f>IFERROR(VLOOKUP(F330,'Table V'!A:C,3,FALSE),"LdF non existante")</f>
        <v>LdF approuvée</v>
      </c>
      <c r="M330" s="129" t="s">
        <v>59</v>
      </c>
      <c r="N330" s="125" t="str">
        <f>IFERROR(VLOOKUP(F330,'Table V'!A:H,8,FALSE),"À définir")</f>
        <v>NON</v>
      </c>
      <c r="O330" s="125" t="str">
        <f>IFERROR(VLOOKUP(F330,'Table V'!A:E,2,FALSE),"")</f>
        <v>JACK</v>
      </c>
      <c r="P330" s="125" t="str">
        <f>IFERROR(CONCATENATE(VLOOKUP(F330,'Table V'!$A$1:$Q$260192,17,FALSE),"-",(RIGHT(C330,4)),"0",D330),"")</f>
        <v>1251319-73230008</v>
      </c>
      <c r="Q330" s="130" t="str">
        <f>IFERROR(VLOOKUP(F330,'Table V'!A:L,12,FALSE),"")</f>
        <v>LAB</v>
      </c>
      <c r="R330" s="126" t="s">
        <v>254</v>
      </c>
      <c r="S330" s="125" t="s">
        <v>231</v>
      </c>
      <c r="T330" s="131" t="s">
        <v>24</v>
      </c>
      <c r="U330" s="132" t="s">
        <v>15</v>
      </c>
      <c r="V330" s="130" t="str">
        <f>IFERROR(VLOOKUP(F330,'Table V'!A:F,6,FALSE),"TBD")</f>
        <v>N/A</v>
      </c>
      <c r="W330" s="125" t="str">
        <f>IFERROR(VLOOKUP(F330,'Table V'!A:G,7,FALSE),"TBD")</f>
        <v>N/A</v>
      </c>
      <c r="X330" s="125" t="str">
        <f>IFERROR(VLOOKUP(A330,[1]Feuil1!$A:$AG,32,FALSE),"N/A")</f>
        <v>N/A</v>
      </c>
      <c r="Y330" s="130" t="s">
        <v>1987</v>
      </c>
      <c r="Z330" s="133" t="s">
        <v>255</v>
      </c>
      <c r="AA330" s="125" t="s">
        <v>159</v>
      </c>
      <c r="AB330" s="129">
        <v>11481</v>
      </c>
      <c r="AC330" s="129"/>
      <c r="AD330" s="129"/>
      <c r="AE330" s="134">
        <v>43171</v>
      </c>
      <c r="AF330" s="134">
        <v>43210</v>
      </c>
      <c r="AG330" s="134">
        <f t="shared" si="39"/>
        <v>43206</v>
      </c>
      <c r="AH330" s="125" t="s">
        <v>57</v>
      </c>
      <c r="AI330" s="219" t="str">
        <f>IFERROR(VLOOKUP('PLANNING-RECHANGES LATelec'!$AU330,[2]MAD!$B$4:$J$50000,2,FALSE),"MAD TBD")</f>
        <v>MAD TBD</v>
      </c>
      <c r="AJ330" s="134" t="str">
        <f>IFERROR(VLOOKUP('PLANNING-RECHANGES LATelec'!$AU330,[2]MAD!$B$4:$J$50000,9,FALSE),"NON EXPEDIÉE")</f>
        <v>NON EXPEDIÉE</v>
      </c>
      <c r="AK330" s="224" t="str">
        <f t="shared" si="40"/>
        <v/>
      </c>
      <c r="AL330" s="227"/>
      <c r="AM330" s="222" t="s">
        <v>15</v>
      </c>
      <c r="AN330" s="172">
        <f>IFERROR(VLOOKUP('PLANNING-RECHANGES LATelec'!$F330,'Table V'!A$1:O8237,13,FALSE),"TBD")</f>
        <v>970</v>
      </c>
      <c r="AO330" s="170">
        <f>IFERROR(VLOOKUP('PLANNING-RECHANGES LATelec'!$F330,'Table V'!A$1:O8194,14,FALSE),"TBD")</f>
        <v>1796</v>
      </c>
      <c r="AP330" s="171" t="str">
        <f>IFERROR(VLOOKUP('PLANNING-RECHANGES LATelec'!$F330,'Table V'!A$1:O$8013,15,FALSE),"TBD")</f>
        <v>USD</v>
      </c>
      <c r="AQ330" s="168" t="str">
        <f>IFERROR(VLOOKUP('PLANNING-RECHANGES LATelec'!$A330,[3]PO_AS!$A$2:$R$2520,16,FALSE),"TBD")</f>
        <v>TBD</v>
      </c>
      <c r="AR330" s="169" t="str">
        <f>IFERROR(VLOOKUP('PLANNING-RECHANGES LATelec'!$A330,[3]PO_AS!$A$2:$S$2520,18,FALSE),"TBD")</f>
        <v>TBD</v>
      </c>
      <c r="AS330" s="169" t="str">
        <f t="shared" si="41"/>
        <v>Non valide</v>
      </c>
      <c r="AT330" s="169" t="str">
        <f t="shared" si="42"/>
        <v>Non valide</v>
      </c>
      <c r="AU330" s="215" t="str">
        <f>LEFT('PLANNING-RECHANGES LATelec'!$R330,9)</f>
        <v>Z72588</v>
      </c>
      <c r="AV330" s="156"/>
    </row>
    <row r="331" spans="1:48" ht="25.5" hidden="1" x14ac:dyDescent="0.2">
      <c r="A331" s="84" t="str">
        <f t="shared" si="38"/>
        <v>PO-S070-000007343-1</v>
      </c>
      <c r="B331" s="125" t="str">
        <f>IFERROR(VLOOKUP(F331,'Table V'!A:K,11,FALSE),"TBD")</f>
        <v>AKKA</v>
      </c>
      <c r="C331" s="125" t="s">
        <v>753</v>
      </c>
      <c r="D331" s="126"/>
      <c r="E331" s="127" t="s">
        <v>6</v>
      </c>
      <c r="F331" s="125" t="s">
        <v>432</v>
      </c>
      <c r="G331" s="125">
        <v>1</v>
      </c>
      <c r="H331" s="125">
        <v>0</v>
      </c>
      <c r="I331" s="125" t="str">
        <f>IFERROR(VLOOKUP(F331,'Stock PHS'!A:F,6,FALSE),"")</f>
        <v/>
      </c>
      <c r="J331" s="128" t="str">
        <f>IFERROR(VLOOKUP(F331,'Table V'!A:I,9,FALSE),"P/N INCONNU")</f>
        <v>P/N CONNU</v>
      </c>
      <c r="K331" s="125" t="str">
        <f>IFERROR(VLOOKUP(F331,'Table V'!A:J,10,FALSE),"TBD")</f>
        <v>TBD</v>
      </c>
      <c r="L331" s="125" t="str">
        <f>IFERROR(VLOOKUP(F331,'Table V'!A:C,3,FALSE),"LdF non existante")</f>
        <v>LdF approuvée</v>
      </c>
      <c r="M331" s="129" t="s">
        <v>59</v>
      </c>
      <c r="N331" s="125" t="str">
        <f>IFERROR(VLOOKUP(F331,'Table V'!A:H,8,FALSE),"À définir")</f>
        <v>NON</v>
      </c>
      <c r="O331" s="125" t="str">
        <f>IFERROR(VLOOKUP(F331,'Table V'!A:E,2,FALSE),"")</f>
        <v>ADKS KIT LIST</v>
      </c>
      <c r="P331" s="125" t="str">
        <f>IFERROR(CONCATENATE(VLOOKUP(F331,'Table V'!$A$1:$Q$260192,17,FALSE),"-",(RIGHT(C331,4)),"0",D331),"")</f>
        <v>1251019-43-10</v>
      </c>
      <c r="Q331" s="130" t="str">
        <f>IFERROR(VLOOKUP(F331,'Table V'!A:L,12,FALSE),"")</f>
        <v>COL</v>
      </c>
      <c r="R331" s="126" t="s">
        <v>818</v>
      </c>
      <c r="S331" s="125" t="s">
        <v>782</v>
      </c>
      <c r="T331" s="131" t="s">
        <v>24</v>
      </c>
      <c r="U331" s="132"/>
      <c r="V331" s="130" t="str">
        <f>IFERROR(VLOOKUP(F331,'Table V'!A:F,6,FALSE),"TBD")</f>
        <v>N/A</v>
      </c>
      <c r="W331" s="125" t="str">
        <f>IFERROR(VLOOKUP(F331,'Table V'!A:G,7,FALSE),"TBD")</f>
        <v>N/A</v>
      </c>
      <c r="X331" s="125" t="str">
        <f>IFERROR(VLOOKUP(A331,[1]Feuil1!$A:$AG,32,FALSE),"N/A")</f>
        <v>N/A</v>
      </c>
      <c r="Y331" s="130" t="s">
        <v>1987</v>
      </c>
      <c r="Z331" s="133" t="s">
        <v>74</v>
      </c>
      <c r="AA331" s="125" t="s">
        <v>159</v>
      </c>
      <c r="AB331" s="129" t="s">
        <v>57</v>
      </c>
      <c r="AC331" s="129" t="s">
        <v>57</v>
      </c>
      <c r="AD331" s="129"/>
      <c r="AE331" s="134">
        <v>43209</v>
      </c>
      <c r="AF331" s="134"/>
      <c r="AG331" s="134">
        <f t="shared" si="39"/>
        <v>43207</v>
      </c>
      <c r="AH331" s="125"/>
      <c r="AI331" s="219" t="str">
        <f>IFERROR(VLOOKUP('PLANNING-RECHANGES LATelec'!$AU331,[2]MAD!$B$4:$J$50000,2,FALSE),"MAD TBD")</f>
        <v>MAD TBD</v>
      </c>
      <c r="AJ331" s="134" t="str">
        <f>IFERROR(VLOOKUP('PLANNING-RECHANGES LATelec'!$AU331,[2]MAD!$B$4:$J$50000,9,FALSE),"NON EXPEDIÉE")</f>
        <v>NON EXPEDIÉE</v>
      </c>
      <c r="AK331" s="224" t="str">
        <f t="shared" si="40"/>
        <v/>
      </c>
      <c r="AL331" s="227"/>
      <c r="AM331" s="222" t="s">
        <v>15</v>
      </c>
      <c r="AN331" s="172">
        <f>IFERROR(VLOOKUP('PLANNING-RECHANGES LATelec'!$F331,'Table V'!A$1:O8238,13,FALSE),"TBD")</f>
        <v>0</v>
      </c>
      <c r="AO331" s="170">
        <f>IFERROR(VLOOKUP('PLANNING-RECHANGES LATelec'!$F331,'Table V'!A$1:O8195,14,FALSE),"TBD")</f>
        <v>0</v>
      </c>
      <c r="AP331" s="171">
        <f>IFERROR(VLOOKUP('PLANNING-RECHANGES LATelec'!$F331,'Table V'!A$1:O$8013,15,FALSE),"TBD")</f>
        <v>0</v>
      </c>
      <c r="AQ331" s="168" t="str">
        <f>IFERROR(VLOOKUP('PLANNING-RECHANGES LATelec'!$A331,[3]PO_AS!$A$2:$R$2520,16,FALSE),"TBD")</f>
        <v>TBD</v>
      </c>
      <c r="AR331" s="169" t="str">
        <f>IFERROR(VLOOKUP('PLANNING-RECHANGES LATelec'!$A331,[3]PO_AS!$A$2:$S$2520,18,FALSE),"TBD")</f>
        <v>TBD</v>
      </c>
      <c r="AS331" s="169" t="str">
        <f t="shared" si="41"/>
        <v>Non valide</v>
      </c>
      <c r="AT331" s="169" t="str">
        <f t="shared" si="42"/>
        <v>Non valide</v>
      </c>
      <c r="AU331" s="215" t="str">
        <f>LEFT('PLANNING-RECHANGES LATelec'!$R331,9)</f>
        <v>009189</v>
      </c>
      <c r="AV331" s="156"/>
    </row>
    <row r="332" spans="1:48" ht="38.25" hidden="1" x14ac:dyDescent="0.2">
      <c r="A332" s="84" t="str">
        <f t="shared" si="38"/>
        <v>2770997709</v>
      </c>
      <c r="B332" s="125" t="str">
        <f>IFERROR(VLOOKUP(F332,'Table V'!A:K,11,FALSE),"TBD")</f>
        <v>AIRBUS</v>
      </c>
      <c r="C332" s="125">
        <v>27709977</v>
      </c>
      <c r="D332" s="126" t="s">
        <v>235</v>
      </c>
      <c r="E332" s="127" t="s">
        <v>16</v>
      </c>
      <c r="F332" s="125" t="s">
        <v>532</v>
      </c>
      <c r="G332" s="125">
        <v>11</v>
      </c>
      <c r="H332" s="125">
        <v>0</v>
      </c>
      <c r="I332" s="125" t="str">
        <f>IFERROR(VLOOKUP(F332,'Stock PHS'!A:F,6,FALSE),"")</f>
        <v/>
      </c>
      <c r="J332" s="128" t="str">
        <f>IFERROR(VLOOKUP(F332,'Table V'!A:I,9,FALSE),"P/N INCONNU")</f>
        <v>P/N CONNU</v>
      </c>
      <c r="K332" s="125" t="str">
        <f>IFERROR(VLOOKUP(F332,'Table V'!A:J,10,FALSE),"TBD")</f>
        <v>NB03010P</v>
      </c>
      <c r="L332" s="125" t="str">
        <f>IFERROR(VLOOKUP(F332,'Table V'!A:C,3,FALSE),"LdF non existante")</f>
        <v>LdF approuvée</v>
      </c>
      <c r="M332" s="129" t="s">
        <v>59</v>
      </c>
      <c r="N332" s="125" t="str">
        <f>IFERROR(VLOOKUP(F332,'Table V'!A:H,8,FALSE),"À définir")</f>
        <v>NON</v>
      </c>
      <c r="O332" s="125">
        <f>IFERROR(VLOOKUP(F332,'Table V'!A:E,2,FALSE),"")</f>
        <v>27</v>
      </c>
      <c r="P332" s="125" t="str">
        <f>IFERROR(CONCATENATE(VLOOKUP(F332,'Table V'!$A$1:$Q$260192,17,FALSE),"-",(RIGHT(C332,4)),"0",D332),"")</f>
        <v>1251019-99770009</v>
      </c>
      <c r="Q332" s="130" t="str">
        <f>IFERROR(VLOOKUP(F332,'Table V'!A:L,12,FALSE),"")</f>
        <v>LAB</v>
      </c>
      <c r="R332" s="125" t="s">
        <v>1785</v>
      </c>
      <c r="S332" s="125" t="s">
        <v>260</v>
      </c>
      <c r="T332" s="131" t="s">
        <v>24</v>
      </c>
      <c r="U332" s="132" t="s">
        <v>15</v>
      </c>
      <c r="V332" s="130" t="str">
        <f>IFERROR(VLOOKUP(F332,'Table V'!A:F,6,FALSE),"TBD")</f>
        <v>N/A</v>
      </c>
      <c r="W332" s="125" t="str">
        <f>IFERROR(VLOOKUP(F332,'Table V'!A:G,7,FALSE),"TBD")</f>
        <v>N/A</v>
      </c>
      <c r="X332" s="125" t="str">
        <f>IFERROR(VLOOKUP(A332,[1]Feuil1!$A:$AG,32,FALSE),"N/A")</f>
        <v>N/A</v>
      </c>
      <c r="Y332" s="130" t="s">
        <v>1987</v>
      </c>
      <c r="Z332" s="133" t="s">
        <v>219</v>
      </c>
      <c r="AA332" s="125" t="s">
        <v>159</v>
      </c>
      <c r="AB332" s="129">
        <v>11859</v>
      </c>
      <c r="AC332" s="129"/>
      <c r="AD332" s="129"/>
      <c r="AE332" s="134">
        <v>43175</v>
      </c>
      <c r="AF332" s="134">
        <v>43210</v>
      </c>
      <c r="AG332" s="134">
        <f t="shared" si="39"/>
        <v>43208</v>
      </c>
      <c r="AH332" s="125" t="s">
        <v>57</v>
      </c>
      <c r="AI332" s="219" t="str">
        <f>IFERROR(VLOOKUP('PLANNING-RECHANGES LATelec'!$AU332,[2]MAD!$B$4:$J$50000,2,FALSE),"MAD TBD")</f>
        <v>MAD TBD</v>
      </c>
      <c r="AJ332" s="134" t="str">
        <f>IFERROR(VLOOKUP('PLANNING-RECHANGES LATelec'!$AU332,[2]MAD!$B$4:$J$50000,9,FALSE),"NON EXPEDIÉE")</f>
        <v>NON EXPEDIÉE</v>
      </c>
      <c r="AK332" s="224" t="str">
        <f t="shared" si="40"/>
        <v/>
      </c>
      <c r="AL332" s="227"/>
      <c r="AM332" s="222" t="s">
        <v>15</v>
      </c>
      <c r="AN332" s="172">
        <f>IFERROR(VLOOKUP('PLANNING-RECHANGES LATelec'!$F332,'Table V'!A$1:O8239,13,FALSE),"TBD")</f>
        <v>1000</v>
      </c>
      <c r="AO332" s="170">
        <f>IFERROR(VLOOKUP('PLANNING-RECHANGES LATelec'!$F332,'Table V'!A$1:O8196,14,FALSE),"TBD")</f>
        <v>0</v>
      </c>
      <c r="AP332" s="171" t="str">
        <f>IFERROR(VLOOKUP('PLANNING-RECHANGES LATelec'!$F332,'Table V'!A$1:O$8013,15,FALSE),"TBD")</f>
        <v>EUR</v>
      </c>
      <c r="AQ332" s="168" t="str">
        <f>IFERROR(VLOOKUP('PLANNING-RECHANGES LATelec'!$A332,[3]PO_AS!$A$2:$R$2520,16,FALSE),"TBD")</f>
        <v>TBD</v>
      </c>
      <c r="AR332" s="169" t="str">
        <f>IFERROR(VLOOKUP('PLANNING-RECHANGES LATelec'!$A332,[3]PO_AS!$A$2:$S$2520,18,FALSE),"TBD")</f>
        <v>TBD</v>
      </c>
      <c r="AS332" s="169" t="str">
        <f t="shared" si="41"/>
        <v>Non valide</v>
      </c>
      <c r="AT332" s="169" t="str">
        <f t="shared" si="42"/>
        <v>Non valide</v>
      </c>
      <c r="AU332" s="215" t="str">
        <f>LEFT('PLANNING-RECHANGES LATelec'!$R332,9)</f>
        <v>Z83778
Z8</v>
      </c>
      <c r="AV332" s="156"/>
    </row>
    <row r="333" spans="1:48" ht="38.25" hidden="1" x14ac:dyDescent="0.2">
      <c r="A333" s="84" t="str">
        <f t="shared" si="38"/>
        <v>6300561161</v>
      </c>
      <c r="B333" s="125" t="str">
        <f>IFERROR(VLOOKUP(F333,'Table V'!A:K,11,FALSE),"TBD")</f>
        <v>STELIA</v>
      </c>
      <c r="C333" s="125">
        <v>6300561161</v>
      </c>
      <c r="D333" s="126"/>
      <c r="E333" s="127" t="s">
        <v>16</v>
      </c>
      <c r="F333" s="125" t="s">
        <v>697</v>
      </c>
      <c r="G333" s="125">
        <v>2</v>
      </c>
      <c r="H333" s="125">
        <v>0</v>
      </c>
      <c r="I333" s="125" t="str">
        <f>IFERROR(VLOOKUP(F333,'Stock PHS'!A:F,6,FALSE),"")</f>
        <v/>
      </c>
      <c r="J333" s="128" t="str">
        <f>IFERROR(VLOOKUP(F333,'Table V'!A:I,9,FALSE),"P/N INCONNU")</f>
        <v>P/N CONNU</v>
      </c>
      <c r="K333" s="125" t="str">
        <f>IFERROR(VLOOKUP(F333,'Table V'!A:J,10,FALSE),"TBD")</f>
        <v>TBD</v>
      </c>
      <c r="L333" s="125" t="str">
        <f>IFERROR(VLOOKUP(F333,'Table V'!A:C,3,FALSE),"LdF non existante")</f>
        <v>LdF approuvée</v>
      </c>
      <c r="M333" s="129" t="s">
        <v>59</v>
      </c>
      <c r="N333" s="125" t="str">
        <f>IFERROR(VLOOKUP(F333,'Table V'!A:H,8,FALSE),"À définir")</f>
        <v>OUI</v>
      </c>
      <c r="O333" s="125" t="str">
        <f>IFERROR(VLOOKUP(F333,'Table V'!A:E,2,FALSE),"")</f>
        <v>PANEL ASSY 61VU</v>
      </c>
      <c r="P333" s="125" t="str">
        <f>IFERROR(CONCATENATE(VLOOKUP(F333,'Table V'!$A$1:$Q$260192,17,FALSE),"-",(RIGHT(C333,4)),"0",D333),"")</f>
        <v>1251019-11610</v>
      </c>
      <c r="Q333" s="130" t="str">
        <f>IFERROR(VLOOKUP(F333,'Table V'!A:L,12,FALSE),"")</f>
        <v>COL</v>
      </c>
      <c r="R333" s="126" t="s">
        <v>817</v>
      </c>
      <c r="S333" s="125" t="s">
        <v>408</v>
      </c>
      <c r="T333" s="131" t="s">
        <v>24</v>
      </c>
      <c r="U333" s="132"/>
      <c r="V333" s="130" t="str">
        <f>IFERROR(VLOOKUP(F333,'Table V'!A:F,6,FALSE),"TBD")</f>
        <v>TBD</v>
      </c>
      <c r="W333" s="125" t="str">
        <f>IFERROR(VLOOKUP(F333,'Table V'!A:G,7,FALSE),"TBD")</f>
        <v>TBD</v>
      </c>
      <c r="X333" s="125" t="str">
        <f>IFERROR(VLOOKUP(A333,[1]Feuil1!$A:$AG,32,FALSE),"N/A")</f>
        <v>N/A</v>
      </c>
      <c r="Y333" s="130" t="s">
        <v>1987</v>
      </c>
      <c r="Z333" s="133"/>
      <c r="AA333" s="125" t="s">
        <v>159</v>
      </c>
      <c r="AB333" s="129">
        <v>12556</v>
      </c>
      <c r="AC333" s="129"/>
      <c r="AD333" s="129"/>
      <c r="AE333" s="134">
        <v>43187</v>
      </c>
      <c r="AF333" s="134">
        <v>43210</v>
      </c>
      <c r="AG333" s="134">
        <f t="shared" si="39"/>
        <v>43208</v>
      </c>
      <c r="AH333" s="125"/>
      <c r="AI333" s="219" t="str">
        <f>IFERROR(VLOOKUP('PLANNING-RECHANGES LATelec'!$AU333,[2]MAD!$B$4:$J$50000,2,FALSE),"MAD TBD")</f>
        <v>MAD TBD</v>
      </c>
      <c r="AJ333" s="134" t="str">
        <f>IFERROR(VLOOKUP('PLANNING-RECHANGES LATelec'!$AU333,[2]MAD!$B$4:$J$50000,9,FALSE),"NON EXPEDIÉE")</f>
        <v>NON EXPEDIÉE</v>
      </c>
      <c r="AK333" s="224" t="str">
        <f t="shared" si="40"/>
        <v/>
      </c>
      <c r="AL333" s="227"/>
      <c r="AM333" s="222" t="s">
        <v>15</v>
      </c>
      <c r="AN333" s="172">
        <f>IFERROR(VLOOKUP('PLANNING-RECHANGES LATelec'!$F333,'Table V'!A$1:O8240,13,FALSE),"TBD")</f>
        <v>0</v>
      </c>
      <c r="AO333" s="170">
        <f>IFERROR(VLOOKUP('PLANNING-RECHANGES LATelec'!$F333,'Table V'!A$1:O8197,14,FALSE),"TBD")</f>
        <v>0</v>
      </c>
      <c r="AP333" s="171">
        <f>IFERROR(VLOOKUP('PLANNING-RECHANGES LATelec'!$F333,'Table V'!A$1:O$8013,15,FALSE),"TBD")</f>
        <v>0</v>
      </c>
      <c r="AQ333" s="168" t="str">
        <f>IFERROR(VLOOKUP('PLANNING-RECHANGES LATelec'!$A333,[3]PO_AS!$A$2:$R$2520,16,FALSE),"TBD")</f>
        <v>TBD</v>
      </c>
      <c r="AR333" s="169" t="str">
        <f>IFERROR(VLOOKUP('PLANNING-RECHANGES LATelec'!$A333,[3]PO_AS!$A$2:$S$2520,18,FALSE),"TBD")</f>
        <v>TBD</v>
      </c>
      <c r="AS333" s="169" t="str">
        <f t="shared" si="41"/>
        <v>Non valide</v>
      </c>
      <c r="AT333" s="169" t="str">
        <f t="shared" si="42"/>
        <v>Non valide</v>
      </c>
      <c r="AU333" s="215" t="str">
        <f>LEFT('PLANNING-RECHANGES LATelec'!$R333,9)</f>
        <v xml:space="preserve">Z95497 - </v>
      </c>
      <c r="AV333" s="156"/>
    </row>
    <row r="334" spans="1:48" ht="38.25" hidden="1" x14ac:dyDescent="0.2">
      <c r="A334" s="84" t="str">
        <f t="shared" si="38"/>
        <v>2772073510</v>
      </c>
      <c r="B334" s="125" t="str">
        <f>IFERROR(VLOOKUP(F334,'Table V'!A:K,11,FALSE),"TBD")</f>
        <v>AIRBUS</v>
      </c>
      <c r="C334" s="125">
        <v>27720735</v>
      </c>
      <c r="D334" s="126" t="s">
        <v>157</v>
      </c>
      <c r="E334" s="127" t="s">
        <v>6</v>
      </c>
      <c r="F334" s="125" t="s">
        <v>203</v>
      </c>
      <c r="G334" s="125">
        <v>1</v>
      </c>
      <c r="H334" s="125">
        <v>0</v>
      </c>
      <c r="I334" s="125" t="str">
        <f>IFERROR(VLOOKUP(F334,'Stock PHS'!A:F,6,FALSE),"")</f>
        <v/>
      </c>
      <c r="J334" s="128" t="str">
        <f>IFERROR(VLOOKUP(F334,'Table V'!A:I,9,FALSE),"P/N INCONNU")</f>
        <v>P/N CONNU</v>
      </c>
      <c r="K334" s="125" t="str">
        <f>IFERROR(VLOOKUP(F334,'Table V'!A:J,10,FALSE),"TBD")</f>
        <v>VB0268D</v>
      </c>
      <c r="L334" s="125" t="str">
        <f>IFERROR(VLOOKUP(F334,'Table V'!A:C,3,FALSE),"LdF non existante")</f>
        <v>LdF approuvée</v>
      </c>
      <c r="M334" s="129" t="s">
        <v>59</v>
      </c>
      <c r="N334" s="125" t="str">
        <f>IFERROR(VLOOKUP(F334,'Table V'!A:H,8,FALSE),"À définir")</f>
        <v>NON</v>
      </c>
      <c r="O334" s="125">
        <f>IFERROR(VLOOKUP(F334,'Table V'!A:E,2,FALSE),"")</f>
        <v>313</v>
      </c>
      <c r="P334" s="125" t="str">
        <f>IFERROR(CONCATENATE(VLOOKUP(F334,'Table V'!$A$1:$Q$260192,17,FALSE),"-",(RIGHT(C334,4)),"0",D334),"")</f>
        <v>1251019-0735010</v>
      </c>
      <c r="Q334" s="130" t="str">
        <f>IFERROR(VLOOKUP(F334,'Table V'!A:L,12,FALSE),"")</f>
        <v>LAB</v>
      </c>
      <c r="R334" s="126" t="s">
        <v>1786</v>
      </c>
      <c r="S334" s="125" t="s">
        <v>183</v>
      </c>
      <c r="T334" s="131" t="s">
        <v>24</v>
      </c>
      <c r="U334" s="132" t="s">
        <v>15</v>
      </c>
      <c r="V334" s="130" t="str">
        <f>IFERROR(VLOOKUP(F334,'Table V'!A:F,6,FALSE),"TBD")</f>
        <v>6V90079000</v>
      </c>
      <c r="W334" s="125" t="str">
        <f>IFERROR(VLOOKUP(F334,'Table V'!A:G,7,FALSE),"TBD")</f>
        <v>Qté 1</v>
      </c>
      <c r="X334" s="125" t="str">
        <f>IFERROR(VLOOKUP(A334,[1]Feuil1!$A:$AG,32,FALSE),"N/A")</f>
        <v>Received</v>
      </c>
      <c r="Y334" s="130" t="s">
        <v>1987</v>
      </c>
      <c r="Z334" s="133"/>
      <c r="AA334" s="125" t="s">
        <v>159</v>
      </c>
      <c r="AB334" s="129">
        <v>12473</v>
      </c>
      <c r="AC334" s="129"/>
      <c r="AD334" s="129"/>
      <c r="AE334" s="134">
        <v>43185</v>
      </c>
      <c r="AF334" s="134">
        <v>43214</v>
      </c>
      <c r="AG334" s="134">
        <f t="shared" si="39"/>
        <v>43210</v>
      </c>
      <c r="AH334" s="125" t="s">
        <v>57</v>
      </c>
      <c r="AI334" s="219" t="str">
        <f>IFERROR(VLOOKUP('PLANNING-RECHANGES LATelec'!$AU334,[2]MAD!$B$4:$J$50000,2,FALSE),"MAD TBD")</f>
        <v>MAD TBD</v>
      </c>
      <c r="AJ334" s="134" t="str">
        <f>IFERROR(VLOOKUP('PLANNING-RECHANGES LATelec'!$AU334,[2]MAD!$B$4:$J$50000,9,FALSE),"NON EXPEDIÉE")</f>
        <v>NON EXPEDIÉE</v>
      </c>
      <c r="AK334" s="224" t="str">
        <f t="shared" si="40"/>
        <v/>
      </c>
      <c r="AL334" s="227"/>
      <c r="AM334" s="222" t="s">
        <v>15</v>
      </c>
      <c r="AN334" s="172">
        <f>IFERROR(VLOOKUP('PLANNING-RECHANGES LATelec'!$F334,'Table V'!A$1:O8241,13,FALSE),"TBD")</f>
        <v>2339</v>
      </c>
      <c r="AO334" s="170">
        <f>IFERROR(VLOOKUP('PLANNING-RECHANGES LATelec'!$F334,'Table V'!A$1:O8198,14,FALSE),"TBD")</f>
        <v>0</v>
      </c>
      <c r="AP334" s="171" t="str">
        <f>IFERROR(VLOOKUP('PLANNING-RECHANGES LATelec'!$F334,'Table V'!A$1:O$8013,15,FALSE),"TBD")</f>
        <v>USD</v>
      </c>
      <c r="AQ334" s="168" t="str">
        <f>IFERROR(VLOOKUP('PLANNING-RECHANGES LATelec'!$A334,[3]PO_AS!$A$2:$R$2520,16,FALSE),"TBD")</f>
        <v>TBD</v>
      </c>
      <c r="AR334" s="169" t="str">
        <f>IFERROR(VLOOKUP('PLANNING-RECHANGES LATelec'!$A334,[3]PO_AS!$A$2:$S$2520,18,FALSE),"TBD")</f>
        <v>TBD</v>
      </c>
      <c r="AS334" s="169" t="str">
        <f t="shared" si="41"/>
        <v>Non valide</v>
      </c>
      <c r="AT334" s="169" t="str">
        <f t="shared" si="42"/>
        <v>Non valide</v>
      </c>
      <c r="AU334" s="215" t="str">
        <f>LEFT('PLANNING-RECHANGES LATelec'!$R334,9)</f>
        <v>Z90428
Z9</v>
      </c>
      <c r="AV334" s="156"/>
    </row>
    <row r="335" spans="1:48" ht="25.5" hidden="1" x14ac:dyDescent="0.2">
      <c r="A335" s="84" t="str">
        <f t="shared" si="38"/>
        <v>27686986</v>
      </c>
      <c r="B335" s="125" t="str">
        <f>IFERROR(VLOOKUP(F335,'Table V'!A:K,11,FALSE),"TBD")</f>
        <v>AIRBUS</v>
      </c>
      <c r="C335" s="125">
        <v>27686986</v>
      </c>
      <c r="D335" s="126"/>
      <c r="E335" s="127" t="s">
        <v>104</v>
      </c>
      <c r="F335" s="125" t="s">
        <v>678</v>
      </c>
      <c r="G335" s="125">
        <v>8</v>
      </c>
      <c r="H335" s="125">
        <v>0</v>
      </c>
      <c r="I335" s="125" t="str">
        <f>IFERROR(VLOOKUP(F335,'Stock PHS'!A:F,6,FALSE),"")</f>
        <v/>
      </c>
      <c r="J335" s="128" t="str">
        <f>IFERROR(VLOOKUP(F335,'Table V'!A:I,9,FALSE),"P/N INCONNU")</f>
        <v>P/N CONNU</v>
      </c>
      <c r="K335" s="125" t="str">
        <f>IFERROR(VLOOKUP(F335,'Table V'!A:J,10,FALSE),"TBD")</f>
        <v>TBD</v>
      </c>
      <c r="L335" s="125" t="str">
        <f>IFERROR(VLOOKUP(F335,'Table V'!A:C,3,FALSE),"LdF non existante")</f>
        <v>LdF approuvée</v>
      </c>
      <c r="M335" s="129" t="s">
        <v>59</v>
      </c>
      <c r="N335" s="125" t="str">
        <f>IFERROR(VLOOKUP(F335,'Table V'!A:H,8,FALSE),"À définir")</f>
        <v>NON</v>
      </c>
      <c r="O335" s="125" t="str">
        <f>IFERROR(VLOOKUP(F335,'Table V'!A:E,2,FALSE),"")</f>
        <v>HARNAIS 1 P2T2</v>
      </c>
      <c r="P335" s="125" t="str">
        <f>IFERROR(CONCATENATE(VLOOKUP(F335,'Table V'!$A$1:$Q$260192,17,FALSE),"-",(RIGHT(C335,4)),"0",D335),"")</f>
        <v>1251019-69860</v>
      </c>
      <c r="Q335" s="130" t="str">
        <f>IFERROR(VLOOKUP(F335,'Table V'!A:L,12,FALSE),"")</f>
        <v>COL</v>
      </c>
      <c r="R335" s="126" t="s">
        <v>819</v>
      </c>
      <c r="S335" s="125" t="s">
        <v>783</v>
      </c>
      <c r="T335" s="131" t="s">
        <v>24</v>
      </c>
      <c r="U335" s="132"/>
      <c r="V335" s="130" t="str">
        <f>IFERROR(VLOOKUP(F335,'Table V'!A:F,6,FALSE),"TBD")</f>
        <v>N/A</v>
      </c>
      <c r="W335" s="125" t="str">
        <f>IFERROR(VLOOKUP(F335,'Table V'!A:G,7,FALSE),"TBD")</f>
        <v>N/A</v>
      </c>
      <c r="X335" s="125" t="str">
        <f>IFERROR(VLOOKUP(A335,[1]Feuil1!$A:$AG,32,FALSE),"N/A")</f>
        <v>N/A</v>
      </c>
      <c r="Y335" s="130" t="s">
        <v>1987</v>
      </c>
      <c r="Z335" s="133" t="s">
        <v>842</v>
      </c>
      <c r="AA335" s="125" t="s">
        <v>159</v>
      </c>
      <c r="AB335" s="129">
        <v>11552</v>
      </c>
      <c r="AC335" s="129" t="s">
        <v>762</v>
      </c>
      <c r="AD335" s="129"/>
      <c r="AE335" s="134">
        <v>43210</v>
      </c>
      <c r="AF335" s="134">
        <v>43216</v>
      </c>
      <c r="AG335" s="134">
        <f t="shared" si="39"/>
        <v>43210</v>
      </c>
      <c r="AH335" s="125"/>
      <c r="AI335" s="219" t="str">
        <f>IFERROR(VLOOKUP('PLANNING-RECHANGES LATelec'!$AU335,[2]MAD!$B$4:$J$50000,2,FALSE),"MAD TBD")</f>
        <v>MAD TBD</v>
      </c>
      <c r="AJ335" s="134" t="str">
        <f>IFERROR(VLOOKUP('PLANNING-RECHANGES LATelec'!$AU335,[2]MAD!$B$4:$J$50000,9,FALSE),"NON EXPEDIÉE")</f>
        <v>NON EXPEDIÉE</v>
      </c>
      <c r="AK335" s="224" t="str">
        <f t="shared" si="40"/>
        <v/>
      </c>
      <c r="AL335" s="227"/>
      <c r="AM335" s="222" t="s">
        <v>15</v>
      </c>
      <c r="AN335" s="231">
        <f>IFERROR(VLOOKUP('PLANNING-RECHANGES LATelec'!$F335,'Table V'!A$1:O8242,13,FALSE),"TBD")</f>
        <v>853</v>
      </c>
      <c r="AO335" s="170">
        <f>IFERROR(VLOOKUP('PLANNING-RECHANGES LATelec'!$F335,'Table V'!A$1:O8199,14,FALSE),"TBD")</f>
        <v>0</v>
      </c>
      <c r="AP335" s="171" t="str">
        <f>IFERROR(VLOOKUP('PLANNING-RECHANGES LATelec'!$F335,'Table V'!A$1:O$8013,15,FALSE),"TBD")</f>
        <v>USD</v>
      </c>
      <c r="AQ335" s="168" t="str">
        <f>IFERROR(VLOOKUP('PLANNING-RECHANGES LATelec'!$A335,[3]PO_AS!$A$2:$R$2520,16,FALSE),"TBD")</f>
        <v>TBD</v>
      </c>
      <c r="AR335" s="169" t="str">
        <f>IFERROR(VLOOKUP('PLANNING-RECHANGES LATelec'!$A335,[3]PO_AS!$A$2:$S$2520,18,FALSE),"TBD")</f>
        <v>TBD</v>
      </c>
      <c r="AS335" s="169" t="str">
        <f t="shared" si="41"/>
        <v>Non valide</v>
      </c>
      <c r="AT335" s="169" t="str">
        <f t="shared" si="42"/>
        <v>Non valide</v>
      </c>
      <c r="AU335" s="215" t="str">
        <f>LEFT('PLANNING-RECHANGES LATelec'!$R335,9)</f>
        <v xml:space="preserve">Z90409 - </v>
      </c>
      <c r="AV335" s="156"/>
    </row>
    <row r="336" spans="1:48" ht="38.25" hidden="1" x14ac:dyDescent="0.2">
      <c r="A336" s="84" t="str">
        <f t="shared" si="38"/>
        <v>450027037320</v>
      </c>
      <c r="B336" s="125" t="str">
        <f>IFERROR(VLOOKUP(F336,'Table V'!A:K,11,FALSE),"TBD")</f>
        <v>TBD</v>
      </c>
      <c r="C336" s="125">
        <v>4500270373</v>
      </c>
      <c r="D336" s="126" t="s">
        <v>751</v>
      </c>
      <c r="E336" s="127" t="s">
        <v>104</v>
      </c>
      <c r="F336" s="125" t="s">
        <v>70</v>
      </c>
      <c r="G336" s="125">
        <v>5</v>
      </c>
      <c r="H336" s="125">
        <v>0</v>
      </c>
      <c r="I336" s="125" t="str">
        <f>IFERROR(VLOOKUP(F336,'Stock PHS'!A:F,6,FALSE),"")</f>
        <v/>
      </c>
      <c r="J336" s="128" t="str">
        <f>IFERROR(VLOOKUP(F336,'Table V'!A:I,9,FALSE),"P/N INCONNU")</f>
        <v>P/N INCONNU</v>
      </c>
      <c r="K336" s="125" t="str">
        <f>IFERROR(VLOOKUP(F336,'Table V'!A:J,10,FALSE),"TBD")</f>
        <v>TBD</v>
      </c>
      <c r="L336" s="125" t="str">
        <f>IFERROR(VLOOKUP(F336,'Table V'!A:C,3,FALSE),"LdF non existante")</f>
        <v>LdF non existante</v>
      </c>
      <c r="M336" s="129" t="s">
        <v>59</v>
      </c>
      <c r="N336" s="125" t="str">
        <f>IFERROR(VLOOKUP(F336,'Table V'!A:H,8,FALSE),"À définir")</f>
        <v>À définir</v>
      </c>
      <c r="O336" s="125" t="str">
        <f>IFERROR(VLOOKUP(F336,'Table V'!A:E,2,FALSE),"")</f>
        <v/>
      </c>
      <c r="P336" s="125" t="str">
        <f>IFERROR(CONCATENATE(VLOOKUP(F336,'Table V'!$A$1:$Q$260192,17,FALSE),"-",(RIGHT(C336,4)),"0",D336),"")</f>
        <v/>
      </c>
      <c r="Q336" s="130" t="str">
        <f>IFERROR(VLOOKUP(F336,'Table V'!A:L,12,FALSE),"")</f>
        <v/>
      </c>
      <c r="R336" s="126" t="s">
        <v>156</v>
      </c>
      <c r="S336" s="125" t="s">
        <v>155</v>
      </c>
      <c r="T336" s="131" t="s">
        <v>24</v>
      </c>
      <c r="U336" s="132" t="s">
        <v>15</v>
      </c>
      <c r="V336" s="130" t="str">
        <f>IFERROR(VLOOKUP(F336,'Table V'!A:F,6,FALSE),"TBD")</f>
        <v>TBD</v>
      </c>
      <c r="W336" s="125" t="str">
        <f>IFERROR(VLOOKUP(F336,'Table V'!A:G,7,FALSE),"TBD")</f>
        <v>TBD</v>
      </c>
      <c r="X336" s="125" t="str">
        <f>IFERROR(VLOOKUP(A336,[1]Feuil1!$A:$AG,32,FALSE),"N/A")</f>
        <v>N/A</v>
      </c>
      <c r="Y336" s="130" t="s">
        <v>1987</v>
      </c>
      <c r="Z336" s="133"/>
      <c r="AA336" s="125" t="s">
        <v>159</v>
      </c>
      <c r="AB336" s="129">
        <v>4923</v>
      </c>
      <c r="AC336" s="129"/>
      <c r="AD336" s="129"/>
      <c r="AE336" s="134">
        <v>42853</v>
      </c>
      <c r="AF336" s="134">
        <v>43217</v>
      </c>
      <c r="AG336" s="134">
        <f t="shared" si="39"/>
        <v>43213</v>
      </c>
      <c r="AH336" s="125" t="s">
        <v>57</v>
      </c>
      <c r="AI336" s="219" t="str">
        <f>IFERROR(VLOOKUP('PLANNING-RECHANGES LATelec'!$AU336,[2]MAD!$B$4:$J$50000,2,FALSE),"MAD TBD")</f>
        <v>MAD TBD</v>
      </c>
      <c r="AJ336" s="134" t="str">
        <f>IFERROR(VLOOKUP('PLANNING-RECHANGES LATelec'!$AU336,[2]MAD!$B$4:$J$50000,9,FALSE),"NON EXPEDIÉE")</f>
        <v>NON EXPEDIÉE</v>
      </c>
      <c r="AK336" s="224" t="str">
        <f t="shared" si="40"/>
        <v/>
      </c>
      <c r="AL336" s="227"/>
      <c r="AM336" s="222" t="s">
        <v>15</v>
      </c>
      <c r="AN336" s="231" t="str">
        <f>IFERROR(VLOOKUP('PLANNING-RECHANGES LATelec'!$F336,'Table V'!A$1:O8243,13,FALSE),"TBD")</f>
        <v>TBD</v>
      </c>
      <c r="AO336" s="170" t="str">
        <f>IFERROR(VLOOKUP('PLANNING-RECHANGES LATelec'!$F336,'Table V'!A$1:O8200,14,FALSE),"TBD")</f>
        <v>TBD</v>
      </c>
      <c r="AP336" s="171" t="str">
        <f>IFERROR(VLOOKUP('PLANNING-RECHANGES LATelec'!$F336,'Table V'!A$1:O$8013,15,FALSE),"TBD")</f>
        <v>TBD</v>
      </c>
      <c r="AQ336" s="168" t="str">
        <f>IFERROR(VLOOKUP('PLANNING-RECHANGES LATelec'!$A336,[3]PO_AS!$A$2:$R$2520,16,FALSE),"TBD")</f>
        <v>TBD</v>
      </c>
      <c r="AR336" s="169" t="str">
        <f>IFERROR(VLOOKUP('PLANNING-RECHANGES LATelec'!$A336,[3]PO_AS!$A$2:$S$2520,18,FALSE),"TBD")</f>
        <v>TBD</v>
      </c>
      <c r="AS336" s="169" t="str">
        <f t="shared" si="41"/>
        <v>Valide</v>
      </c>
      <c r="AT336" s="169" t="str">
        <f t="shared" si="42"/>
        <v>Valide</v>
      </c>
      <c r="AU336" s="215" t="str">
        <f>LEFT('PLANNING-RECHANGES LATelec'!$R336,9)</f>
        <v>W70874</v>
      </c>
      <c r="AV336" s="156"/>
    </row>
    <row r="337" spans="1:48" ht="38.25" hidden="1" x14ac:dyDescent="0.2">
      <c r="A337" s="84" t="str">
        <f t="shared" si="38"/>
        <v>450027037310</v>
      </c>
      <c r="B337" s="125" t="str">
        <f>IFERROR(VLOOKUP(F337,'Table V'!A:K,11,FALSE),"TBD")</f>
        <v>TBD</v>
      </c>
      <c r="C337" s="125">
        <v>4500270373</v>
      </c>
      <c r="D337" s="126" t="s">
        <v>157</v>
      </c>
      <c r="E337" s="127" t="s">
        <v>104</v>
      </c>
      <c r="F337" s="125" t="s">
        <v>70</v>
      </c>
      <c r="G337" s="125">
        <v>5</v>
      </c>
      <c r="H337" s="125">
        <v>0</v>
      </c>
      <c r="I337" s="125" t="str">
        <f>IFERROR(VLOOKUP(F337,'Stock PHS'!A:F,6,FALSE),"")</f>
        <v/>
      </c>
      <c r="J337" s="128" t="str">
        <f>IFERROR(VLOOKUP(F337,'Table V'!A:I,9,FALSE),"P/N INCONNU")</f>
        <v>P/N INCONNU</v>
      </c>
      <c r="K337" s="125" t="str">
        <f>IFERROR(VLOOKUP(F337,'Table V'!A:J,10,FALSE),"TBD")</f>
        <v>TBD</v>
      </c>
      <c r="L337" s="125" t="str">
        <f>IFERROR(VLOOKUP(F337,'Table V'!A:C,3,FALSE),"LdF non existante")</f>
        <v>LdF non existante</v>
      </c>
      <c r="M337" s="129" t="s">
        <v>59</v>
      </c>
      <c r="N337" s="125" t="str">
        <f>IFERROR(VLOOKUP(F337,'Table V'!A:H,8,FALSE),"À définir")</f>
        <v>À définir</v>
      </c>
      <c r="O337" s="125" t="str">
        <f>IFERROR(VLOOKUP(F337,'Table V'!A:E,2,FALSE),"")</f>
        <v/>
      </c>
      <c r="P337" s="125" t="str">
        <f>IFERROR(CONCATENATE(VLOOKUP(F337,'Table V'!$A$1:$Q$260192,17,FALSE),"-",(RIGHT(C337,4)),"0",D337),"")</f>
        <v/>
      </c>
      <c r="Q337" s="130" t="str">
        <f>IFERROR(VLOOKUP(F337,'Table V'!A:L,12,FALSE),"")</f>
        <v/>
      </c>
      <c r="R337" s="126" t="s">
        <v>153</v>
      </c>
      <c r="S337" s="125" t="s">
        <v>152</v>
      </c>
      <c r="T337" s="131" t="s">
        <v>24</v>
      </c>
      <c r="U337" s="132" t="s">
        <v>15</v>
      </c>
      <c r="V337" s="130" t="str">
        <f>IFERROR(VLOOKUP(F337,'Table V'!A:F,6,FALSE),"TBD")</f>
        <v>TBD</v>
      </c>
      <c r="W337" s="125" t="str">
        <f>IFERROR(VLOOKUP(F337,'Table V'!A:G,7,FALSE),"TBD")</f>
        <v>TBD</v>
      </c>
      <c r="X337" s="125" t="str">
        <f>IFERROR(VLOOKUP(A337,[1]Feuil1!$A:$AG,32,FALSE),"N/A")</f>
        <v>N/A</v>
      </c>
      <c r="Y337" s="130" t="s">
        <v>1987</v>
      </c>
      <c r="Z337" s="133"/>
      <c r="AA337" s="125" t="s">
        <v>159</v>
      </c>
      <c r="AB337" s="129">
        <v>4923</v>
      </c>
      <c r="AC337" s="129"/>
      <c r="AD337" s="129"/>
      <c r="AE337" s="134">
        <v>43068</v>
      </c>
      <c r="AF337" s="134">
        <v>43217</v>
      </c>
      <c r="AG337" s="134">
        <f t="shared" si="39"/>
        <v>43213</v>
      </c>
      <c r="AH337" s="125" t="s">
        <v>57</v>
      </c>
      <c r="AI337" s="219" t="str">
        <f>IFERROR(VLOOKUP('PLANNING-RECHANGES LATelec'!$AU337,[2]MAD!$B$4:$J$50000,2,FALSE),"MAD TBD")</f>
        <v>MAD TBD</v>
      </c>
      <c r="AJ337" s="134" t="str">
        <f>IFERROR(VLOOKUP('PLANNING-RECHANGES LATelec'!$AU337,[2]MAD!$B$4:$J$50000,9,FALSE),"NON EXPEDIÉE")</f>
        <v>NON EXPEDIÉE</v>
      </c>
      <c r="AK337" s="224" t="str">
        <f t="shared" si="40"/>
        <v/>
      </c>
      <c r="AL337" s="227"/>
      <c r="AM337" s="222" t="s">
        <v>15</v>
      </c>
      <c r="AN337" s="172" t="str">
        <f>IFERROR(VLOOKUP('PLANNING-RECHANGES LATelec'!$F337,'Table V'!A$1:O8244,13,FALSE),"TBD")</f>
        <v>TBD</v>
      </c>
      <c r="AO337" s="170" t="str">
        <f>IFERROR(VLOOKUP('PLANNING-RECHANGES LATelec'!$F337,'Table V'!A$1:O8201,14,FALSE),"TBD")</f>
        <v>TBD</v>
      </c>
      <c r="AP337" s="171" t="str">
        <f>IFERROR(VLOOKUP('PLANNING-RECHANGES LATelec'!$F337,'Table V'!A$1:O$8013,15,FALSE),"TBD")</f>
        <v>TBD</v>
      </c>
      <c r="AQ337" s="168" t="str">
        <f>IFERROR(VLOOKUP('PLANNING-RECHANGES LATelec'!$A337,[3]PO_AS!$A$2:$R$2520,16,FALSE),"TBD")</f>
        <v>TBD</v>
      </c>
      <c r="AR337" s="169" t="str">
        <f>IFERROR(VLOOKUP('PLANNING-RECHANGES LATelec'!$A337,[3]PO_AS!$A$2:$S$2520,18,FALSE),"TBD")</f>
        <v>TBD</v>
      </c>
      <c r="AS337" s="169" t="str">
        <f t="shared" si="41"/>
        <v>Valide</v>
      </c>
      <c r="AT337" s="169" t="str">
        <f t="shared" si="42"/>
        <v>Valide</v>
      </c>
      <c r="AU337" s="215" t="str">
        <f>LEFT('PLANNING-RECHANGES LATelec'!$R337,9)</f>
        <v>W70849</v>
      </c>
      <c r="AV337" s="156"/>
    </row>
    <row r="338" spans="1:48" ht="25.5" hidden="1" x14ac:dyDescent="0.2">
      <c r="A338" s="84" t="str">
        <f t="shared" si="38"/>
        <v>6300488733</v>
      </c>
      <c r="B338" s="125" t="str">
        <f>IFERROR(VLOOKUP(F338,'Table V'!A:K,11,FALSE),"TBD")</f>
        <v>STELIA</v>
      </c>
      <c r="C338" s="125">
        <v>6300488733</v>
      </c>
      <c r="D338" s="126"/>
      <c r="E338" s="127" t="s">
        <v>95</v>
      </c>
      <c r="F338" s="125" t="s">
        <v>691</v>
      </c>
      <c r="G338" s="125">
        <v>1</v>
      </c>
      <c r="H338" s="125">
        <v>0</v>
      </c>
      <c r="I338" s="125" t="str">
        <f>IFERROR(VLOOKUP(F338,'Stock PHS'!A:F,6,FALSE),"")</f>
        <v/>
      </c>
      <c r="J338" s="128" t="str">
        <f>IFERROR(VLOOKUP(F338,'Table V'!A:I,9,FALSE),"P/N INCONNU")</f>
        <v>P/N CONNU</v>
      </c>
      <c r="K338" s="125" t="str">
        <f>IFERROR(VLOOKUP(F338,'Table V'!A:J,10,FALSE),"TBD")</f>
        <v>TBD</v>
      </c>
      <c r="L338" s="125" t="str">
        <f>IFERROR(VLOOKUP(F338,'Table V'!A:C,3,FALSE),"LdF non existante")</f>
        <v>LdF approuvée</v>
      </c>
      <c r="M338" s="129" t="s">
        <v>59</v>
      </c>
      <c r="N338" s="125" t="str">
        <f>IFERROR(VLOOKUP(F338,'Table V'!A:H,8,FALSE),"À définir")</f>
        <v>OUI</v>
      </c>
      <c r="O338" s="125" t="str">
        <f>IFERROR(VLOOKUP(F338,'Table V'!A:E,2,FALSE),"")</f>
        <v>FAISCEAU</v>
      </c>
      <c r="P338" s="125" t="str">
        <f>IFERROR(CONCATENATE(VLOOKUP(F338,'Table V'!$A$1:$Q$260192,17,FALSE),"-",(RIGHT(C338,4)),"0",D338),"")</f>
        <v>1251019-87330</v>
      </c>
      <c r="Q338" s="130" t="str">
        <f>IFERROR(VLOOKUP(F338,'Table V'!A:L,12,FALSE),"")</f>
        <v>COL</v>
      </c>
      <c r="R338" s="126" t="s">
        <v>820</v>
      </c>
      <c r="S338" s="125" t="s">
        <v>784</v>
      </c>
      <c r="T338" s="131" t="s">
        <v>24</v>
      </c>
      <c r="U338" s="132"/>
      <c r="V338" s="130" t="str">
        <f>IFERROR(VLOOKUP(F338,'Table V'!A:F,6,FALSE),"TBD")</f>
        <v>N/A</v>
      </c>
      <c r="W338" s="125" t="str">
        <f>IFERROR(VLOOKUP(F338,'Table V'!A:G,7,FALSE),"TBD")</f>
        <v>N/A</v>
      </c>
      <c r="X338" s="125" t="str">
        <f>IFERROR(VLOOKUP(A338,[1]Feuil1!$A:$AG,32,FALSE),"N/A")</f>
        <v>N/A</v>
      </c>
      <c r="Y338" s="130" t="s">
        <v>1987</v>
      </c>
      <c r="Z338" s="133" t="s">
        <v>842</v>
      </c>
      <c r="AA338" s="125" t="s">
        <v>159</v>
      </c>
      <c r="AB338" s="129">
        <v>11618</v>
      </c>
      <c r="AC338" s="129" t="s">
        <v>763</v>
      </c>
      <c r="AD338" s="129"/>
      <c r="AE338" s="134">
        <v>43174</v>
      </c>
      <c r="AF338" s="134">
        <v>43217</v>
      </c>
      <c r="AG338" s="134">
        <f t="shared" si="39"/>
        <v>43213</v>
      </c>
      <c r="AH338" s="125"/>
      <c r="AI338" s="219" t="str">
        <f>IFERROR(VLOOKUP('PLANNING-RECHANGES LATelec'!$AU338,[2]MAD!$B$4:$J$50000,2,FALSE),"MAD TBD")</f>
        <v>MAD TBD</v>
      </c>
      <c r="AJ338" s="134" t="str">
        <f>IFERROR(VLOOKUP('PLANNING-RECHANGES LATelec'!$AU338,[2]MAD!$B$4:$J$50000,9,FALSE),"NON EXPEDIÉE")</f>
        <v>NON EXPEDIÉE</v>
      </c>
      <c r="AK338" s="224" t="str">
        <f t="shared" si="40"/>
        <v/>
      </c>
      <c r="AL338" s="227"/>
      <c r="AM338" s="222" t="s">
        <v>15</v>
      </c>
      <c r="AN338" s="172">
        <f>IFERROR(VLOOKUP('PLANNING-RECHANGES LATelec'!$F338,'Table V'!A$1:O8245,13,FALSE),"TBD")</f>
        <v>0</v>
      </c>
      <c r="AO338" s="170">
        <f>IFERROR(VLOOKUP('PLANNING-RECHANGES LATelec'!$F338,'Table V'!A$1:O8202,14,FALSE),"TBD")</f>
        <v>0</v>
      </c>
      <c r="AP338" s="171">
        <f>IFERROR(VLOOKUP('PLANNING-RECHANGES LATelec'!$F338,'Table V'!A$1:O$8013,15,FALSE),"TBD")</f>
        <v>0</v>
      </c>
      <c r="AQ338" s="168" t="str">
        <f>IFERROR(VLOOKUP('PLANNING-RECHANGES LATelec'!$A338,[3]PO_AS!$A$2:$R$2520,16,FALSE),"TBD")</f>
        <v>TBD</v>
      </c>
      <c r="AR338" s="169" t="str">
        <f>IFERROR(VLOOKUP('PLANNING-RECHANGES LATelec'!$A338,[3]PO_AS!$A$2:$S$2520,18,FALSE),"TBD")</f>
        <v>TBD</v>
      </c>
      <c r="AS338" s="169" t="str">
        <f t="shared" si="41"/>
        <v>Non valide</v>
      </c>
      <c r="AT338" s="169" t="str">
        <f t="shared" si="42"/>
        <v>Non valide</v>
      </c>
      <c r="AU338" s="215" t="str">
        <f>LEFT('PLANNING-RECHANGES LATelec'!$R338,9)</f>
        <v xml:space="preserve">Z69574 - </v>
      </c>
      <c r="AV338" s="156"/>
    </row>
    <row r="339" spans="1:48" ht="38.25" hidden="1" x14ac:dyDescent="0.2">
      <c r="A339" s="84" t="str">
        <f t="shared" si="38"/>
        <v>2769512710</v>
      </c>
      <c r="B339" s="125" t="str">
        <f>IFERROR(VLOOKUP(F339,'Table V'!A:K,11,FALSE),"TBD")</f>
        <v>AIRBUS</v>
      </c>
      <c r="C339" s="125">
        <v>27695127</v>
      </c>
      <c r="D339" s="126" t="s">
        <v>157</v>
      </c>
      <c r="E339" s="127" t="s">
        <v>104</v>
      </c>
      <c r="F339" s="125" t="s">
        <v>568</v>
      </c>
      <c r="G339" s="125">
        <v>1</v>
      </c>
      <c r="H339" s="125">
        <v>0</v>
      </c>
      <c r="I339" s="125" t="str">
        <f>IFERROR(VLOOKUP(F339,'Stock PHS'!A:F,6,FALSE),"")</f>
        <v/>
      </c>
      <c r="J339" s="128" t="str">
        <f>IFERROR(VLOOKUP(F339,'Table V'!A:I,9,FALSE),"P/N INCONNU")</f>
        <v>P/N CONNU</v>
      </c>
      <c r="K339" s="125" t="str">
        <f>IFERROR(VLOOKUP(F339,'Table V'!A:J,10,FALSE),"TBD")</f>
        <v>N/A</v>
      </c>
      <c r="L339" s="125" t="str">
        <f>IFERROR(VLOOKUP(F339,'Table V'!A:C,3,FALSE),"LdF non existante")</f>
        <v>LdF approuvée</v>
      </c>
      <c r="M339" s="129" t="s">
        <v>59</v>
      </c>
      <c r="N339" s="125" t="str">
        <f>IFERROR(VLOOKUP(F339,'Table V'!A:H,8,FALSE),"À définir")</f>
        <v>NON</v>
      </c>
      <c r="O339" s="125">
        <f>IFERROR(VLOOKUP(F339,'Table V'!A:E,2,FALSE),"")</f>
        <v>56</v>
      </c>
      <c r="P339" s="125" t="str">
        <f>IFERROR(CONCATENATE(VLOOKUP(F339,'Table V'!$A$1:$Q$260192,17,FALSE),"-",(RIGHT(C339,4)),"0",D339),"")</f>
        <v>1251019-5127010</v>
      </c>
      <c r="Q339" s="130" t="str">
        <f>IFERROR(VLOOKUP(F339,'Table V'!A:L,12,FALSE),"")</f>
        <v>LAB</v>
      </c>
      <c r="R339" s="126" t="s">
        <v>1787</v>
      </c>
      <c r="S339" s="125" t="s">
        <v>183</v>
      </c>
      <c r="T339" s="131" t="s">
        <v>24</v>
      </c>
      <c r="U339" s="132" t="s">
        <v>15</v>
      </c>
      <c r="V339" s="130" t="str">
        <f>IFERROR(VLOOKUP(F339,'Table V'!A:F,6,FALSE),"TBD")</f>
        <v>N/A</v>
      </c>
      <c r="W339" s="125" t="str">
        <f>IFERROR(VLOOKUP(F339,'Table V'!A:G,7,FALSE),"TBD")</f>
        <v>N/A</v>
      </c>
      <c r="X339" s="125" t="str">
        <f>IFERROR(VLOOKUP(A339,[1]Feuil1!$A:$AG,32,FALSE),"N/A")</f>
        <v>N/A</v>
      </c>
      <c r="Y339" s="130" t="s">
        <v>1987</v>
      </c>
      <c r="Z339" s="133" t="s">
        <v>262</v>
      </c>
      <c r="AA339" s="125" t="s">
        <v>159</v>
      </c>
      <c r="AB339" s="129">
        <v>11971</v>
      </c>
      <c r="AC339" s="129"/>
      <c r="AD339" s="129"/>
      <c r="AE339" s="134">
        <v>43182</v>
      </c>
      <c r="AF339" s="134">
        <v>43217</v>
      </c>
      <c r="AG339" s="134">
        <f t="shared" si="39"/>
        <v>43213</v>
      </c>
      <c r="AH339" s="125" t="s">
        <v>57</v>
      </c>
      <c r="AI339" s="219" t="str">
        <f>IFERROR(VLOOKUP('PLANNING-RECHANGES LATelec'!$AU339,[2]MAD!$B$4:$J$50000,2,FALSE),"MAD TBD")</f>
        <v>MAD TBD</v>
      </c>
      <c r="AJ339" s="134" t="str">
        <f>IFERROR(VLOOKUP('PLANNING-RECHANGES LATelec'!$AU339,[2]MAD!$B$4:$J$50000,9,FALSE),"NON EXPEDIÉE")</f>
        <v>NON EXPEDIÉE</v>
      </c>
      <c r="AK339" s="224" t="str">
        <f t="shared" si="40"/>
        <v/>
      </c>
      <c r="AL339" s="227"/>
      <c r="AM339" s="222" t="s">
        <v>15</v>
      </c>
      <c r="AN339" s="172">
        <f>IFERROR(VLOOKUP('PLANNING-RECHANGES LATelec'!$F339,'Table V'!A$1:O8246,13,FALSE),"TBD")</f>
        <v>1980.33</v>
      </c>
      <c r="AO339" s="170">
        <f>IFERROR(VLOOKUP('PLANNING-RECHANGES LATelec'!$F339,'Table V'!A$1:O8203,14,FALSE),"TBD")</f>
        <v>0</v>
      </c>
      <c r="AP339" s="171" t="str">
        <f>IFERROR(VLOOKUP('PLANNING-RECHANGES LATelec'!$F339,'Table V'!A$1:O$8013,15,FALSE),"TBD")</f>
        <v>EUR</v>
      </c>
      <c r="AQ339" s="168" t="str">
        <f>IFERROR(VLOOKUP('PLANNING-RECHANGES LATelec'!$A339,[3]PO_AS!$A$2:$R$2520,16,FALSE),"TBD")</f>
        <v>TBD</v>
      </c>
      <c r="AR339" s="169" t="str">
        <f>IFERROR(VLOOKUP('PLANNING-RECHANGES LATelec'!$A339,[3]PO_AS!$A$2:$S$2520,18,FALSE),"TBD")</f>
        <v>TBD</v>
      </c>
      <c r="AS339" s="169" t="str">
        <f t="shared" si="41"/>
        <v>Non valide</v>
      </c>
      <c r="AT339" s="169" t="str">
        <f t="shared" si="42"/>
        <v>Non valide</v>
      </c>
      <c r="AU339" s="215" t="str">
        <f>LEFT('PLANNING-RECHANGES LATelec'!$R339,9)</f>
        <v>Z72221
Z7</v>
      </c>
      <c r="AV339" s="156"/>
    </row>
    <row r="340" spans="1:48" ht="38.25" hidden="1" x14ac:dyDescent="0.2">
      <c r="A340" s="84" t="str">
        <f t="shared" si="38"/>
        <v>6300561161</v>
      </c>
      <c r="B340" s="125" t="str">
        <f>IFERROR(VLOOKUP(F340,'Table V'!A:K,11,FALSE),"TBD")</f>
        <v>STELIA</v>
      </c>
      <c r="C340" s="125">
        <v>6300561161</v>
      </c>
      <c r="D340" s="126"/>
      <c r="E340" s="127" t="s">
        <v>16</v>
      </c>
      <c r="F340" s="125" t="s">
        <v>697</v>
      </c>
      <c r="G340" s="125">
        <v>2</v>
      </c>
      <c r="H340" s="125">
        <v>0</v>
      </c>
      <c r="I340" s="125" t="str">
        <f>IFERROR(VLOOKUP(F340,'Stock PHS'!A:F,6,FALSE),"")</f>
        <v/>
      </c>
      <c r="J340" s="128" t="str">
        <f>IFERROR(VLOOKUP(F340,'Table V'!A:I,9,FALSE),"P/N INCONNU")</f>
        <v>P/N CONNU</v>
      </c>
      <c r="K340" s="125" t="str">
        <f>IFERROR(VLOOKUP(F340,'Table V'!A:J,10,FALSE),"TBD")</f>
        <v>TBD</v>
      </c>
      <c r="L340" s="125" t="str">
        <f>IFERROR(VLOOKUP(F340,'Table V'!A:C,3,FALSE),"LdF non existante")</f>
        <v>LdF approuvée</v>
      </c>
      <c r="M340" s="129" t="s">
        <v>59</v>
      </c>
      <c r="N340" s="125" t="str">
        <f>IFERROR(VLOOKUP(F340,'Table V'!A:H,8,FALSE),"À définir")</f>
        <v>OUI</v>
      </c>
      <c r="O340" s="125" t="str">
        <f>IFERROR(VLOOKUP(F340,'Table V'!A:E,2,FALSE),"")</f>
        <v>PANEL ASSY 61VU</v>
      </c>
      <c r="P340" s="125" t="str">
        <f>IFERROR(CONCATENATE(VLOOKUP(F340,'Table V'!$A$1:$Q$260192,17,FALSE),"-",(RIGHT(C340,4)),"0",D340),"")</f>
        <v>1251019-11610</v>
      </c>
      <c r="Q340" s="130" t="str">
        <f>IFERROR(VLOOKUP(F340,'Table V'!A:L,12,FALSE),"")</f>
        <v>COL</v>
      </c>
      <c r="R340" s="126" t="s">
        <v>817</v>
      </c>
      <c r="S340" s="125" t="s">
        <v>785</v>
      </c>
      <c r="T340" s="131" t="s">
        <v>24</v>
      </c>
      <c r="U340" s="132"/>
      <c r="V340" s="130" t="str">
        <f>IFERROR(VLOOKUP(F340,'Table V'!A:F,6,FALSE),"TBD")</f>
        <v>TBD</v>
      </c>
      <c r="W340" s="125" t="str">
        <f>IFERROR(VLOOKUP(F340,'Table V'!A:G,7,FALSE),"TBD")</f>
        <v>TBD</v>
      </c>
      <c r="X340" s="125" t="str">
        <f>IFERROR(VLOOKUP(A340,[1]Feuil1!$A:$AG,32,FALSE),"N/A")</f>
        <v>N/A</v>
      </c>
      <c r="Y340" s="130" t="s">
        <v>1987</v>
      </c>
      <c r="Z340" s="133"/>
      <c r="AA340" s="125" t="s">
        <v>159</v>
      </c>
      <c r="AB340" s="129">
        <v>12556</v>
      </c>
      <c r="AC340" s="129"/>
      <c r="AD340" s="129"/>
      <c r="AE340" s="134">
        <v>43187</v>
      </c>
      <c r="AF340" s="134">
        <v>43217</v>
      </c>
      <c r="AG340" s="134">
        <f t="shared" si="39"/>
        <v>43215</v>
      </c>
      <c r="AH340" s="125"/>
      <c r="AI340" s="219" t="str">
        <f>IFERROR(VLOOKUP('PLANNING-RECHANGES LATelec'!$AU340,[2]MAD!$B$4:$J$50000,2,FALSE),"MAD TBD")</f>
        <v>MAD TBD</v>
      </c>
      <c r="AJ340" s="134" t="str">
        <f>IFERROR(VLOOKUP('PLANNING-RECHANGES LATelec'!$AU340,[2]MAD!$B$4:$J$50000,9,FALSE),"NON EXPEDIÉE")</f>
        <v>NON EXPEDIÉE</v>
      </c>
      <c r="AK340" s="224" t="str">
        <f t="shared" si="40"/>
        <v/>
      </c>
      <c r="AL340" s="227"/>
      <c r="AM340" s="222" t="s">
        <v>15</v>
      </c>
      <c r="AN340" s="172">
        <f>IFERROR(VLOOKUP('PLANNING-RECHANGES LATelec'!$F340,'Table V'!A$1:O8247,13,FALSE),"TBD")</f>
        <v>0</v>
      </c>
      <c r="AO340" s="170">
        <f>IFERROR(VLOOKUP('PLANNING-RECHANGES LATelec'!$F340,'Table V'!A$1:O8204,14,FALSE),"TBD")</f>
        <v>0</v>
      </c>
      <c r="AP340" s="171">
        <f>IFERROR(VLOOKUP('PLANNING-RECHANGES LATelec'!$F340,'Table V'!A$1:O$8013,15,FALSE),"TBD")</f>
        <v>0</v>
      </c>
      <c r="AQ340" s="168" t="str">
        <f>IFERROR(VLOOKUP('PLANNING-RECHANGES LATelec'!$A340,[3]PO_AS!$A$2:$R$2520,16,FALSE),"TBD")</f>
        <v>TBD</v>
      </c>
      <c r="AR340" s="169" t="str">
        <f>IFERROR(VLOOKUP('PLANNING-RECHANGES LATelec'!$A340,[3]PO_AS!$A$2:$S$2520,18,FALSE),"TBD")</f>
        <v>TBD</v>
      </c>
      <c r="AS340" s="169" t="str">
        <f t="shared" si="41"/>
        <v>Non valide</v>
      </c>
      <c r="AT340" s="169" t="str">
        <f t="shared" si="42"/>
        <v>Non valide</v>
      </c>
      <c r="AU340" s="215" t="str">
        <f>LEFT('PLANNING-RECHANGES LATelec'!$R340,9)</f>
        <v xml:space="preserve">Z95497 - </v>
      </c>
      <c r="AV340" s="156"/>
    </row>
    <row r="341" spans="1:48" ht="38.25" hidden="1" x14ac:dyDescent="0.2">
      <c r="A341" s="84" t="str">
        <f t="shared" si="38"/>
        <v>6300586338</v>
      </c>
      <c r="B341" s="125" t="str">
        <f>IFERROR(VLOOKUP(F341,'Table V'!A:K,11,FALSE),"TBD")</f>
        <v>STELIA</v>
      </c>
      <c r="C341" s="125">
        <v>6300586338</v>
      </c>
      <c r="D341" s="126"/>
      <c r="E341" s="127" t="s">
        <v>95</v>
      </c>
      <c r="F341" s="125" t="s">
        <v>697</v>
      </c>
      <c r="G341" s="125">
        <v>7</v>
      </c>
      <c r="H341" s="125">
        <v>0</v>
      </c>
      <c r="I341" s="125" t="str">
        <f>IFERROR(VLOOKUP(F341,'Stock PHS'!A:F,6,FALSE),"")</f>
        <v/>
      </c>
      <c r="J341" s="128" t="str">
        <f>IFERROR(VLOOKUP(F341,'Table V'!A:I,9,FALSE),"P/N INCONNU")</f>
        <v>P/N CONNU</v>
      </c>
      <c r="K341" s="125" t="str">
        <f>IFERROR(VLOOKUP(F341,'Table V'!A:J,10,FALSE),"TBD")</f>
        <v>TBD</v>
      </c>
      <c r="L341" s="125" t="str">
        <f>IFERROR(VLOOKUP(F341,'Table V'!A:C,3,FALSE),"LdF non existante")</f>
        <v>LdF approuvée</v>
      </c>
      <c r="M341" s="129" t="s">
        <v>59</v>
      </c>
      <c r="N341" s="125" t="str">
        <f>IFERROR(VLOOKUP(F341,'Table V'!A:H,8,FALSE),"À définir")</f>
        <v>OUI</v>
      </c>
      <c r="O341" s="125" t="str">
        <f>IFERROR(VLOOKUP(F341,'Table V'!A:E,2,FALSE),"")</f>
        <v>PANEL ASSY 61VU</v>
      </c>
      <c r="P341" s="125" t="str">
        <f>IFERROR(CONCATENATE(VLOOKUP(F341,'Table V'!$A$1:$Q$260192,17,FALSE),"-",(RIGHT(C341,4)),"0",D341),"")</f>
        <v>1251019-63380</v>
      </c>
      <c r="Q341" s="130" t="str">
        <f>IFERROR(VLOOKUP(F341,'Table V'!A:L,12,FALSE),"")</f>
        <v>COL</v>
      </c>
      <c r="R341" s="126" t="s">
        <v>821</v>
      </c>
      <c r="S341" s="125" t="s">
        <v>786</v>
      </c>
      <c r="T341" s="131" t="s">
        <v>24</v>
      </c>
      <c r="U341" s="132"/>
      <c r="V341" s="130" t="str">
        <f>IFERROR(VLOOKUP(F341,'Table V'!A:F,6,FALSE),"TBD")</f>
        <v>TBD</v>
      </c>
      <c r="W341" s="125" t="str">
        <f>IFERROR(VLOOKUP(F341,'Table V'!A:G,7,FALSE),"TBD")</f>
        <v>TBD</v>
      </c>
      <c r="X341" s="125" t="str">
        <f>IFERROR(VLOOKUP(A341,[1]Feuil1!$A:$AG,32,FALSE),"N/A")</f>
        <v>N/A</v>
      </c>
      <c r="Y341" s="130" t="s">
        <v>1987</v>
      </c>
      <c r="Z341" s="133" t="s">
        <v>847</v>
      </c>
      <c r="AA341" s="125" t="s">
        <v>159</v>
      </c>
      <c r="AB341" s="129">
        <v>12678</v>
      </c>
      <c r="AC341" s="129" t="s">
        <v>57</v>
      </c>
      <c r="AD341" s="129"/>
      <c r="AE341" s="134">
        <v>43222</v>
      </c>
      <c r="AF341" s="134"/>
      <c r="AG341" s="134">
        <f t="shared" si="39"/>
        <v>43216</v>
      </c>
      <c r="AH341" s="125"/>
      <c r="AI341" s="219" t="str">
        <f>IFERROR(VLOOKUP('PLANNING-RECHANGES LATelec'!$AU341,[2]MAD!$B$4:$J$50000,2,FALSE),"MAD TBD")</f>
        <v>MAD TBD</v>
      </c>
      <c r="AJ341" s="134" t="str">
        <f>IFERROR(VLOOKUP('PLANNING-RECHANGES LATelec'!$AU341,[2]MAD!$B$4:$J$50000,9,FALSE),"NON EXPEDIÉE")</f>
        <v>NON EXPEDIÉE</v>
      </c>
      <c r="AK341" s="224" t="str">
        <f t="shared" si="40"/>
        <v/>
      </c>
      <c r="AL341" s="227"/>
      <c r="AM341" s="222" t="s">
        <v>15</v>
      </c>
      <c r="AN341" s="172">
        <f>IFERROR(VLOOKUP('PLANNING-RECHANGES LATelec'!$F341,'Table V'!A$1:O8248,13,FALSE),"TBD")</f>
        <v>0</v>
      </c>
      <c r="AO341" s="170">
        <f>IFERROR(VLOOKUP('PLANNING-RECHANGES LATelec'!$F341,'Table V'!A$1:O8205,14,FALSE),"TBD")</f>
        <v>0</v>
      </c>
      <c r="AP341" s="171">
        <f>IFERROR(VLOOKUP('PLANNING-RECHANGES LATelec'!$F341,'Table V'!A$1:O$8013,15,FALSE),"TBD")</f>
        <v>0</v>
      </c>
      <c r="AQ341" s="168" t="str">
        <f>IFERROR(VLOOKUP('PLANNING-RECHANGES LATelec'!$A341,[3]PO_AS!$A$2:$R$2520,16,FALSE),"TBD")</f>
        <v>TBD</v>
      </c>
      <c r="AR341" s="169" t="str">
        <f>IFERROR(VLOOKUP('PLANNING-RECHANGES LATelec'!$A341,[3]PO_AS!$A$2:$S$2520,18,FALSE),"TBD")</f>
        <v>TBD</v>
      </c>
      <c r="AS341" s="169" t="str">
        <f t="shared" si="41"/>
        <v>Non valide</v>
      </c>
      <c r="AT341" s="169" t="str">
        <f t="shared" si="42"/>
        <v>Non valide</v>
      </c>
      <c r="AU341" s="215" t="str">
        <f>LEFT('PLANNING-RECHANGES LATelec'!$R341,9)</f>
        <v xml:space="preserve">006559 - </v>
      </c>
      <c r="AV341" s="156"/>
    </row>
    <row r="342" spans="1:48" ht="25.5" hidden="1" x14ac:dyDescent="0.2">
      <c r="A342" s="84" t="str">
        <f t="shared" si="38"/>
        <v>HNC2000235194</v>
      </c>
      <c r="B342" s="125" t="str">
        <f>IFERROR(VLOOKUP(F342,'Table V'!A:K,11,FALSE),"TBD")</f>
        <v>FAL A400M</v>
      </c>
      <c r="C342" s="125" t="s">
        <v>754</v>
      </c>
      <c r="D342" s="126"/>
      <c r="E342" s="127" t="s">
        <v>104</v>
      </c>
      <c r="F342" s="125" t="s">
        <v>439</v>
      </c>
      <c r="G342" s="125">
        <v>1</v>
      </c>
      <c r="H342" s="125">
        <v>0</v>
      </c>
      <c r="I342" s="125" t="str">
        <f>IFERROR(VLOOKUP(F342,'Stock PHS'!A:F,6,FALSE),"")</f>
        <v/>
      </c>
      <c r="J342" s="128" t="str">
        <f>IFERROR(VLOOKUP(F342,'Table V'!A:I,9,FALSE),"P/N INCONNU")</f>
        <v>P/N CONNU</v>
      </c>
      <c r="K342" s="125" t="str">
        <f>IFERROR(VLOOKUP(F342,'Table V'!A:J,10,FALSE),"TBD")</f>
        <v>TBD</v>
      </c>
      <c r="L342" s="125" t="str">
        <f>IFERROR(VLOOKUP(F342,'Table V'!A:C,3,FALSE),"LdF non existante")</f>
        <v>LdF approuvée</v>
      </c>
      <c r="M342" s="129" t="s">
        <v>59</v>
      </c>
      <c r="N342" s="125" t="str">
        <f>IFERROR(VLOOKUP(F342,'Table V'!A:H,8,FALSE),"À définir")</f>
        <v>NON</v>
      </c>
      <c r="O342" s="125" t="str">
        <f>IFERROR(VLOOKUP(F342,'Table V'!A:E,2,FALSE),"")</f>
        <v>OPTICAL FIBER</v>
      </c>
      <c r="P342" s="125" t="str">
        <f>IFERROR(CONCATENATE(VLOOKUP(F342,'Table V'!$A$1:$Q$260192,17,FALSE),"-",(RIGHT(C342,4)),"0",D342),"")</f>
        <v>1251019-51940</v>
      </c>
      <c r="Q342" s="130" t="str">
        <f>IFERROR(VLOOKUP(F342,'Table V'!A:L,12,FALSE),"")</f>
        <v>LAB</v>
      </c>
      <c r="R342" s="126" t="s">
        <v>822</v>
      </c>
      <c r="S342" s="125" t="s">
        <v>787</v>
      </c>
      <c r="T342" s="131" t="s">
        <v>24</v>
      </c>
      <c r="U342" s="132"/>
      <c r="V342" s="130" t="str">
        <f>IFERROR(VLOOKUP(F342,'Table V'!A:F,6,FALSE),"TBD")</f>
        <v>N/A</v>
      </c>
      <c r="W342" s="125" t="str">
        <f>IFERROR(VLOOKUP(F342,'Table V'!A:G,7,FALSE),"TBD")</f>
        <v>N/A</v>
      </c>
      <c r="X342" s="125" t="str">
        <f>IFERROR(VLOOKUP(A342,[1]Feuil1!$A:$AG,32,FALSE),"N/A")</f>
        <v>N/A</v>
      </c>
      <c r="Y342" s="130" t="s">
        <v>1987</v>
      </c>
      <c r="Z342" s="133" t="s">
        <v>848</v>
      </c>
      <c r="AA342" s="125" t="s">
        <v>159</v>
      </c>
      <c r="AB342" s="129" t="s">
        <v>57</v>
      </c>
      <c r="AC342" s="129" t="s">
        <v>57</v>
      </c>
      <c r="AD342" s="129"/>
      <c r="AE342" s="134">
        <v>43223</v>
      </c>
      <c r="AF342" s="134"/>
      <c r="AG342" s="134">
        <f t="shared" si="39"/>
        <v>43217</v>
      </c>
      <c r="AH342" s="125"/>
      <c r="AI342" s="219" t="str">
        <f>IFERROR(VLOOKUP('PLANNING-RECHANGES LATelec'!$AU342,[2]MAD!$B$4:$J$50000,2,FALSE),"MAD TBD")</f>
        <v>MAD TBD</v>
      </c>
      <c r="AJ342" s="134" t="str">
        <f>IFERROR(VLOOKUP('PLANNING-RECHANGES LATelec'!$AU342,[2]MAD!$B$4:$J$50000,9,FALSE),"NON EXPEDIÉE")</f>
        <v>NON EXPEDIÉE</v>
      </c>
      <c r="AK342" s="224" t="str">
        <f t="shared" si="40"/>
        <v/>
      </c>
      <c r="AL342" s="227"/>
      <c r="AM342" s="222" t="s">
        <v>15</v>
      </c>
      <c r="AN342" s="172">
        <f>IFERROR(VLOOKUP('PLANNING-RECHANGES LATelec'!$F342,'Table V'!A$1:O8249,13,FALSE),"TBD")</f>
        <v>0</v>
      </c>
      <c r="AO342" s="170">
        <f>IFERROR(VLOOKUP('PLANNING-RECHANGES LATelec'!$F342,'Table V'!A$1:O8206,14,FALSE),"TBD")</f>
        <v>0</v>
      </c>
      <c r="AP342" s="171">
        <f>IFERROR(VLOOKUP('PLANNING-RECHANGES LATelec'!$F342,'Table V'!A$1:O$8013,15,FALSE),"TBD")</f>
        <v>0</v>
      </c>
      <c r="AQ342" s="168" t="str">
        <f>IFERROR(VLOOKUP('PLANNING-RECHANGES LATelec'!$A342,[3]PO_AS!$A$2:$R$2520,16,FALSE),"TBD")</f>
        <v>TBD</v>
      </c>
      <c r="AR342" s="169" t="str">
        <f>IFERROR(VLOOKUP('PLANNING-RECHANGES LATelec'!$A342,[3]PO_AS!$A$2:$S$2520,18,FALSE),"TBD")</f>
        <v>TBD</v>
      </c>
      <c r="AS342" s="169" t="str">
        <f t="shared" si="41"/>
        <v>Non valide</v>
      </c>
      <c r="AT342" s="169" t="str">
        <f t="shared" si="42"/>
        <v>Non valide</v>
      </c>
      <c r="AU342" s="215" t="str">
        <f>LEFT('PLANNING-RECHANGES LATelec'!$R342,9)</f>
        <v>019775</v>
      </c>
      <c r="AV342" s="156"/>
    </row>
    <row r="343" spans="1:48" ht="25.5" hidden="1" x14ac:dyDescent="0.2">
      <c r="A343" s="84" t="str">
        <f t="shared" si="38"/>
        <v>CDE-CCP77701010</v>
      </c>
      <c r="B343" s="125" t="str">
        <f>IFERROR(VLOOKUP(F343,'Table V'!A:K,11,FALSE),"TBD")</f>
        <v>LATECOERE</v>
      </c>
      <c r="C343" s="125" t="s">
        <v>322</v>
      </c>
      <c r="D343" s="126" t="s">
        <v>157</v>
      </c>
      <c r="E343" s="127" t="s">
        <v>104</v>
      </c>
      <c r="F343" s="125" t="s">
        <v>1532</v>
      </c>
      <c r="G343" s="125">
        <v>1</v>
      </c>
      <c r="H343" s="125">
        <v>0</v>
      </c>
      <c r="I343" s="125" t="str">
        <f>IFERROR(VLOOKUP(F343,'Stock PHS'!A:F,6,FALSE),"")</f>
        <v/>
      </c>
      <c r="J343" s="128" t="str">
        <f>IFERROR(VLOOKUP(F343,'Table V'!A:I,9,FALSE),"P/N INCONNU")</f>
        <v>P/N CONNU</v>
      </c>
      <c r="K343" s="125" t="str">
        <f>IFERROR(VLOOKUP(F343,'Table V'!A:J,10,FALSE),"TBD")</f>
        <v>N/A</v>
      </c>
      <c r="L343" s="125" t="str">
        <f>IFERROR(VLOOKUP(F343,'Table V'!A:C,3,FALSE),"LdF non existante")</f>
        <v>LdF approuvée</v>
      </c>
      <c r="M343" s="129" t="s">
        <v>59</v>
      </c>
      <c r="N343" s="125" t="str">
        <f>IFERROR(VLOOKUP(F343,'Table V'!A:H,8,FALSE),"À définir")</f>
        <v>N/A</v>
      </c>
      <c r="O343" s="125" t="str">
        <f>IFERROR(VLOOKUP(F343,'Table V'!A:E,2,FALSE),"")</f>
        <v>FDCP-L1</v>
      </c>
      <c r="P343" s="125" t="str">
        <f>IFERROR(CONCATENATE(VLOOKUP(F343,'Table V'!$A$1:$Q$260192,17,FALSE),"-",(RIGHT(C343,4)),"0",D343),"")</f>
        <v>1251619-7010010</v>
      </c>
      <c r="Q343" s="130" t="str">
        <f>IFERROR(VLOOKUP(F343,'Table V'!A:L,12,FALSE),"")</f>
        <v>COL</v>
      </c>
      <c r="R343" s="126" t="s">
        <v>321</v>
      </c>
      <c r="S343" s="125">
        <v>73220005</v>
      </c>
      <c r="T343" s="131" t="s">
        <v>24</v>
      </c>
      <c r="U343" s="132" t="s">
        <v>15</v>
      </c>
      <c r="V343" s="130" t="str">
        <f>IFERROR(VLOOKUP(F343,'Table V'!A:F,6,FALSE),"TBD")</f>
        <v>N/A</v>
      </c>
      <c r="W343" s="125" t="str">
        <f>IFERROR(VLOOKUP(F343,'Table V'!A:G,7,FALSE),"TBD")</f>
        <v>N/A</v>
      </c>
      <c r="X343" s="125" t="str">
        <f>IFERROR(VLOOKUP(A343,[1]Feuil1!$A:$AG,32,FALSE),"N/A")</f>
        <v>N/A</v>
      </c>
      <c r="Y343" s="130" t="s">
        <v>1987</v>
      </c>
      <c r="Z343" s="133" t="s">
        <v>323</v>
      </c>
      <c r="AA343" s="125" t="s">
        <v>159</v>
      </c>
      <c r="AB343" s="129">
        <v>6867</v>
      </c>
      <c r="AC343" s="129"/>
      <c r="AD343" s="129"/>
      <c r="AE343" s="134">
        <v>43224</v>
      </c>
      <c r="AF343" s="134"/>
      <c r="AG343" s="134">
        <f t="shared" si="39"/>
        <v>43220</v>
      </c>
      <c r="AH343" s="125" t="s">
        <v>57</v>
      </c>
      <c r="AI343" s="219" t="str">
        <f>IFERROR(VLOOKUP('PLANNING-RECHANGES LATelec'!$AU343,[2]MAD!$B$4:$J$50000,2,FALSE),"MAD TBD")</f>
        <v>MAD TBD</v>
      </c>
      <c r="AJ343" s="134" t="str">
        <f>IFERROR(VLOOKUP('PLANNING-RECHANGES LATelec'!$AU343,[2]MAD!$B$4:$J$50000,9,FALSE),"NON EXPEDIÉE")</f>
        <v>NON EXPEDIÉE</v>
      </c>
      <c r="AK343" s="224" t="str">
        <f t="shared" si="40"/>
        <v/>
      </c>
      <c r="AL343" s="227"/>
      <c r="AM343" s="222" t="s">
        <v>15</v>
      </c>
      <c r="AN343" s="172">
        <f>IFERROR(VLOOKUP('PLANNING-RECHANGES LATelec'!$F343,'Table V'!A$1:O8250,13,FALSE),"TBD")</f>
        <v>1239</v>
      </c>
      <c r="AO343" s="170">
        <f>IFERROR(VLOOKUP('PLANNING-RECHANGES LATelec'!$F343,'Table V'!A$1:O8207,14,FALSE),"TBD")</f>
        <v>0</v>
      </c>
      <c r="AP343" s="171" t="str">
        <f>IFERROR(VLOOKUP('PLANNING-RECHANGES LATelec'!$F343,'Table V'!A$1:O$8013,15,FALSE),"TBD")</f>
        <v>EUR</v>
      </c>
      <c r="AQ343" s="170" t="str">
        <f>IFERROR(VLOOKUP('PLANNING-RECHANGES LATelec'!$A343,[3]PO_AS!$A$2:$R$2520,16,FALSE),"TBD")</f>
        <v>TBD</v>
      </c>
      <c r="AR343" s="169" t="str">
        <f>IFERROR(VLOOKUP('PLANNING-RECHANGES LATelec'!$A343,[3]PO_AS!$A$2:$S$2520,18,FALSE),"TBD")</f>
        <v>TBD</v>
      </c>
      <c r="AS343" s="169" t="str">
        <f t="shared" si="41"/>
        <v>Non valide</v>
      </c>
      <c r="AT343" s="169" t="str">
        <f t="shared" si="42"/>
        <v>Non valide</v>
      </c>
      <c r="AU343" s="215" t="str">
        <f>LEFT('PLANNING-RECHANGES LATelec'!$R343,9)</f>
        <v>021486</v>
      </c>
      <c r="AV343" s="156"/>
    </row>
    <row r="344" spans="1:48" ht="25.5" hidden="1" x14ac:dyDescent="0.2">
      <c r="A344" s="84" t="str">
        <f t="shared" si="38"/>
        <v>CDE-CCP77701010</v>
      </c>
      <c r="B344" s="125" t="str">
        <f>IFERROR(VLOOKUP(F344,'Table V'!A:K,11,FALSE),"TBD")</f>
        <v>LATECOERE</v>
      </c>
      <c r="C344" s="125" t="s">
        <v>322</v>
      </c>
      <c r="D344" s="126" t="s">
        <v>157</v>
      </c>
      <c r="E344" s="127" t="s">
        <v>104</v>
      </c>
      <c r="F344" s="125" t="s">
        <v>1532</v>
      </c>
      <c r="G344" s="125">
        <v>1</v>
      </c>
      <c r="H344" s="125">
        <v>0</v>
      </c>
      <c r="I344" s="125" t="str">
        <f>IFERROR(VLOOKUP(F344,'Stock PHS'!A:F,6,FALSE),"")</f>
        <v/>
      </c>
      <c r="J344" s="128" t="str">
        <f>IFERROR(VLOOKUP(F344,'Table V'!A:I,9,FALSE),"P/N INCONNU")</f>
        <v>P/N CONNU</v>
      </c>
      <c r="K344" s="125" t="str">
        <f>IFERROR(VLOOKUP(F344,'Table V'!A:J,10,FALSE),"TBD")</f>
        <v>N/A</v>
      </c>
      <c r="L344" s="125" t="str">
        <f>IFERROR(VLOOKUP(F344,'Table V'!A:C,3,FALSE),"LdF non existante")</f>
        <v>LdF approuvée</v>
      </c>
      <c r="M344" s="129" t="s">
        <v>59</v>
      </c>
      <c r="N344" s="125" t="str">
        <f>IFERROR(VLOOKUP(F344,'Table V'!A:H,8,FALSE),"À définir")</f>
        <v>N/A</v>
      </c>
      <c r="O344" s="125" t="str">
        <f>IFERROR(VLOOKUP(F344,'Table V'!A:E,2,FALSE),"")</f>
        <v>FDCP-L1</v>
      </c>
      <c r="P344" s="125" t="str">
        <f>IFERROR(CONCATENATE(VLOOKUP(F344,'Table V'!$A$1:$Q$260192,17,FALSE),"-",(RIGHT(C344,4)),"0",D344),"")</f>
        <v>1251619-7010010</v>
      </c>
      <c r="Q344" s="130" t="str">
        <f>IFERROR(VLOOKUP(F344,'Table V'!A:L,12,FALSE),"")</f>
        <v>COL</v>
      </c>
      <c r="R344" s="126" t="s">
        <v>324</v>
      </c>
      <c r="S344" s="125">
        <v>73220006</v>
      </c>
      <c r="T344" s="131" t="s">
        <v>24</v>
      </c>
      <c r="U344" s="132" t="s">
        <v>15</v>
      </c>
      <c r="V344" s="130" t="str">
        <f>IFERROR(VLOOKUP(F344,'Table V'!A:F,6,FALSE),"TBD")</f>
        <v>N/A</v>
      </c>
      <c r="W344" s="125" t="str">
        <f>IFERROR(VLOOKUP(F344,'Table V'!A:G,7,FALSE),"TBD")</f>
        <v>N/A</v>
      </c>
      <c r="X344" s="125" t="str">
        <f>IFERROR(VLOOKUP(A344,[1]Feuil1!$A:$AG,32,FALSE),"N/A")</f>
        <v>N/A</v>
      </c>
      <c r="Y344" s="130" t="s">
        <v>1987</v>
      </c>
      <c r="Z344" s="133" t="s">
        <v>323</v>
      </c>
      <c r="AA344" s="125" t="s">
        <v>159</v>
      </c>
      <c r="AB344" s="129">
        <v>6867</v>
      </c>
      <c r="AC344" s="129"/>
      <c r="AD344" s="129"/>
      <c r="AE344" s="134">
        <v>43224</v>
      </c>
      <c r="AF344" s="134"/>
      <c r="AG344" s="134">
        <f t="shared" si="39"/>
        <v>43220</v>
      </c>
      <c r="AH344" s="125" t="s">
        <v>57</v>
      </c>
      <c r="AI344" s="219" t="str">
        <f>IFERROR(VLOOKUP('PLANNING-RECHANGES LATelec'!$AU344,[2]MAD!$B$4:$J$50000,2,FALSE),"MAD TBD")</f>
        <v>MAD TBD</v>
      </c>
      <c r="AJ344" s="134" t="str">
        <f>IFERROR(VLOOKUP('PLANNING-RECHANGES LATelec'!$AU344,[2]MAD!$B$4:$J$50000,9,FALSE),"NON EXPEDIÉE")</f>
        <v>NON EXPEDIÉE</v>
      </c>
      <c r="AK344" s="224" t="str">
        <f t="shared" si="40"/>
        <v/>
      </c>
      <c r="AL344" s="227"/>
      <c r="AM344" s="222" t="s">
        <v>15</v>
      </c>
      <c r="AN344" s="172">
        <f>IFERROR(VLOOKUP('PLANNING-RECHANGES LATelec'!$F344,'Table V'!A$1:O8251,13,FALSE),"TBD")</f>
        <v>1239</v>
      </c>
      <c r="AO344" s="170">
        <f>IFERROR(VLOOKUP('PLANNING-RECHANGES LATelec'!$F344,'Table V'!A$1:O8208,14,FALSE),"TBD")</f>
        <v>0</v>
      </c>
      <c r="AP344" s="171" t="str">
        <f>IFERROR(VLOOKUP('PLANNING-RECHANGES LATelec'!$F344,'Table V'!A$1:O$8013,15,FALSE),"TBD")</f>
        <v>EUR</v>
      </c>
      <c r="AQ344" s="170" t="str">
        <f>IFERROR(VLOOKUP('PLANNING-RECHANGES LATelec'!$A344,[3]PO_AS!$A$2:$R$2520,16,FALSE),"TBD")</f>
        <v>TBD</v>
      </c>
      <c r="AR344" s="169" t="str">
        <f>IFERROR(VLOOKUP('PLANNING-RECHANGES LATelec'!$A344,[3]PO_AS!$A$2:$S$2520,18,FALSE),"TBD")</f>
        <v>TBD</v>
      </c>
      <c r="AS344" s="169" t="str">
        <f t="shared" si="41"/>
        <v>Non valide</v>
      </c>
      <c r="AT344" s="169" t="str">
        <f t="shared" si="42"/>
        <v>Non valide</v>
      </c>
      <c r="AU344" s="215" t="str">
        <f>LEFT('PLANNING-RECHANGES LATelec'!$R344,9)</f>
        <v>021520</v>
      </c>
      <c r="AV344" s="156"/>
    </row>
    <row r="345" spans="1:48" ht="25.5" hidden="1" x14ac:dyDescent="0.2">
      <c r="A345" s="84" t="str">
        <f t="shared" si="38"/>
        <v>490003494610</v>
      </c>
      <c r="B345" s="125" t="str">
        <f>IFERROR(VLOOKUP(F345,'Table V'!A:K,11,FALSE),"TBD")</f>
        <v>STELIA</v>
      </c>
      <c r="C345" s="125">
        <v>4900034946</v>
      </c>
      <c r="D345" s="126" t="s">
        <v>157</v>
      </c>
      <c r="E345" s="127" t="s">
        <v>16</v>
      </c>
      <c r="F345" s="125" t="s">
        <v>575</v>
      </c>
      <c r="G345" s="125">
        <v>1</v>
      </c>
      <c r="H345" s="125">
        <v>0</v>
      </c>
      <c r="I345" s="125" t="str">
        <f>IFERROR(VLOOKUP(F345,'Stock PHS'!A:F,6,FALSE),"")</f>
        <v/>
      </c>
      <c r="J345" s="128" t="str">
        <f>IFERROR(VLOOKUP(F345,'Table V'!A:I,9,FALSE),"P/N INCONNU")</f>
        <v>P/N CONNU</v>
      </c>
      <c r="K345" s="125" t="str">
        <f>IFERROR(VLOOKUP(F345,'Table V'!A:J,10,FALSE),"TBD")</f>
        <v>N/A</v>
      </c>
      <c r="L345" s="125" t="str">
        <f>IFERROR(VLOOKUP(F345,'Table V'!A:C,3,FALSE),"LdF non existante")</f>
        <v>LdF approuvée</v>
      </c>
      <c r="M345" s="129" t="s">
        <v>59</v>
      </c>
      <c r="N345" s="125" t="str">
        <f>IFERROR(VLOOKUP(F345,'Table V'!A:H,8,FALSE),"À définir")</f>
        <v>NON</v>
      </c>
      <c r="O345" s="125">
        <f>IFERROR(VLOOKUP(F345,'Table V'!A:E,2,FALSE),"")</f>
        <v>101</v>
      </c>
      <c r="P345" s="125" t="str">
        <f>IFERROR(CONCATENATE(VLOOKUP(F345,'Table V'!$A$1:$Q$260192,17,FALSE),"-",(RIGHT(C345,4)),"0",D345),"")</f>
        <v>1251019-4946010</v>
      </c>
      <c r="Q345" s="130" t="str">
        <f>IFERROR(VLOOKUP(F345,'Table V'!A:L,12,FALSE),"")</f>
        <v>LAB</v>
      </c>
      <c r="R345" s="126" t="s">
        <v>1789</v>
      </c>
      <c r="S345" s="125" t="s">
        <v>172</v>
      </c>
      <c r="T345" s="131" t="s">
        <v>24</v>
      </c>
      <c r="U345" s="132" t="s">
        <v>15</v>
      </c>
      <c r="V345" s="130" t="str">
        <f>IFERROR(VLOOKUP(F345,'Table V'!A:F,6,FALSE),"TBD")</f>
        <v>6839605400 6839315000</v>
      </c>
      <c r="W345" s="125" t="str">
        <f>IFERROR(VLOOKUP(F345,'Table V'!A:G,7,FALSE),"TBD")</f>
        <v>Qté 1
Qté 1</v>
      </c>
      <c r="X345" s="125" t="str">
        <f>IFERROR(VLOOKUP(A345,[1]Feuil1!$A:$AG,32,FALSE),"N/A")</f>
        <v>Received</v>
      </c>
      <c r="Y345" s="130" t="s">
        <v>1987</v>
      </c>
      <c r="Z345" s="133"/>
      <c r="AA345" s="125" t="s">
        <v>159</v>
      </c>
      <c r="AB345" s="129">
        <v>12792</v>
      </c>
      <c r="AC345" s="129"/>
      <c r="AD345" s="129"/>
      <c r="AE345" s="134">
        <v>43200</v>
      </c>
      <c r="AF345" s="134">
        <v>43227</v>
      </c>
      <c r="AG345" s="134">
        <f t="shared" si="39"/>
        <v>43223</v>
      </c>
      <c r="AH345" s="125" t="s">
        <v>57</v>
      </c>
      <c r="AI345" s="219" t="str">
        <f>IFERROR(VLOOKUP('PLANNING-RECHANGES LATelec'!$AU345,[2]MAD!$B$4:$J$50000,2,FALSE),"MAD TBD")</f>
        <v>MAD TBD</v>
      </c>
      <c r="AJ345" s="134" t="str">
        <f>IFERROR(VLOOKUP('PLANNING-RECHANGES LATelec'!$AU345,[2]MAD!$B$4:$J$50000,9,FALSE),"NON EXPEDIÉE")</f>
        <v>NON EXPEDIÉE</v>
      </c>
      <c r="AK345" s="224" t="str">
        <f t="shared" si="40"/>
        <v/>
      </c>
      <c r="AL345" s="227"/>
      <c r="AM345" s="222" t="s">
        <v>15</v>
      </c>
      <c r="AN345" s="172">
        <f>IFERROR(VLOOKUP('PLANNING-RECHANGES LATelec'!$F345,'Table V'!A$1:O8252,13,FALSE),"TBD")</f>
        <v>0</v>
      </c>
      <c r="AO345" s="170">
        <f>IFERROR(VLOOKUP('PLANNING-RECHANGES LATelec'!$F345,'Table V'!A$1:O8209,14,FALSE),"TBD")</f>
        <v>0</v>
      </c>
      <c r="AP345" s="171">
        <f>IFERROR(VLOOKUP('PLANNING-RECHANGES LATelec'!$F345,'Table V'!A$1:O$8013,15,FALSE),"TBD")</f>
        <v>0</v>
      </c>
      <c r="AQ345" s="168" t="str">
        <f>IFERROR(VLOOKUP('PLANNING-RECHANGES LATelec'!$A345,[3]PO_AS!$A$2:$R$2520,16,FALSE),"TBD")</f>
        <v>TBD</v>
      </c>
      <c r="AR345" s="169" t="str">
        <f>IFERROR(VLOOKUP('PLANNING-RECHANGES LATelec'!$A345,[3]PO_AS!$A$2:$S$2520,18,FALSE),"TBD")</f>
        <v>TBD</v>
      </c>
      <c r="AS345" s="169" t="str">
        <f t="shared" si="41"/>
        <v>Non valide</v>
      </c>
      <c r="AT345" s="169" t="str">
        <f t="shared" si="42"/>
        <v>Non valide</v>
      </c>
      <c r="AU345" s="215" t="str">
        <f>LEFT('PLANNING-RECHANGES LATelec'!$R345,9)</f>
        <v>006689
00</v>
      </c>
      <c r="AV345" s="156"/>
    </row>
    <row r="346" spans="1:48" ht="25.5" hidden="1" x14ac:dyDescent="0.2">
      <c r="A346" s="84" t="str">
        <f t="shared" si="38"/>
        <v>27728167</v>
      </c>
      <c r="B346" s="125" t="str">
        <f>IFERROR(VLOOKUP(F346,'Table V'!A:K,11,FALSE),"TBD")</f>
        <v>AIRBUS</v>
      </c>
      <c r="C346" s="125">
        <v>27728167</v>
      </c>
      <c r="D346" s="126"/>
      <c r="E346" s="127" t="s">
        <v>16</v>
      </c>
      <c r="F346" s="125" t="s">
        <v>679</v>
      </c>
      <c r="G346" s="125">
        <v>2</v>
      </c>
      <c r="H346" s="125">
        <v>0</v>
      </c>
      <c r="I346" s="125" t="str">
        <f>IFERROR(VLOOKUP(F346,'Stock PHS'!A:F,6,FALSE),"")</f>
        <v/>
      </c>
      <c r="J346" s="128" t="str">
        <f>IFERROR(VLOOKUP(F346,'Table V'!A:I,9,FALSE),"P/N INCONNU")</f>
        <v>P/N CONNU</v>
      </c>
      <c r="K346" s="125" t="str">
        <f>IFERROR(VLOOKUP(F346,'Table V'!A:J,10,FALSE),"TBD")</f>
        <v>TBD</v>
      </c>
      <c r="L346" s="125" t="str">
        <f>IFERROR(VLOOKUP(F346,'Table V'!A:C,3,FALSE),"LdF non existante")</f>
        <v>LdF approuvée</v>
      </c>
      <c r="M346" s="129" t="s">
        <v>59</v>
      </c>
      <c r="N346" s="125" t="str">
        <f>IFERROR(VLOOKUP(F346,'Table V'!A:H,8,FALSE),"À définir")</f>
        <v>NON</v>
      </c>
      <c r="O346" s="125" t="str">
        <f>IFERROR(VLOOKUP(F346,'Table V'!A:E,2,FALSE),"")</f>
        <v>HARNAIS 2 P2T2</v>
      </c>
      <c r="P346" s="125" t="str">
        <f>IFERROR(CONCATENATE(VLOOKUP(F346,'Table V'!$A$1:$Q$260192,17,FALSE),"-",(RIGHT(C346,4)),"0",D346),"")</f>
        <v>1251019-81670</v>
      </c>
      <c r="Q346" s="130" t="str">
        <f>IFERROR(VLOOKUP(F346,'Table V'!A:L,12,FALSE),"")</f>
        <v>COL</v>
      </c>
      <c r="R346" s="126" t="s">
        <v>823</v>
      </c>
      <c r="S346" s="125" t="s">
        <v>788</v>
      </c>
      <c r="T346" s="131" t="s">
        <v>24</v>
      </c>
      <c r="U346" s="132"/>
      <c r="V346" s="130" t="str">
        <f>IFERROR(VLOOKUP(F346,'Table V'!A:F,6,FALSE),"TBD")</f>
        <v>N/A</v>
      </c>
      <c r="W346" s="125" t="str">
        <f>IFERROR(VLOOKUP(F346,'Table V'!A:G,7,FALSE),"TBD")</f>
        <v>N/A</v>
      </c>
      <c r="X346" s="125" t="str">
        <f>IFERROR(VLOOKUP(A346,[1]Feuil1!$A:$AG,32,FALSE),"N/A")</f>
        <v>N/A</v>
      </c>
      <c r="Y346" s="130" t="s">
        <v>1987</v>
      </c>
      <c r="Z346" s="133" t="s">
        <v>74</v>
      </c>
      <c r="AA346" s="125" t="s">
        <v>159</v>
      </c>
      <c r="AB346" s="129">
        <v>12277</v>
      </c>
      <c r="AC346" s="129" t="s">
        <v>57</v>
      </c>
      <c r="AD346" s="129"/>
      <c r="AE346" s="134">
        <v>43287</v>
      </c>
      <c r="AF346" s="134">
        <v>43226</v>
      </c>
      <c r="AG346" s="134">
        <f t="shared" si="39"/>
        <v>43223</v>
      </c>
      <c r="AH346" s="125"/>
      <c r="AI346" s="219" t="str">
        <f>IFERROR(VLOOKUP('PLANNING-RECHANGES LATelec'!$AU346,[2]MAD!$B$4:$J$50000,2,FALSE),"MAD TBD")</f>
        <v>MAD TBD</v>
      </c>
      <c r="AJ346" s="134" t="str">
        <f>IFERROR(VLOOKUP('PLANNING-RECHANGES LATelec'!$AU346,[2]MAD!$B$4:$J$50000,9,FALSE),"NON EXPEDIÉE")</f>
        <v>NON EXPEDIÉE</v>
      </c>
      <c r="AK346" s="224" t="str">
        <f t="shared" si="40"/>
        <v/>
      </c>
      <c r="AL346" s="227"/>
      <c r="AM346" s="222" t="s">
        <v>15</v>
      </c>
      <c r="AN346" s="172">
        <f>IFERROR(VLOOKUP('PLANNING-RECHANGES LATelec'!$F346,'Table V'!A$1:O8253,13,FALSE),"TBD")</f>
        <v>608</v>
      </c>
      <c r="AO346" s="170">
        <f>IFERROR(VLOOKUP('PLANNING-RECHANGES LATelec'!$F346,'Table V'!A$1:O8210,14,FALSE),"TBD")</f>
        <v>0</v>
      </c>
      <c r="AP346" s="171" t="str">
        <f>IFERROR(VLOOKUP('PLANNING-RECHANGES LATelec'!$F346,'Table V'!A$1:O$8013,15,FALSE),"TBD")</f>
        <v>USD</v>
      </c>
      <c r="AQ346" s="168" t="str">
        <f>IFERROR(VLOOKUP('PLANNING-RECHANGES LATelec'!$A346,[3]PO_AS!$A$2:$R$2520,16,FALSE),"TBD")</f>
        <v>TBD</v>
      </c>
      <c r="AR346" s="169" t="str">
        <f>IFERROR(VLOOKUP('PLANNING-RECHANGES LATelec'!$A346,[3]PO_AS!$A$2:$S$2520,18,FALSE),"TBD")</f>
        <v>TBD</v>
      </c>
      <c r="AS346" s="169" t="str">
        <f t="shared" si="41"/>
        <v>Non valide</v>
      </c>
      <c r="AT346" s="169" t="str">
        <f t="shared" si="42"/>
        <v>Non valide</v>
      </c>
      <c r="AU346" s="215" t="str">
        <f>LEFT('PLANNING-RECHANGES LATelec'!$R346,9)</f>
        <v xml:space="preserve">004486 - </v>
      </c>
      <c r="AV346" s="156"/>
    </row>
    <row r="347" spans="1:48" ht="38.25" hidden="1" x14ac:dyDescent="0.2">
      <c r="A347" s="84" t="str">
        <f t="shared" si="38"/>
        <v>2766656610</v>
      </c>
      <c r="B347" s="125" t="str">
        <f>IFERROR(VLOOKUP(F347,'Table V'!A:K,11,FALSE),"TBD")</f>
        <v>AIRBUS</v>
      </c>
      <c r="C347" s="125">
        <v>27666566</v>
      </c>
      <c r="D347" s="126" t="s">
        <v>157</v>
      </c>
      <c r="E347" s="127" t="s">
        <v>95</v>
      </c>
      <c r="F347" s="125" t="s">
        <v>204</v>
      </c>
      <c r="G347" s="125">
        <v>1</v>
      </c>
      <c r="H347" s="125">
        <v>0</v>
      </c>
      <c r="I347" s="125" t="str">
        <f>IFERROR(VLOOKUP(F347,'Stock PHS'!A:F,6,FALSE),"")</f>
        <v/>
      </c>
      <c r="J347" s="128" t="str">
        <f>IFERROR(VLOOKUP(F347,'Table V'!A:I,9,FALSE),"P/N INCONNU")</f>
        <v>P/N CONNU</v>
      </c>
      <c r="K347" s="125" t="str">
        <f>IFERROR(VLOOKUP(F347,'Table V'!A:J,10,FALSE),"TBD")</f>
        <v>VB0251D</v>
      </c>
      <c r="L347" s="125" t="str">
        <f>IFERROR(VLOOKUP(F347,'Table V'!A:C,3,FALSE),"LdF non existante")</f>
        <v>LdF approuvée</v>
      </c>
      <c r="M347" s="129" t="s">
        <v>59</v>
      </c>
      <c r="N347" s="125" t="str">
        <f>IFERROR(VLOOKUP(F347,'Table V'!A:H,8,FALSE),"À définir")</f>
        <v>NON</v>
      </c>
      <c r="O347" s="125">
        <f>IFERROR(VLOOKUP(F347,'Table V'!A:E,2,FALSE),"")</f>
        <v>613</v>
      </c>
      <c r="P347" s="125" t="str">
        <f>IFERROR(CONCATENATE(VLOOKUP(F347,'Table V'!$A$1:$Q$260192,17,FALSE),"-",(RIGHT(C347,4)),"0",D347),"")</f>
        <v>1251019-6566010</v>
      </c>
      <c r="Q347" s="130" t="str">
        <f>IFERROR(VLOOKUP(F347,'Table V'!A:L,12,FALSE),"")</f>
        <v>LAB</v>
      </c>
      <c r="R347" s="126" t="s">
        <v>1792</v>
      </c>
      <c r="S347" s="125" t="s">
        <v>183</v>
      </c>
      <c r="T347" s="131" t="s">
        <v>24</v>
      </c>
      <c r="U347" s="132" t="s">
        <v>15</v>
      </c>
      <c r="V347" s="130" t="str">
        <f>IFERROR(VLOOKUP(F347,'Table V'!A:F,6,FALSE),"TBD")</f>
        <v>N/A</v>
      </c>
      <c r="W347" s="125" t="str">
        <f>IFERROR(VLOOKUP(F347,'Table V'!A:G,7,FALSE),"TBD")</f>
        <v>N/A</v>
      </c>
      <c r="X347" s="125" t="str">
        <f>IFERROR(VLOOKUP(A347,[1]Feuil1!$A:$AG,32,FALSE),"N/A")</f>
        <v>N/A</v>
      </c>
      <c r="Y347" s="130" t="s">
        <v>1987</v>
      </c>
      <c r="Z347" s="133" t="s">
        <v>275</v>
      </c>
      <c r="AA347" s="125" t="s">
        <v>159</v>
      </c>
      <c r="AB347" s="129">
        <v>11117</v>
      </c>
      <c r="AC347" s="129"/>
      <c r="AD347" s="129"/>
      <c r="AE347" s="134">
        <v>43213</v>
      </c>
      <c r="AF347" s="134">
        <v>43236</v>
      </c>
      <c r="AG347" s="134">
        <f t="shared" si="39"/>
        <v>43230</v>
      </c>
      <c r="AH347" s="125" t="s">
        <v>57</v>
      </c>
      <c r="AI347" s="219" t="str">
        <f>IFERROR(VLOOKUP('PLANNING-RECHANGES LATelec'!$AU347,[2]MAD!$B$4:$J$50000,2,FALSE),"MAD TBD")</f>
        <v>MAD TBD</v>
      </c>
      <c r="AJ347" s="134" t="str">
        <f>IFERROR(VLOOKUP('PLANNING-RECHANGES LATelec'!$AU347,[2]MAD!$B$4:$J$50000,9,FALSE),"NON EXPEDIÉE")</f>
        <v>NON EXPEDIÉE</v>
      </c>
      <c r="AK347" s="224" t="str">
        <f t="shared" si="40"/>
        <v/>
      </c>
      <c r="AL347" s="227"/>
      <c r="AM347" s="222" t="s">
        <v>15</v>
      </c>
      <c r="AN347" s="172">
        <f>IFERROR(VLOOKUP('PLANNING-RECHANGES LATelec'!$F347,'Table V'!A$1:O8254,13,FALSE),"TBD")</f>
        <v>1614</v>
      </c>
      <c r="AO347" s="170">
        <f>IFERROR(VLOOKUP('PLANNING-RECHANGES LATelec'!$F347,'Table V'!A$1:O8211,14,FALSE),"TBD")</f>
        <v>0</v>
      </c>
      <c r="AP347" s="171" t="str">
        <f>IFERROR(VLOOKUP('PLANNING-RECHANGES LATelec'!$F347,'Table V'!A$1:O$8013,15,FALSE),"TBD")</f>
        <v>USD</v>
      </c>
      <c r="AQ347" s="168" t="str">
        <f>IFERROR(VLOOKUP('PLANNING-RECHANGES LATelec'!$A347,[3]PO_AS!$A$2:$R$2520,16,FALSE),"TBD")</f>
        <v>TBD</v>
      </c>
      <c r="AR347" s="169" t="str">
        <f>IFERROR(VLOOKUP('PLANNING-RECHANGES LATelec'!$A347,[3]PO_AS!$A$2:$S$2520,18,FALSE),"TBD")</f>
        <v>TBD</v>
      </c>
      <c r="AS347" s="169" t="str">
        <f t="shared" si="41"/>
        <v>Non valide</v>
      </c>
      <c r="AT347" s="169" t="str">
        <f t="shared" si="42"/>
        <v>Non valide</v>
      </c>
      <c r="AU347" s="215" t="str">
        <f>LEFT('PLANNING-RECHANGES LATelec'!$R347,9)</f>
        <v>Z39388
Z3</v>
      </c>
      <c r="AV347" s="156"/>
    </row>
    <row r="348" spans="1:48" ht="25.5" hidden="1" x14ac:dyDescent="0.2">
      <c r="A348" s="84" t="str">
        <f t="shared" si="38"/>
        <v>27706058</v>
      </c>
      <c r="B348" s="125" t="str">
        <f>IFERROR(VLOOKUP(F348,'Table V'!A:K,11,FALSE),"TBD")</f>
        <v>AIRBUS</v>
      </c>
      <c r="C348" s="125">
        <v>27706058</v>
      </c>
      <c r="D348" s="126"/>
      <c r="E348" s="127" t="s">
        <v>104</v>
      </c>
      <c r="F348" s="125" t="s">
        <v>682</v>
      </c>
      <c r="G348" s="125">
        <v>2</v>
      </c>
      <c r="H348" s="125">
        <v>0</v>
      </c>
      <c r="I348" s="125" t="str">
        <f>IFERROR(VLOOKUP(F348,'Stock PHS'!A:F,6,FALSE),"")</f>
        <v/>
      </c>
      <c r="J348" s="128" t="str">
        <f>IFERROR(VLOOKUP(F348,'Table V'!A:I,9,FALSE),"P/N INCONNU")</f>
        <v>P/N CONNU</v>
      </c>
      <c r="K348" s="125" t="str">
        <f>IFERROR(VLOOKUP(F348,'Table V'!A:J,10,FALSE),"TBD")</f>
        <v>N/A</v>
      </c>
      <c r="L348" s="125" t="str">
        <f>IFERROR(VLOOKUP(F348,'Table V'!A:C,3,FALSE),"LdF non existante")</f>
        <v>LdF approuvée</v>
      </c>
      <c r="M348" s="129" t="s">
        <v>59</v>
      </c>
      <c r="N348" s="125" t="str">
        <f>IFERROR(VLOOKUP(F348,'Table V'!A:H,8,FALSE),"À définir")</f>
        <v>NON</v>
      </c>
      <c r="O348" s="125" t="str">
        <f>IFERROR(VLOOKUP(F348,'Table V'!A:E,2,FALSE),"")</f>
        <v>PLATE ASSY</v>
      </c>
      <c r="P348" s="125" t="str">
        <f>IFERROR(CONCATENATE(VLOOKUP(F348,'Table V'!$A$1:$Q$260192,17,FALSE),"-",(RIGHT(C348,4)),"0",D348),"")</f>
        <v>1251019-60580</v>
      </c>
      <c r="Q348" s="130" t="str">
        <f>IFERROR(VLOOKUP(F348,'Table V'!A:L,12,FALSE),"")</f>
        <v>COL</v>
      </c>
      <c r="R348" s="126" t="s">
        <v>824</v>
      </c>
      <c r="S348" s="125" t="s">
        <v>789</v>
      </c>
      <c r="T348" s="131" t="s">
        <v>24</v>
      </c>
      <c r="U348" s="132"/>
      <c r="V348" s="130" t="str">
        <f>IFERROR(VLOOKUP(F348,'Table V'!A:F,6,FALSE),"TBD")</f>
        <v>N/A</v>
      </c>
      <c r="W348" s="125" t="str">
        <f>IFERROR(VLOOKUP(F348,'Table V'!A:G,7,FALSE),"TBD")</f>
        <v>N/A</v>
      </c>
      <c r="X348" s="125" t="str">
        <f>IFERROR(VLOOKUP(A348,[1]Feuil1!$A:$AG,32,FALSE),"N/A")</f>
        <v>N/A</v>
      </c>
      <c r="Y348" s="130" t="s">
        <v>1987</v>
      </c>
      <c r="Z348" s="133" t="s">
        <v>849</v>
      </c>
      <c r="AA348" s="125" t="s">
        <v>159</v>
      </c>
      <c r="AB348" s="129">
        <v>12076</v>
      </c>
      <c r="AC348" s="129" t="s">
        <v>764</v>
      </c>
      <c r="AD348" s="129"/>
      <c r="AE348" s="134">
        <v>43178</v>
      </c>
      <c r="AF348" s="134">
        <v>43238</v>
      </c>
      <c r="AG348" s="134">
        <f t="shared" si="39"/>
        <v>43234</v>
      </c>
      <c r="AH348" s="125"/>
      <c r="AI348" s="219" t="str">
        <f>IFERROR(VLOOKUP('PLANNING-RECHANGES LATelec'!$AU348,[2]MAD!$B$4:$J$50000,2,FALSE),"MAD TBD")</f>
        <v>MAD TBD</v>
      </c>
      <c r="AJ348" s="134" t="str">
        <f>IFERROR(VLOOKUP('PLANNING-RECHANGES LATelec'!$AU348,[2]MAD!$B$4:$J$50000,9,FALSE),"NON EXPEDIÉE")</f>
        <v>NON EXPEDIÉE</v>
      </c>
      <c r="AK348" s="224" t="str">
        <f t="shared" si="40"/>
        <v/>
      </c>
      <c r="AL348" s="227"/>
      <c r="AM348" s="222" t="s">
        <v>15</v>
      </c>
      <c r="AN348" s="172">
        <f>IFERROR(VLOOKUP('PLANNING-RECHANGES LATelec'!$F348,'Table V'!A$1:O8255,13,FALSE),"TBD")</f>
        <v>745</v>
      </c>
      <c r="AO348" s="170">
        <f>IFERROR(VLOOKUP('PLANNING-RECHANGES LATelec'!$F348,'Table V'!A$1:O8212,14,FALSE),"TBD")</f>
        <v>0</v>
      </c>
      <c r="AP348" s="171" t="str">
        <f>IFERROR(VLOOKUP('PLANNING-RECHANGES LATelec'!$F348,'Table V'!A$1:O$8013,15,FALSE),"TBD")</f>
        <v>EUR</v>
      </c>
      <c r="AQ348" s="168" t="str">
        <f>IFERROR(VLOOKUP('PLANNING-RECHANGES LATelec'!$A348,[3]PO_AS!$A$2:$R$2520,16,FALSE),"TBD")</f>
        <v>TBD</v>
      </c>
      <c r="AR348" s="169" t="str">
        <f>IFERROR(VLOOKUP('PLANNING-RECHANGES LATelec'!$A348,[3]PO_AS!$A$2:$S$2520,18,FALSE),"TBD")</f>
        <v>TBD</v>
      </c>
      <c r="AS348" s="169" t="str">
        <f t="shared" si="41"/>
        <v>Non valide</v>
      </c>
      <c r="AT348" s="169" t="str">
        <f t="shared" si="42"/>
        <v>Non valide</v>
      </c>
      <c r="AU348" s="215" t="str">
        <f>LEFT('PLANNING-RECHANGES LATelec'!$R348,9)</f>
        <v xml:space="preserve">Z73655 - </v>
      </c>
      <c r="AV348" s="156"/>
    </row>
    <row r="349" spans="1:48" ht="38.25" hidden="1" x14ac:dyDescent="0.2">
      <c r="A349" s="84" t="str">
        <f t="shared" si="38"/>
        <v>CDE-CCP77701010</v>
      </c>
      <c r="B349" s="125" t="str">
        <f>IFERROR(VLOOKUP(F349,'Table V'!A:K,11,FALSE),"TBD")</f>
        <v>LATECOERE</v>
      </c>
      <c r="C349" s="125" t="s">
        <v>322</v>
      </c>
      <c r="D349" s="126" t="s">
        <v>157</v>
      </c>
      <c r="E349" s="127" t="s">
        <v>104</v>
      </c>
      <c r="F349" s="125" t="s">
        <v>1532</v>
      </c>
      <c r="G349" s="125">
        <v>8</v>
      </c>
      <c r="H349" s="125">
        <v>0</v>
      </c>
      <c r="I349" s="125" t="str">
        <f>IFERROR(VLOOKUP(F349,'Stock PHS'!A:F,6,FALSE),"")</f>
        <v/>
      </c>
      <c r="J349" s="128" t="str">
        <f>IFERROR(VLOOKUP(F349,'Table V'!A:I,9,FALSE),"P/N INCONNU")</f>
        <v>P/N CONNU</v>
      </c>
      <c r="K349" s="125" t="str">
        <f>IFERROR(VLOOKUP(F349,'Table V'!A:J,10,FALSE),"TBD")</f>
        <v>N/A</v>
      </c>
      <c r="L349" s="125" t="str">
        <f>IFERROR(VLOOKUP(F349,'Table V'!A:C,3,FALSE),"LdF non existante")</f>
        <v>LdF approuvée</v>
      </c>
      <c r="M349" s="129" t="s">
        <v>59</v>
      </c>
      <c r="N349" s="125" t="str">
        <f>IFERROR(VLOOKUP(F349,'Table V'!A:H,8,FALSE),"À définir")</f>
        <v>N/A</v>
      </c>
      <c r="O349" s="125" t="str">
        <f>IFERROR(VLOOKUP(F349,'Table V'!A:E,2,FALSE),"")</f>
        <v>FDCP-L1</v>
      </c>
      <c r="P349" s="125" t="str">
        <f>IFERROR(CONCATENATE(VLOOKUP(F349,'Table V'!$A$1:$Q$260192,17,FALSE),"-",(RIGHT(C349,4)),"0",D349),"")</f>
        <v>1251619-7010010</v>
      </c>
      <c r="Q349" s="130" t="str">
        <f>IFERROR(VLOOKUP(F349,'Table V'!A:L,12,FALSE),"")</f>
        <v>COL</v>
      </c>
      <c r="R349" s="126" t="s">
        <v>332</v>
      </c>
      <c r="S349" s="125" t="s">
        <v>333</v>
      </c>
      <c r="T349" s="131" t="s">
        <v>24</v>
      </c>
      <c r="U349" s="132" t="s">
        <v>15</v>
      </c>
      <c r="V349" s="130" t="str">
        <f>IFERROR(VLOOKUP(F349,'Table V'!A:F,6,FALSE),"TBD")</f>
        <v>N/A</v>
      </c>
      <c r="W349" s="125" t="str">
        <f>IFERROR(VLOOKUP(F349,'Table V'!A:G,7,FALSE),"TBD")</f>
        <v>N/A</v>
      </c>
      <c r="X349" s="125" t="str">
        <f>IFERROR(VLOOKUP(A349,[1]Feuil1!$A:$AG,32,FALSE),"N/A")</f>
        <v>N/A</v>
      </c>
      <c r="Y349" s="130" t="s">
        <v>1987</v>
      </c>
      <c r="Z349" s="133"/>
      <c r="AA349" s="125" t="s">
        <v>159</v>
      </c>
      <c r="AB349" s="129">
        <v>6867</v>
      </c>
      <c r="AC349" s="129"/>
      <c r="AD349" s="129"/>
      <c r="AE349" s="134">
        <v>43238</v>
      </c>
      <c r="AF349" s="134"/>
      <c r="AG349" s="134">
        <f t="shared" si="39"/>
        <v>43234</v>
      </c>
      <c r="AH349" s="125" t="s">
        <v>57</v>
      </c>
      <c r="AI349" s="219" t="str">
        <f>IFERROR(VLOOKUP('PLANNING-RECHANGES LATelec'!$AU349,[2]MAD!$B$4:$J$50000,2,FALSE),"MAD TBD")</f>
        <v>MAD TBD</v>
      </c>
      <c r="AJ349" s="134" t="str">
        <f>IFERROR(VLOOKUP('PLANNING-RECHANGES LATelec'!$AU349,[2]MAD!$B$4:$J$50000,9,FALSE),"NON EXPEDIÉE")</f>
        <v>NON EXPEDIÉE</v>
      </c>
      <c r="AK349" s="224" t="str">
        <f t="shared" si="40"/>
        <v/>
      </c>
      <c r="AL349" s="227"/>
      <c r="AM349" s="222" t="s">
        <v>15</v>
      </c>
      <c r="AN349" s="172">
        <f>IFERROR(VLOOKUP('PLANNING-RECHANGES LATelec'!$F349,'Table V'!A$1:O8256,13,FALSE),"TBD")</f>
        <v>1239</v>
      </c>
      <c r="AO349" s="170">
        <f>IFERROR(VLOOKUP('PLANNING-RECHANGES LATelec'!$F349,'Table V'!A$1:O8213,14,FALSE),"TBD")</f>
        <v>0</v>
      </c>
      <c r="AP349" s="171" t="str">
        <f>IFERROR(VLOOKUP('PLANNING-RECHANGES LATelec'!$F349,'Table V'!A$1:O$8013,15,FALSE),"TBD")</f>
        <v>EUR</v>
      </c>
      <c r="AQ349" s="170" t="str">
        <f>IFERROR(VLOOKUP('PLANNING-RECHANGES LATelec'!$A349,[3]PO_AS!$A$2:$R$2520,16,FALSE),"TBD")</f>
        <v>TBD</v>
      </c>
      <c r="AR349" s="169" t="str">
        <f>IFERROR(VLOOKUP('PLANNING-RECHANGES LATelec'!$A349,[3]PO_AS!$A$2:$S$2520,18,FALSE),"TBD")</f>
        <v>TBD</v>
      </c>
      <c r="AS349" s="169" t="str">
        <f t="shared" si="41"/>
        <v>Non valide</v>
      </c>
      <c r="AT349" s="169" t="str">
        <f t="shared" si="42"/>
        <v>Non valide</v>
      </c>
      <c r="AU349" s="215" t="str">
        <f>LEFT('PLANNING-RECHANGES LATelec'!$R349,9)</f>
        <v>LCT033780</v>
      </c>
      <c r="AV349" s="156"/>
    </row>
    <row r="350" spans="1:48" ht="38.25" hidden="1" x14ac:dyDescent="0.2">
      <c r="A350" s="84" t="str">
        <f t="shared" si="38"/>
        <v>2777990010</v>
      </c>
      <c r="B350" s="125" t="str">
        <f>IFERROR(VLOOKUP(F350,'Table V'!A:K,11,FALSE),"TBD")</f>
        <v>AIRBUS</v>
      </c>
      <c r="C350" s="125">
        <v>27779900</v>
      </c>
      <c r="D350" s="126" t="s">
        <v>157</v>
      </c>
      <c r="E350" s="127" t="s">
        <v>6</v>
      </c>
      <c r="F350" s="125" t="s">
        <v>532</v>
      </c>
      <c r="G350" s="125">
        <v>9</v>
      </c>
      <c r="H350" s="125">
        <v>0</v>
      </c>
      <c r="I350" s="125" t="str">
        <f>IFERROR(VLOOKUP(F350,'Stock PHS'!A:F,6,FALSE),"")</f>
        <v/>
      </c>
      <c r="J350" s="128" t="str">
        <f>IFERROR(VLOOKUP(F350,'Table V'!A:I,9,FALSE),"P/N INCONNU")</f>
        <v>P/N CONNU</v>
      </c>
      <c r="K350" s="125" t="str">
        <f>IFERROR(VLOOKUP(F350,'Table V'!A:J,10,FALSE),"TBD")</f>
        <v>NB03010P</v>
      </c>
      <c r="L350" s="125" t="str">
        <f>IFERROR(VLOOKUP(F350,'Table V'!A:C,3,FALSE),"LdF non existante")</f>
        <v>LdF approuvée</v>
      </c>
      <c r="M350" s="129" t="s">
        <v>59</v>
      </c>
      <c r="N350" s="125" t="str">
        <f>IFERROR(VLOOKUP(F350,'Table V'!A:H,8,FALSE),"À définir")</f>
        <v>NON</v>
      </c>
      <c r="O350" s="125">
        <f>IFERROR(VLOOKUP(F350,'Table V'!A:E,2,FALSE),"")</f>
        <v>27</v>
      </c>
      <c r="P350" s="125" t="str">
        <f>IFERROR(CONCATENATE(VLOOKUP(F350,'Table V'!$A$1:$Q$260192,17,FALSE),"-",(RIGHT(C350,4)),"0",D350),"")</f>
        <v>1251019-9900010</v>
      </c>
      <c r="Q350" s="130" t="str">
        <f>IFERROR(VLOOKUP(F350,'Table V'!A:L,12,FALSE),"")</f>
        <v>LAB</v>
      </c>
      <c r="R350" s="126" t="s">
        <v>1794</v>
      </c>
      <c r="S350" s="125" t="s">
        <v>327</v>
      </c>
      <c r="T350" s="131" t="s">
        <v>24</v>
      </c>
      <c r="U350" s="132" t="s">
        <v>15</v>
      </c>
      <c r="V350" s="130" t="str">
        <f>IFERROR(VLOOKUP(F350,'Table V'!A:F,6,FALSE),"TBD")</f>
        <v>N/A</v>
      </c>
      <c r="W350" s="125" t="str">
        <f>IFERROR(VLOOKUP(F350,'Table V'!A:G,7,FALSE),"TBD")</f>
        <v>N/A</v>
      </c>
      <c r="X350" s="125" t="str">
        <f>IFERROR(VLOOKUP(A350,[1]Feuil1!$A:$AG,32,FALSE),"N/A")</f>
        <v>N/A</v>
      </c>
      <c r="Y350" s="130" t="s">
        <v>1987</v>
      </c>
      <c r="Z350" s="133" t="s">
        <v>274</v>
      </c>
      <c r="AA350" s="125" t="s">
        <v>159</v>
      </c>
      <c r="AB350" s="129">
        <v>13543</v>
      </c>
      <c r="AC350" s="129"/>
      <c r="AD350" s="129"/>
      <c r="AE350" s="134">
        <v>43238</v>
      </c>
      <c r="AF350" s="134"/>
      <c r="AG350" s="134">
        <f t="shared" si="39"/>
        <v>43236</v>
      </c>
      <c r="AH350" s="125"/>
      <c r="AI350" s="219" t="str">
        <f>IFERROR(VLOOKUP('PLANNING-RECHANGES LATelec'!$AU350,[2]MAD!$B$4:$J$50000,2,FALSE),"MAD TBD")</f>
        <v>MAD TBD</v>
      </c>
      <c r="AJ350" s="134" t="str">
        <f>IFERROR(VLOOKUP('PLANNING-RECHANGES LATelec'!$AU350,[2]MAD!$B$4:$J$50000,9,FALSE),"NON EXPEDIÉE")</f>
        <v>NON EXPEDIÉE</v>
      </c>
      <c r="AK350" s="224" t="str">
        <f t="shared" si="40"/>
        <v/>
      </c>
      <c r="AL350" s="227"/>
      <c r="AM350" s="222" t="s">
        <v>15</v>
      </c>
      <c r="AN350" s="172">
        <f>IFERROR(VLOOKUP('PLANNING-RECHANGES LATelec'!$F350,'Table V'!A$1:O8257,13,FALSE),"TBD")</f>
        <v>1000</v>
      </c>
      <c r="AO350" s="170">
        <f>IFERROR(VLOOKUP('PLANNING-RECHANGES LATelec'!$F350,'Table V'!A$1:O8214,14,FALSE),"TBD")</f>
        <v>0</v>
      </c>
      <c r="AP350" s="171" t="str">
        <f>IFERROR(VLOOKUP('PLANNING-RECHANGES LATelec'!$F350,'Table V'!A$1:O$8013,15,FALSE),"TBD")</f>
        <v>EUR</v>
      </c>
      <c r="AQ350" s="168" t="str">
        <f>IFERROR(VLOOKUP('PLANNING-RECHANGES LATelec'!$A350,[3]PO_AS!$A$2:$R$2520,16,FALSE),"TBD")</f>
        <v>TBD</v>
      </c>
      <c r="AR350" s="169" t="str">
        <f>IFERROR(VLOOKUP('PLANNING-RECHANGES LATelec'!$A350,[3]PO_AS!$A$2:$S$2520,18,FALSE),"TBD")</f>
        <v>TBD</v>
      </c>
      <c r="AS350" s="169" t="str">
        <f t="shared" si="41"/>
        <v>Non valide</v>
      </c>
      <c r="AT350" s="169" t="str">
        <f t="shared" si="42"/>
        <v>Non valide</v>
      </c>
      <c r="AU350" s="215" t="str">
        <f>LEFT('PLANNING-RECHANGES LATelec'!$R350,9)</f>
        <v>LCT022877</v>
      </c>
      <c r="AV350" s="156"/>
    </row>
    <row r="351" spans="1:48" ht="38.25" hidden="1" x14ac:dyDescent="0.2">
      <c r="A351" s="84" t="str">
        <f t="shared" si="38"/>
        <v>CDE-CCP77701010</v>
      </c>
      <c r="B351" s="125" t="str">
        <f>IFERROR(VLOOKUP(F351,'Table V'!A:K,11,FALSE),"TBD")</f>
        <v>LATECOERE</v>
      </c>
      <c r="C351" s="125" t="s">
        <v>322</v>
      </c>
      <c r="D351" s="126" t="s">
        <v>157</v>
      </c>
      <c r="E351" s="127" t="s">
        <v>104</v>
      </c>
      <c r="F351" s="125" t="s">
        <v>1532</v>
      </c>
      <c r="G351" s="125">
        <v>9</v>
      </c>
      <c r="H351" s="125">
        <v>0</v>
      </c>
      <c r="I351" s="125" t="str">
        <f>IFERROR(VLOOKUP(F351,'Stock PHS'!A:F,6,FALSE),"")</f>
        <v/>
      </c>
      <c r="J351" s="128" t="str">
        <f>IFERROR(VLOOKUP(F351,'Table V'!A:I,9,FALSE),"P/N INCONNU")</f>
        <v>P/N CONNU</v>
      </c>
      <c r="K351" s="125" t="str">
        <f>IFERROR(VLOOKUP(F351,'Table V'!A:J,10,FALSE),"TBD")</f>
        <v>N/A</v>
      </c>
      <c r="L351" s="125" t="str">
        <f>IFERROR(VLOOKUP(F351,'Table V'!A:C,3,FALSE),"LdF non existante")</f>
        <v>LdF approuvée</v>
      </c>
      <c r="M351" s="129" t="s">
        <v>59</v>
      </c>
      <c r="N351" s="125" t="str">
        <f>IFERROR(VLOOKUP(F351,'Table V'!A:H,8,FALSE),"À définir")</f>
        <v>N/A</v>
      </c>
      <c r="O351" s="125" t="str">
        <f>IFERROR(VLOOKUP(F351,'Table V'!A:E,2,FALSE),"")</f>
        <v>FDCP-L1</v>
      </c>
      <c r="P351" s="125" t="str">
        <f>IFERROR(CONCATENATE(VLOOKUP(F351,'Table V'!$A$1:$Q$260192,17,FALSE),"-",(RIGHT(C351,4)),"0",D351),"")</f>
        <v>1251619-7010010</v>
      </c>
      <c r="Q351" s="130" t="str">
        <f>IFERROR(VLOOKUP(F351,'Table V'!A:L,12,FALSE),"")</f>
        <v>COL</v>
      </c>
      <c r="R351" s="126" t="s">
        <v>363</v>
      </c>
      <c r="S351" s="125" t="s">
        <v>1154</v>
      </c>
      <c r="T351" s="131" t="s">
        <v>24</v>
      </c>
      <c r="U351" s="132" t="s">
        <v>15</v>
      </c>
      <c r="V351" s="130" t="str">
        <f>IFERROR(VLOOKUP(F351,'Table V'!A:F,6,FALSE),"TBD")</f>
        <v>N/A</v>
      </c>
      <c r="W351" s="125" t="str">
        <f>IFERROR(VLOOKUP(F351,'Table V'!A:G,7,FALSE),"TBD")</f>
        <v>N/A</v>
      </c>
      <c r="X351" s="125" t="str">
        <f>IFERROR(VLOOKUP(A351,[1]Feuil1!$A:$AG,32,FALSE),"N/A")</f>
        <v>N/A</v>
      </c>
      <c r="Y351" s="130" t="s">
        <v>1987</v>
      </c>
      <c r="Z351" s="133"/>
      <c r="AA351" s="125" t="s">
        <v>159</v>
      </c>
      <c r="AB351" s="129">
        <v>6867</v>
      </c>
      <c r="AC351" s="129"/>
      <c r="AD351" s="129"/>
      <c r="AE351" s="134">
        <v>43245</v>
      </c>
      <c r="AF351" s="134"/>
      <c r="AG351" s="134">
        <f t="shared" si="39"/>
        <v>43241</v>
      </c>
      <c r="AH351" s="125" t="s">
        <v>57</v>
      </c>
      <c r="AI351" s="219" t="str">
        <f>IFERROR(VLOOKUP('PLANNING-RECHANGES LATelec'!$AU351,[2]MAD!$B$4:$J$50000,2,FALSE),"MAD TBD")</f>
        <v>MAD TBD</v>
      </c>
      <c r="AJ351" s="134" t="str">
        <f>IFERROR(VLOOKUP('PLANNING-RECHANGES LATelec'!$AU351,[2]MAD!$B$4:$J$50000,9,FALSE),"NON EXPEDIÉE")</f>
        <v>NON EXPEDIÉE</v>
      </c>
      <c r="AK351" s="224" t="str">
        <f t="shared" si="40"/>
        <v/>
      </c>
      <c r="AL351" s="227"/>
      <c r="AM351" s="222" t="s">
        <v>15</v>
      </c>
      <c r="AN351" s="172">
        <f>IFERROR(VLOOKUP('PLANNING-RECHANGES LATelec'!$F351,'Table V'!A$1:O8258,13,FALSE),"TBD")</f>
        <v>1239</v>
      </c>
      <c r="AO351" s="170">
        <f>IFERROR(VLOOKUP('PLANNING-RECHANGES LATelec'!$F351,'Table V'!A$1:O8215,14,FALSE),"TBD")</f>
        <v>0</v>
      </c>
      <c r="AP351" s="171" t="str">
        <f>IFERROR(VLOOKUP('PLANNING-RECHANGES LATelec'!$F351,'Table V'!A$1:O$8013,15,FALSE),"TBD")</f>
        <v>EUR</v>
      </c>
      <c r="AQ351" s="170" t="str">
        <f>IFERROR(VLOOKUP('PLANNING-RECHANGES LATelec'!$A351,[3]PO_AS!$A$2:$R$2520,16,FALSE),"TBD")</f>
        <v>TBD</v>
      </c>
      <c r="AR351" s="169" t="str">
        <f>IFERROR(VLOOKUP('PLANNING-RECHANGES LATelec'!$A351,[3]PO_AS!$A$2:$S$2520,18,FALSE),"TBD")</f>
        <v>TBD</v>
      </c>
      <c r="AS351" s="169" t="str">
        <f t="shared" si="41"/>
        <v>Non valide</v>
      </c>
      <c r="AT351" s="169" t="str">
        <f t="shared" si="42"/>
        <v>Non valide</v>
      </c>
      <c r="AU351" s="215" t="str">
        <f>LEFT('PLANNING-RECHANGES LATelec'!$R351,9)</f>
        <v>LCT055766</v>
      </c>
      <c r="AV351" s="156"/>
    </row>
    <row r="352" spans="1:48" ht="25.5" hidden="1" x14ac:dyDescent="0.2">
      <c r="A352" s="84" t="str">
        <f t="shared" si="38"/>
        <v>490003509510</v>
      </c>
      <c r="B352" s="125" t="str">
        <f>IFERROR(VLOOKUP(F352,'Table V'!A:K,11,FALSE),"TBD")</f>
        <v>STELIA</v>
      </c>
      <c r="C352" s="125">
        <v>4900035095</v>
      </c>
      <c r="D352" s="126" t="s">
        <v>157</v>
      </c>
      <c r="E352" s="127" t="s">
        <v>95</v>
      </c>
      <c r="F352" s="125" t="s">
        <v>540</v>
      </c>
      <c r="G352" s="125">
        <v>1</v>
      </c>
      <c r="H352" s="125">
        <v>0</v>
      </c>
      <c r="I352" s="125" t="str">
        <f>IFERROR(VLOOKUP(F352,'Stock PHS'!A:F,6,FALSE),"")</f>
        <v/>
      </c>
      <c r="J352" s="128" t="str">
        <f>IFERROR(VLOOKUP(F352,'Table V'!A:I,9,FALSE),"P/N INCONNU")</f>
        <v>P/N CONNU</v>
      </c>
      <c r="K352" s="125" t="str">
        <f>IFERROR(VLOOKUP(F352,'Table V'!A:J,10,FALSE),"TBD")</f>
        <v>N/A</v>
      </c>
      <c r="L352" s="125" t="str">
        <f>IFERROR(VLOOKUP(F352,'Table V'!A:C,3,FALSE),"LdF non existante")</f>
        <v>LdF approuvée</v>
      </c>
      <c r="M352" s="129" t="s">
        <v>59</v>
      </c>
      <c r="N352" s="125" t="str">
        <f>IFERROR(VLOOKUP(F352,'Table V'!A:H,8,FALSE),"À définir")</f>
        <v>NON</v>
      </c>
      <c r="O352" s="125">
        <f>IFERROR(VLOOKUP(F352,'Table V'!A:E,2,FALSE),"")</f>
        <v>29</v>
      </c>
      <c r="P352" s="125" t="str">
        <f>IFERROR(CONCATENATE(VLOOKUP(F352,'Table V'!$A$1:$Q$260192,17,FALSE),"-",(RIGHT(C352,4)),"0",D352),"")</f>
        <v>1251019-5095010</v>
      </c>
      <c r="Q352" s="130" t="str">
        <f>IFERROR(VLOOKUP(F352,'Table V'!A:L,12,FALSE),"")</f>
        <v>LAB</v>
      </c>
      <c r="R352" s="126" t="s">
        <v>1795</v>
      </c>
      <c r="S352" s="125" t="s">
        <v>172</v>
      </c>
      <c r="T352" s="131" t="s">
        <v>24</v>
      </c>
      <c r="U352" s="132" t="s">
        <v>15</v>
      </c>
      <c r="V352" s="130">
        <f>IFERROR(VLOOKUP(F352,'Table V'!A:F,6,FALSE),"TBD")</f>
        <v>6808101600</v>
      </c>
      <c r="W352" s="125" t="str">
        <f>IFERROR(VLOOKUP(F352,'Table V'!A:G,7,FALSE),"TBD")</f>
        <v>Qté 1</v>
      </c>
      <c r="X352" s="125" t="str">
        <f>IFERROR(VLOOKUP(A352,[1]Feuil1!$A:$AG,32,FALSE),"N/A")</f>
        <v>Received</v>
      </c>
      <c r="Y352" s="130" t="s">
        <v>1987</v>
      </c>
      <c r="Z352" s="133" t="s">
        <v>331</v>
      </c>
      <c r="AA352" s="125" t="s">
        <v>159</v>
      </c>
      <c r="AB352" s="129">
        <v>13195</v>
      </c>
      <c r="AC352" s="129"/>
      <c r="AD352" s="129"/>
      <c r="AE352" s="134">
        <v>43234</v>
      </c>
      <c r="AF352" s="134">
        <v>43250</v>
      </c>
      <c r="AG352" s="134">
        <f t="shared" si="39"/>
        <v>43244</v>
      </c>
      <c r="AH352" s="125" t="s">
        <v>57</v>
      </c>
      <c r="AI352" s="219" t="str">
        <f>IFERROR(VLOOKUP('PLANNING-RECHANGES LATelec'!$AU352,[2]MAD!$B$4:$J$50000,2,FALSE),"MAD TBD")</f>
        <v>MAD TBD</v>
      </c>
      <c r="AJ352" s="134" t="str">
        <f>IFERROR(VLOOKUP('PLANNING-RECHANGES LATelec'!$AU352,[2]MAD!$B$4:$J$50000,9,FALSE),"NON EXPEDIÉE")</f>
        <v>NON EXPEDIÉE</v>
      </c>
      <c r="AK352" s="224" t="str">
        <f t="shared" si="40"/>
        <v/>
      </c>
      <c r="AL352" s="227"/>
      <c r="AM352" s="222" t="s">
        <v>15</v>
      </c>
      <c r="AN352" s="172">
        <f>IFERROR(VLOOKUP('PLANNING-RECHANGES LATelec'!$F352,'Table V'!A$1:O8259,13,FALSE),"TBD")</f>
        <v>0</v>
      </c>
      <c r="AO352" s="170">
        <f>IFERROR(VLOOKUP('PLANNING-RECHANGES LATelec'!$F352,'Table V'!A$1:O8216,14,FALSE),"TBD")</f>
        <v>0</v>
      </c>
      <c r="AP352" s="171">
        <f>IFERROR(VLOOKUP('PLANNING-RECHANGES LATelec'!$F352,'Table V'!A$1:O$8013,15,FALSE),"TBD")</f>
        <v>0</v>
      </c>
      <c r="AQ352" s="168" t="str">
        <f>IFERROR(VLOOKUP('PLANNING-RECHANGES LATelec'!$A352,[3]PO_AS!$A$2:$R$2520,16,FALSE),"TBD")</f>
        <v>TBD</v>
      </c>
      <c r="AR352" s="169" t="str">
        <f>IFERROR(VLOOKUP('PLANNING-RECHANGES LATelec'!$A352,[3]PO_AS!$A$2:$S$2520,18,FALSE),"TBD")</f>
        <v>TBD</v>
      </c>
      <c r="AS352" s="169" t="str">
        <f t="shared" si="41"/>
        <v>Non valide</v>
      </c>
      <c r="AT352" s="169" t="str">
        <f t="shared" si="42"/>
        <v>Non valide</v>
      </c>
      <c r="AU352" s="215" t="str">
        <f>LEFT('PLANNING-RECHANGES LATelec'!$R352,9)</f>
        <v>LCT013037</v>
      </c>
      <c r="AV352" s="156"/>
    </row>
    <row r="353" spans="1:48" ht="25.5" hidden="1" x14ac:dyDescent="0.2">
      <c r="A353" s="84" t="str">
        <f t="shared" si="38"/>
        <v>490003509510</v>
      </c>
      <c r="B353" s="125" t="str">
        <f>IFERROR(VLOOKUP(F353,'Table V'!A:K,11,FALSE),"TBD")</f>
        <v>STELIA</v>
      </c>
      <c r="C353" s="125">
        <v>4900035095</v>
      </c>
      <c r="D353" s="126" t="s">
        <v>157</v>
      </c>
      <c r="E353" s="127" t="s">
        <v>95</v>
      </c>
      <c r="F353" s="125" t="s">
        <v>517</v>
      </c>
      <c r="G353" s="125">
        <v>1</v>
      </c>
      <c r="H353" s="125">
        <v>0</v>
      </c>
      <c r="I353" s="125" t="str">
        <f>IFERROR(VLOOKUP(F353,'Stock PHS'!A:F,6,FALSE),"")</f>
        <v/>
      </c>
      <c r="J353" s="128" t="str">
        <f>IFERROR(VLOOKUP(F353,'Table V'!A:I,9,FALSE),"P/N INCONNU")</f>
        <v>P/N CONNU</v>
      </c>
      <c r="K353" s="125" t="str">
        <f>IFERROR(VLOOKUP(F353,'Table V'!A:J,10,FALSE),"TBD")</f>
        <v>N/A</v>
      </c>
      <c r="L353" s="125" t="str">
        <f>IFERROR(VLOOKUP(F353,'Table V'!A:C,3,FALSE),"LdF non existante")</f>
        <v>LdF approuvée</v>
      </c>
      <c r="M353" s="129" t="s">
        <v>59</v>
      </c>
      <c r="N353" s="125" t="str">
        <f>IFERROR(VLOOKUP(F353,'Table V'!A:H,8,FALSE),"À définir")</f>
        <v>NON</v>
      </c>
      <c r="O353" s="125">
        <f>IFERROR(VLOOKUP(F353,'Table V'!A:E,2,FALSE),"")</f>
        <v>26</v>
      </c>
      <c r="P353" s="125" t="str">
        <f>IFERROR(CONCATENATE(VLOOKUP(F353,'Table V'!$A$1:$Q$260192,17,FALSE),"-",(RIGHT(C353,4)),"0",D353),"")</f>
        <v>1251019-5095010</v>
      </c>
      <c r="Q353" s="130" t="str">
        <f>IFERROR(VLOOKUP(F353,'Table V'!A:L,12,FALSE),"")</f>
        <v>LAB</v>
      </c>
      <c r="R353" s="126" t="s">
        <v>1796</v>
      </c>
      <c r="S353" s="125" t="s">
        <v>172</v>
      </c>
      <c r="T353" s="131" t="s">
        <v>24</v>
      </c>
      <c r="U353" s="132" t="s">
        <v>15</v>
      </c>
      <c r="V353" s="130" t="str">
        <f>IFERROR(VLOOKUP(F353,'Table V'!A:F,6,FALSE),"TBD")</f>
        <v>N/A</v>
      </c>
      <c r="W353" s="125" t="str">
        <f>IFERROR(VLOOKUP(F353,'Table V'!A:G,7,FALSE),"TBD")</f>
        <v>N/A</v>
      </c>
      <c r="X353" s="125" t="str">
        <f>IFERROR(VLOOKUP(A353,[1]Feuil1!$A:$AG,32,FALSE),"N/A")</f>
        <v>Received</v>
      </c>
      <c r="Y353" s="130" t="s">
        <v>1987</v>
      </c>
      <c r="Z353" s="133" t="s">
        <v>331</v>
      </c>
      <c r="AA353" s="125" t="s">
        <v>159</v>
      </c>
      <c r="AB353" s="129">
        <v>13195</v>
      </c>
      <c r="AC353" s="129"/>
      <c r="AD353" s="129"/>
      <c r="AE353" s="134">
        <v>43234</v>
      </c>
      <c r="AF353" s="134">
        <v>43250</v>
      </c>
      <c r="AG353" s="134">
        <f t="shared" si="39"/>
        <v>43244</v>
      </c>
      <c r="AH353" s="125" t="s">
        <v>57</v>
      </c>
      <c r="AI353" s="219" t="str">
        <f>IFERROR(VLOOKUP('PLANNING-RECHANGES LATelec'!$AU353,[2]MAD!$B$4:$J$50000,2,FALSE),"MAD TBD")</f>
        <v>MAD TBD</v>
      </c>
      <c r="AJ353" s="134" t="str">
        <f>IFERROR(VLOOKUP('PLANNING-RECHANGES LATelec'!$AU353,[2]MAD!$B$4:$J$50000,9,FALSE),"NON EXPEDIÉE")</f>
        <v>NON EXPEDIÉE</v>
      </c>
      <c r="AK353" s="224" t="str">
        <f t="shared" si="40"/>
        <v/>
      </c>
      <c r="AL353" s="227"/>
      <c r="AM353" s="222" t="s">
        <v>15</v>
      </c>
      <c r="AN353" s="172">
        <f>IFERROR(VLOOKUP('PLANNING-RECHANGES LATelec'!$F353,'Table V'!A$1:O8260,13,FALSE),"TBD")</f>
        <v>0</v>
      </c>
      <c r="AO353" s="170">
        <f>IFERROR(VLOOKUP('PLANNING-RECHANGES LATelec'!$F353,'Table V'!A$1:O8217,14,FALSE),"TBD")</f>
        <v>0</v>
      </c>
      <c r="AP353" s="171">
        <f>IFERROR(VLOOKUP('PLANNING-RECHANGES LATelec'!$F353,'Table V'!A$1:O$8013,15,FALSE),"TBD")</f>
        <v>0</v>
      </c>
      <c r="AQ353" s="168" t="str">
        <f>IFERROR(VLOOKUP('PLANNING-RECHANGES LATelec'!$A353,[3]PO_AS!$A$2:$R$2520,16,FALSE),"TBD")</f>
        <v>TBD</v>
      </c>
      <c r="AR353" s="169" t="str">
        <f>IFERROR(VLOOKUP('PLANNING-RECHANGES LATelec'!$A353,[3]PO_AS!$A$2:$S$2520,18,FALSE),"TBD")</f>
        <v>TBD</v>
      </c>
      <c r="AS353" s="169" t="str">
        <f t="shared" si="41"/>
        <v>Non valide</v>
      </c>
      <c r="AT353" s="169" t="str">
        <f t="shared" si="42"/>
        <v>Non valide</v>
      </c>
      <c r="AU353" s="215" t="str">
        <f>LEFT('PLANNING-RECHANGES LATelec'!$R353,9)</f>
        <v>LCT013041</v>
      </c>
      <c r="AV353" s="156"/>
    </row>
    <row r="354" spans="1:48" ht="25.5" hidden="1" x14ac:dyDescent="0.2">
      <c r="A354" s="84" t="str">
        <f t="shared" si="38"/>
        <v>490003509510</v>
      </c>
      <c r="B354" s="125" t="str">
        <f>IFERROR(VLOOKUP(F354,'Table V'!A:K,11,FALSE),"TBD")</f>
        <v>STELIA</v>
      </c>
      <c r="C354" s="125">
        <v>4900035095</v>
      </c>
      <c r="D354" s="126" t="s">
        <v>157</v>
      </c>
      <c r="E354" s="127" t="s">
        <v>95</v>
      </c>
      <c r="F354" s="125" t="s">
        <v>512</v>
      </c>
      <c r="G354" s="125">
        <v>1</v>
      </c>
      <c r="H354" s="125">
        <v>0</v>
      </c>
      <c r="I354" s="125" t="str">
        <f>IFERROR(VLOOKUP(F354,'Stock PHS'!A:F,6,FALSE),"")</f>
        <v/>
      </c>
      <c r="J354" s="128" t="str">
        <f>IFERROR(VLOOKUP(F354,'Table V'!A:I,9,FALSE),"P/N INCONNU")</f>
        <v>P/N CONNU</v>
      </c>
      <c r="K354" s="125" t="str">
        <f>IFERROR(VLOOKUP(F354,'Table V'!A:J,10,FALSE),"TBD")</f>
        <v>N/A</v>
      </c>
      <c r="L354" s="125" t="str">
        <f>IFERROR(VLOOKUP(F354,'Table V'!A:C,3,FALSE),"LdF non existante")</f>
        <v>LdF approuvée</v>
      </c>
      <c r="M354" s="129" t="s">
        <v>59</v>
      </c>
      <c r="N354" s="125" t="str">
        <f>IFERROR(VLOOKUP(F354,'Table V'!A:H,8,FALSE),"À définir")</f>
        <v>NON</v>
      </c>
      <c r="O354" s="125">
        <f>IFERROR(VLOOKUP(F354,'Table V'!A:E,2,FALSE),"")</f>
        <v>25</v>
      </c>
      <c r="P354" s="125" t="str">
        <f>IFERROR(CONCATENATE(VLOOKUP(F354,'Table V'!$A$1:$Q$260192,17,FALSE),"-",(RIGHT(C354,4)),"0",D354),"")</f>
        <v>1251019-5095010</v>
      </c>
      <c r="Q354" s="130" t="str">
        <f>IFERROR(VLOOKUP(F354,'Table V'!A:L,12,FALSE),"")</f>
        <v>LAB</v>
      </c>
      <c r="R354" s="126" t="s">
        <v>1797</v>
      </c>
      <c r="S354" s="125" t="s">
        <v>172</v>
      </c>
      <c r="T354" s="131" t="s">
        <v>24</v>
      </c>
      <c r="U354" s="132" t="s">
        <v>15</v>
      </c>
      <c r="V354" s="130" t="str">
        <f>IFERROR(VLOOKUP(F354,'Table V'!A:F,6,FALSE),"TBD")</f>
        <v>N/A</v>
      </c>
      <c r="W354" s="125" t="str">
        <f>IFERROR(VLOOKUP(F354,'Table V'!A:G,7,FALSE),"TBD")</f>
        <v>N/A</v>
      </c>
      <c r="X354" s="125" t="str">
        <f>IFERROR(VLOOKUP(A354,[1]Feuil1!$A:$AG,32,FALSE),"N/A")</f>
        <v>Received</v>
      </c>
      <c r="Y354" s="130" t="s">
        <v>1987</v>
      </c>
      <c r="Z354" s="133" t="s">
        <v>331</v>
      </c>
      <c r="AA354" s="125" t="s">
        <v>159</v>
      </c>
      <c r="AB354" s="129">
        <v>13195</v>
      </c>
      <c r="AC354" s="129"/>
      <c r="AD354" s="129"/>
      <c r="AE354" s="134">
        <v>43234</v>
      </c>
      <c r="AF354" s="134">
        <v>43250</v>
      </c>
      <c r="AG354" s="134">
        <f t="shared" si="39"/>
        <v>43244</v>
      </c>
      <c r="AH354" s="125" t="s">
        <v>57</v>
      </c>
      <c r="AI354" s="219" t="str">
        <f>IFERROR(VLOOKUP('PLANNING-RECHANGES LATelec'!$AU354,[2]MAD!$B$4:$J$50000,2,FALSE),"MAD TBD")</f>
        <v>MAD TBD</v>
      </c>
      <c r="AJ354" s="134" t="str">
        <f>IFERROR(VLOOKUP('PLANNING-RECHANGES LATelec'!$AU354,[2]MAD!$B$4:$J$50000,9,FALSE),"NON EXPEDIÉE")</f>
        <v>NON EXPEDIÉE</v>
      </c>
      <c r="AK354" s="224" t="str">
        <f t="shared" si="40"/>
        <v/>
      </c>
      <c r="AL354" s="227"/>
      <c r="AM354" s="222" t="s">
        <v>15</v>
      </c>
      <c r="AN354" s="172">
        <f>IFERROR(VLOOKUP('PLANNING-RECHANGES LATelec'!$F354,'Table V'!A$1:O8261,13,FALSE),"TBD")</f>
        <v>0</v>
      </c>
      <c r="AO354" s="170">
        <f>IFERROR(VLOOKUP('PLANNING-RECHANGES LATelec'!$F354,'Table V'!A$1:O8218,14,FALSE),"TBD")</f>
        <v>0</v>
      </c>
      <c r="AP354" s="171">
        <f>IFERROR(VLOOKUP('PLANNING-RECHANGES LATelec'!$F354,'Table V'!A$1:O$8013,15,FALSE),"TBD")</f>
        <v>0</v>
      </c>
      <c r="AQ354" s="168" t="str">
        <f>IFERROR(VLOOKUP('PLANNING-RECHANGES LATelec'!$A354,[3]PO_AS!$A$2:$R$2520,16,FALSE),"TBD")</f>
        <v>TBD</v>
      </c>
      <c r="AR354" s="169" t="str">
        <f>IFERROR(VLOOKUP('PLANNING-RECHANGES LATelec'!$A354,[3]PO_AS!$A$2:$S$2520,18,FALSE),"TBD")</f>
        <v>TBD</v>
      </c>
      <c r="AS354" s="169" t="str">
        <f t="shared" si="41"/>
        <v>Non valide</v>
      </c>
      <c r="AT354" s="169" t="str">
        <f t="shared" si="42"/>
        <v>Non valide</v>
      </c>
      <c r="AU354" s="215" t="str">
        <f>LEFT('PLANNING-RECHANGES LATelec'!$R354,9)</f>
        <v>LCT013043</v>
      </c>
      <c r="AV354" s="156"/>
    </row>
    <row r="355" spans="1:48" ht="25.5" hidden="1" x14ac:dyDescent="0.2">
      <c r="A355" s="84" t="str">
        <f t="shared" si="38"/>
        <v>490003509510</v>
      </c>
      <c r="B355" s="125" t="str">
        <f>IFERROR(VLOOKUP(F355,'Table V'!A:K,11,FALSE),"TBD")</f>
        <v>STELIA</v>
      </c>
      <c r="C355" s="125">
        <v>4900035095</v>
      </c>
      <c r="D355" s="126" t="s">
        <v>157</v>
      </c>
      <c r="E355" s="127" t="s">
        <v>95</v>
      </c>
      <c r="F355" s="125" t="s">
        <v>507</v>
      </c>
      <c r="G355" s="125">
        <v>1</v>
      </c>
      <c r="H355" s="125">
        <v>0</v>
      </c>
      <c r="I355" s="125" t="str">
        <f>IFERROR(VLOOKUP(F355,'Stock PHS'!A:F,6,FALSE),"")</f>
        <v/>
      </c>
      <c r="J355" s="128" t="str">
        <f>IFERROR(VLOOKUP(F355,'Table V'!A:I,9,FALSE),"P/N INCONNU")</f>
        <v>P/N CONNU</v>
      </c>
      <c r="K355" s="125" t="str">
        <f>IFERROR(VLOOKUP(F355,'Table V'!A:J,10,FALSE),"TBD")</f>
        <v>N/A</v>
      </c>
      <c r="L355" s="125" t="str">
        <f>IFERROR(VLOOKUP(F355,'Table V'!A:C,3,FALSE),"LdF non existante")</f>
        <v>LdF approuvée</v>
      </c>
      <c r="M355" s="129" t="s">
        <v>59</v>
      </c>
      <c r="N355" s="125" t="str">
        <f>IFERROR(VLOOKUP(F355,'Table V'!A:H,8,FALSE),"À définir")</f>
        <v>NON</v>
      </c>
      <c r="O355" s="125">
        <f>IFERROR(VLOOKUP(F355,'Table V'!A:E,2,FALSE),"")</f>
        <v>24</v>
      </c>
      <c r="P355" s="125" t="str">
        <f>IFERROR(CONCATENATE(VLOOKUP(F355,'Table V'!$A$1:$Q$260192,17,FALSE),"-",(RIGHT(C355,4)),"0",D355),"")</f>
        <v>1251019-5095010</v>
      </c>
      <c r="Q355" s="130" t="str">
        <f>IFERROR(VLOOKUP(F355,'Table V'!A:L,12,FALSE),"")</f>
        <v>LAB</v>
      </c>
      <c r="R355" s="126" t="s">
        <v>1798</v>
      </c>
      <c r="S355" s="125" t="s">
        <v>172</v>
      </c>
      <c r="T355" s="131" t="s">
        <v>24</v>
      </c>
      <c r="U355" s="132" t="s">
        <v>15</v>
      </c>
      <c r="V355" s="130" t="str">
        <f>IFERROR(VLOOKUP(F355,'Table V'!A:F,6,FALSE),"TBD")</f>
        <v>N/A</v>
      </c>
      <c r="W355" s="125" t="str">
        <f>IFERROR(VLOOKUP(F355,'Table V'!A:G,7,FALSE),"TBD")</f>
        <v>N/A</v>
      </c>
      <c r="X355" s="125" t="str">
        <f>IFERROR(VLOOKUP(A355,[1]Feuil1!$A:$AG,32,FALSE),"N/A")</f>
        <v>Received</v>
      </c>
      <c r="Y355" s="130" t="s">
        <v>1987</v>
      </c>
      <c r="Z355" s="133" t="s">
        <v>331</v>
      </c>
      <c r="AA355" s="125" t="s">
        <v>159</v>
      </c>
      <c r="AB355" s="129">
        <v>13195</v>
      </c>
      <c r="AC355" s="129"/>
      <c r="AD355" s="129"/>
      <c r="AE355" s="134">
        <v>43234</v>
      </c>
      <c r="AF355" s="134">
        <v>43250</v>
      </c>
      <c r="AG355" s="134">
        <f t="shared" si="39"/>
        <v>43244</v>
      </c>
      <c r="AH355" s="125" t="s">
        <v>57</v>
      </c>
      <c r="AI355" s="219" t="str">
        <f>IFERROR(VLOOKUP('PLANNING-RECHANGES LATelec'!$AU355,[2]MAD!$B$4:$J$50000,2,FALSE),"MAD TBD")</f>
        <v>MAD TBD</v>
      </c>
      <c r="AJ355" s="134" t="str">
        <f>IFERROR(VLOOKUP('PLANNING-RECHANGES LATelec'!$AU355,[2]MAD!$B$4:$J$50000,9,FALSE),"NON EXPEDIÉE")</f>
        <v>NON EXPEDIÉE</v>
      </c>
      <c r="AK355" s="224" t="str">
        <f t="shared" si="40"/>
        <v/>
      </c>
      <c r="AL355" s="227"/>
      <c r="AM355" s="222" t="s">
        <v>15</v>
      </c>
      <c r="AN355" s="172">
        <f>IFERROR(VLOOKUP('PLANNING-RECHANGES LATelec'!$F355,'Table V'!A$1:O8262,13,FALSE),"TBD")</f>
        <v>0</v>
      </c>
      <c r="AO355" s="170">
        <f>IFERROR(VLOOKUP('PLANNING-RECHANGES LATelec'!$F355,'Table V'!A$1:O8219,14,FALSE),"TBD")</f>
        <v>0</v>
      </c>
      <c r="AP355" s="171" t="str">
        <f>IFERROR(VLOOKUP('PLANNING-RECHANGES LATelec'!$F355,'Table V'!A$1:O$8013,15,FALSE),"TBD")</f>
        <v>TBD</v>
      </c>
      <c r="AQ355" s="168" t="str">
        <f>IFERROR(VLOOKUP('PLANNING-RECHANGES LATelec'!$A355,[3]PO_AS!$A$2:$R$2520,16,FALSE),"TBD")</f>
        <v>TBD</v>
      </c>
      <c r="AR355" s="169" t="str">
        <f>IFERROR(VLOOKUP('PLANNING-RECHANGES LATelec'!$A355,[3]PO_AS!$A$2:$S$2520,18,FALSE),"TBD")</f>
        <v>TBD</v>
      </c>
      <c r="AS355" s="169" t="str">
        <f t="shared" si="41"/>
        <v>Non valide</v>
      </c>
      <c r="AT355" s="169" t="str">
        <f t="shared" si="42"/>
        <v>Valide</v>
      </c>
      <c r="AU355" s="215" t="str">
        <f>LEFT('PLANNING-RECHANGES LATelec'!$R355,9)</f>
        <v>LCT013045</v>
      </c>
      <c r="AV355" s="156"/>
    </row>
    <row r="356" spans="1:48" ht="51" hidden="1" x14ac:dyDescent="0.2">
      <c r="A356" s="84" t="str">
        <f t="shared" si="38"/>
        <v>490003509510</v>
      </c>
      <c r="B356" s="125" t="str">
        <f>IFERROR(VLOOKUP(F356,'Table V'!A:K,11,FALSE),"TBD")</f>
        <v>STELIA</v>
      </c>
      <c r="C356" s="125">
        <v>4900035095</v>
      </c>
      <c r="D356" s="126">
        <v>10</v>
      </c>
      <c r="E356" s="127" t="s">
        <v>95</v>
      </c>
      <c r="F356" s="125" t="s">
        <v>488</v>
      </c>
      <c r="G356" s="125">
        <v>1</v>
      </c>
      <c r="H356" s="125">
        <v>0</v>
      </c>
      <c r="I356" s="125" t="str">
        <f>IFERROR(VLOOKUP(F356,'Stock PHS'!A:F,6,FALSE),"")</f>
        <v/>
      </c>
      <c r="J356" s="128" t="str">
        <f>IFERROR(VLOOKUP(F356,'Table V'!A:I,9,FALSE),"P/N INCONNU")</f>
        <v>P/N CONNU</v>
      </c>
      <c r="K356" s="125" t="str">
        <f>IFERROR(VLOOKUP(F356,'Table V'!A:J,10,FALSE),"TBD")</f>
        <v>N/A</v>
      </c>
      <c r="L356" s="125" t="str">
        <f>IFERROR(VLOOKUP(F356,'Table V'!A:C,3,FALSE),"LdF non existante")</f>
        <v>LdF approuvée</v>
      </c>
      <c r="M356" s="129" t="s">
        <v>59</v>
      </c>
      <c r="N356" s="125" t="str">
        <f>IFERROR(VLOOKUP(F356,'Table V'!A:H,8,FALSE),"À définir")</f>
        <v>NON</v>
      </c>
      <c r="O356" s="125">
        <f>IFERROR(VLOOKUP(F356,'Table V'!A:E,2,FALSE),"")</f>
        <v>22</v>
      </c>
      <c r="P356" s="125" t="str">
        <f>IFERROR(CONCATENATE(VLOOKUP(F356,'Table V'!$A$1:$Q$260192,17,FALSE),"-",(RIGHT(C356,4)),"0",D356),"")</f>
        <v>1251019-5095010</v>
      </c>
      <c r="Q356" s="130" t="str">
        <f>IFERROR(VLOOKUP(F356,'Table V'!A:L,12,FALSE),"")</f>
        <v>LAB</v>
      </c>
      <c r="R356" s="126" t="s">
        <v>1799</v>
      </c>
      <c r="S356" s="125" t="s">
        <v>172</v>
      </c>
      <c r="T356" s="131" t="s">
        <v>24</v>
      </c>
      <c r="U356" s="132" t="s">
        <v>15</v>
      </c>
      <c r="V356" s="130" t="str">
        <f>IFERROR(VLOOKUP(F356,'Table V'!A:F,6,FALSE),"TBD")</f>
        <v>6800800300
6808100400
6839605100
6827214800</v>
      </c>
      <c r="W356" s="125" t="str">
        <f>IFERROR(VLOOKUP(F356,'Table V'!A:G,7,FALSE),"TBD")</f>
        <v>Qté 2
Qté 1
Qté 1
Qté 1</v>
      </c>
      <c r="X356" s="125" t="str">
        <f>IFERROR(VLOOKUP(A356,[1]Feuil1!$A:$AG,32,FALSE),"N/A")</f>
        <v>Received</v>
      </c>
      <c r="Y356" s="130" t="s">
        <v>1987</v>
      </c>
      <c r="Z356" s="133" t="s">
        <v>331</v>
      </c>
      <c r="AA356" s="125" t="s">
        <v>159</v>
      </c>
      <c r="AB356" s="129">
        <v>13195</v>
      </c>
      <c r="AC356" s="129"/>
      <c r="AD356" s="129"/>
      <c r="AE356" s="134">
        <v>43234</v>
      </c>
      <c r="AF356" s="134">
        <v>43250</v>
      </c>
      <c r="AG356" s="134">
        <f t="shared" si="39"/>
        <v>43244</v>
      </c>
      <c r="AH356" s="125" t="s">
        <v>57</v>
      </c>
      <c r="AI356" s="219" t="str">
        <f>IFERROR(VLOOKUP('PLANNING-RECHANGES LATelec'!$AU356,[2]MAD!$B$4:$J$50000,2,FALSE),"MAD TBD")</f>
        <v>MAD TBD</v>
      </c>
      <c r="AJ356" s="134" t="str">
        <f>IFERROR(VLOOKUP('PLANNING-RECHANGES LATelec'!$AU356,[2]MAD!$B$4:$J$50000,9,FALSE),"NON EXPEDIÉE")</f>
        <v>NON EXPEDIÉE</v>
      </c>
      <c r="AK356" s="224" t="str">
        <f t="shared" si="40"/>
        <v/>
      </c>
      <c r="AL356" s="227"/>
      <c r="AM356" s="222" t="s">
        <v>15</v>
      </c>
      <c r="AN356" s="172">
        <f>IFERROR(VLOOKUP('PLANNING-RECHANGES LATelec'!$F356,'Table V'!A$1:O8263,13,FALSE),"TBD")</f>
        <v>0</v>
      </c>
      <c r="AO356" s="170">
        <f>IFERROR(VLOOKUP('PLANNING-RECHANGES LATelec'!$F356,'Table V'!A$1:O8220,14,FALSE),"TBD")</f>
        <v>0</v>
      </c>
      <c r="AP356" s="171">
        <f>IFERROR(VLOOKUP('PLANNING-RECHANGES LATelec'!$F356,'Table V'!A$1:O$8013,15,FALSE),"TBD")</f>
        <v>0</v>
      </c>
      <c r="AQ356" s="168" t="str">
        <f>IFERROR(VLOOKUP('PLANNING-RECHANGES LATelec'!$A356,[3]PO_AS!$A$2:$R$2520,16,FALSE),"TBD")</f>
        <v>TBD</v>
      </c>
      <c r="AR356" s="169" t="str">
        <f>IFERROR(VLOOKUP('PLANNING-RECHANGES LATelec'!$A356,[3]PO_AS!$A$2:$S$2520,18,FALSE),"TBD")</f>
        <v>TBD</v>
      </c>
      <c r="AS356" s="169" t="str">
        <f t="shared" si="41"/>
        <v>Non valide</v>
      </c>
      <c r="AT356" s="169" t="str">
        <f t="shared" si="42"/>
        <v>Non valide</v>
      </c>
      <c r="AU356" s="215" t="str">
        <f>LEFT('PLANNING-RECHANGES LATelec'!$R356,9)</f>
        <v>LCT013047</v>
      </c>
      <c r="AV356" s="156"/>
    </row>
    <row r="357" spans="1:48" ht="25.5" hidden="1" x14ac:dyDescent="0.2">
      <c r="A357" s="84" t="str">
        <f t="shared" si="38"/>
        <v>490003509520</v>
      </c>
      <c r="B357" s="125" t="str">
        <f>IFERROR(VLOOKUP(F357,'Table V'!A:K,11,FALSE),"TBD")</f>
        <v>STELIA</v>
      </c>
      <c r="C357" s="125">
        <v>4900035095</v>
      </c>
      <c r="D357" s="126" t="s">
        <v>751</v>
      </c>
      <c r="E357" s="127" t="s">
        <v>95</v>
      </c>
      <c r="F357" s="125" t="s">
        <v>504</v>
      </c>
      <c r="G357" s="125">
        <v>1</v>
      </c>
      <c r="H357" s="125">
        <v>0</v>
      </c>
      <c r="I357" s="125" t="str">
        <f>IFERROR(VLOOKUP(F357,'Stock PHS'!A:F,6,FALSE),"")</f>
        <v/>
      </c>
      <c r="J357" s="128" t="str">
        <f>IFERROR(VLOOKUP(F357,'Table V'!A:I,9,FALSE),"P/N INCONNU")</f>
        <v>P/N CONNU</v>
      </c>
      <c r="K357" s="125" t="str">
        <f>IFERROR(VLOOKUP(F357,'Table V'!A:J,10,FALSE),"TBD")</f>
        <v>N/A</v>
      </c>
      <c r="L357" s="125" t="str">
        <f>IFERROR(VLOOKUP(F357,'Table V'!A:C,3,FALSE),"LdF non existante")</f>
        <v>LdF approuvée</v>
      </c>
      <c r="M357" s="129" t="s">
        <v>59</v>
      </c>
      <c r="N357" s="125" t="str">
        <f>IFERROR(VLOOKUP(F357,'Table V'!A:H,8,FALSE),"À définir")</f>
        <v>NON</v>
      </c>
      <c r="O357" s="125">
        <f>IFERROR(VLOOKUP(F357,'Table V'!A:E,2,FALSE),"")</f>
        <v>23</v>
      </c>
      <c r="P357" s="125" t="str">
        <f>IFERROR(CONCATENATE(VLOOKUP(F357,'Table V'!$A$1:$Q$260192,17,FALSE),"-",(RIGHT(C357,4)),"0",D357),"")</f>
        <v>1251019-5095020</v>
      </c>
      <c r="Q357" s="130" t="str">
        <f>IFERROR(VLOOKUP(F357,'Table V'!A:L,12,FALSE),"")</f>
        <v>LAB</v>
      </c>
      <c r="R357" s="126" t="s">
        <v>1800</v>
      </c>
      <c r="S357" s="125" t="s">
        <v>172</v>
      </c>
      <c r="T357" s="131" t="s">
        <v>24</v>
      </c>
      <c r="U357" s="132" t="s">
        <v>15</v>
      </c>
      <c r="V357" s="130" t="str">
        <f>IFERROR(VLOOKUP(F357,'Table V'!A:F,6,FALSE),"TBD")</f>
        <v>N/A</v>
      </c>
      <c r="W357" s="125" t="str">
        <f>IFERROR(VLOOKUP(F357,'Table V'!A:G,7,FALSE),"TBD")</f>
        <v>N/A</v>
      </c>
      <c r="X357" s="125" t="str">
        <f>IFERROR(VLOOKUP(A357,[1]Feuil1!$A:$AG,32,FALSE),"N/A")</f>
        <v>Received</v>
      </c>
      <c r="Y357" s="130" t="s">
        <v>1987</v>
      </c>
      <c r="Z357" s="133" t="s">
        <v>331</v>
      </c>
      <c r="AA357" s="125" t="s">
        <v>159</v>
      </c>
      <c r="AB357" s="129">
        <v>13195</v>
      </c>
      <c r="AC357" s="129"/>
      <c r="AD357" s="129"/>
      <c r="AE357" s="134">
        <v>43234</v>
      </c>
      <c r="AF357" s="134">
        <v>43250</v>
      </c>
      <c r="AG357" s="134">
        <f t="shared" si="39"/>
        <v>43244</v>
      </c>
      <c r="AH357" s="125" t="s">
        <v>57</v>
      </c>
      <c r="AI357" s="219" t="str">
        <f>IFERROR(VLOOKUP('PLANNING-RECHANGES LATelec'!$AU357,[2]MAD!$B$4:$J$50000,2,FALSE),"MAD TBD")</f>
        <v>MAD TBD</v>
      </c>
      <c r="AJ357" s="134" t="str">
        <f>IFERROR(VLOOKUP('PLANNING-RECHANGES LATelec'!$AU357,[2]MAD!$B$4:$J$50000,9,FALSE),"NON EXPEDIÉE")</f>
        <v>NON EXPEDIÉE</v>
      </c>
      <c r="AK357" s="224" t="str">
        <f t="shared" si="40"/>
        <v/>
      </c>
      <c r="AL357" s="227"/>
      <c r="AM357" s="222" t="s">
        <v>15</v>
      </c>
      <c r="AN357" s="172">
        <f>IFERROR(VLOOKUP('PLANNING-RECHANGES LATelec'!$F357,'Table V'!A$1:O8264,13,FALSE),"TBD")</f>
        <v>0</v>
      </c>
      <c r="AO357" s="170">
        <f>IFERROR(VLOOKUP('PLANNING-RECHANGES LATelec'!$F357,'Table V'!A$1:O8221,14,FALSE),"TBD")</f>
        <v>0</v>
      </c>
      <c r="AP357" s="171">
        <f>IFERROR(VLOOKUP('PLANNING-RECHANGES LATelec'!$F357,'Table V'!A$1:O$8013,15,FALSE),"TBD")</f>
        <v>0</v>
      </c>
      <c r="AQ357" s="168" t="str">
        <f>IFERROR(VLOOKUP('PLANNING-RECHANGES LATelec'!$A357,[3]PO_AS!$A$2:$R$2520,16,FALSE),"TBD")</f>
        <v>TBD</v>
      </c>
      <c r="AR357" s="169" t="str">
        <f>IFERROR(VLOOKUP('PLANNING-RECHANGES LATelec'!$A357,[3]PO_AS!$A$2:$S$2520,18,FALSE),"TBD")</f>
        <v>TBD</v>
      </c>
      <c r="AS357" s="169" t="str">
        <f t="shared" si="41"/>
        <v>Non valide</v>
      </c>
      <c r="AT357" s="169" t="str">
        <f t="shared" si="42"/>
        <v>Non valide</v>
      </c>
      <c r="AU357" s="215" t="str">
        <f>LEFT('PLANNING-RECHANGES LATelec'!$R357,9)</f>
        <v>LCT013049</v>
      </c>
      <c r="AV357" s="156"/>
    </row>
    <row r="358" spans="1:48" ht="25.5" hidden="1" x14ac:dyDescent="0.2">
      <c r="A358" s="84" t="str">
        <f t="shared" si="38"/>
        <v>490003509510</v>
      </c>
      <c r="B358" s="125" t="str">
        <f>IFERROR(VLOOKUP(F358,'Table V'!A:K,11,FALSE),"TBD")</f>
        <v>STELIA</v>
      </c>
      <c r="C358" s="125">
        <v>4900035095</v>
      </c>
      <c r="D358" s="126" t="s">
        <v>157</v>
      </c>
      <c r="E358" s="127" t="s">
        <v>95</v>
      </c>
      <c r="F358" s="125" t="s">
        <v>533</v>
      </c>
      <c r="G358" s="125">
        <v>1</v>
      </c>
      <c r="H358" s="125">
        <v>0</v>
      </c>
      <c r="I358" s="125" t="str">
        <f>IFERROR(VLOOKUP(F358,'Stock PHS'!A:F,6,FALSE),"")</f>
        <v/>
      </c>
      <c r="J358" s="128" t="str">
        <f>IFERROR(VLOOKUP(F358,'Table V'!A:I,9,FALSE),"P/N INCONNU")</f>
        <v>P/N CONNU</v>
      </c>
      <c r="K358" s="125" t="str">
        <f>IFERROR(VLOOKUP(F358,'Table V'!A:J,10,FALSE),"TBD")</f>
        <v>N/A</v>
      </c>
      <c r="L358" s="125" t="str">
        <f>IFERROR(VLOOKUP(F358,'Table V'!A:C,3,FALSE),"LdF non existante")</f>
        <v>LdF approuvée</v>
      </c>
      <c r="M358" s="129" t="s">
        <v>59</v>
      </c>
      <c r="N358" s="125" t="str">
        <f>IFERROR(VLOOKUP(F358,'Table V'!A:H,8,FALSE),"À définir")</f>
        <v>NON</v>
      </c>
      <c r="O358" s="125">
        <f>IFERROR(VLOOKUP(F358,'Table V'!A:E,2,FALSE),"")</f>
        <v>27</v>
      </c>
      <c r="P358" s="125" t="str">
        <f>IFERROR(CONCATENATE(VLOOKUP(F358,'Table V'!$A$1:$Q$260192,17,FALSE),"-",(RIGHT(C358,4)),"0",D358),"")</f>
        <v>1251019-5095010</v>
      </c>
      <c r="Q358" s="130" t="str">
        <f>IFERROR(VLOOKUP(F358,'Table V'!A:L,12,FALSE),"")</f>
        <v>LAB</v>
      </c>
      <c r="R358" s="126" t="s">
        <v>1801</v>
      </c>
      <c r="S358" s="125" t="s">
        <v>183</v>
      </c>
      <c r="T358" s="131" t="s">
        <v>24</v>
      </c>
      <c r="U358" s="132" t="s">
        <v>15</v>
      </c>
      <c r="V358" s="130" t="str">
        <f>IFERROR(VLOOKUP(F358,'Table V'!A:F,6,FALSE),"TBD")</f>
        <v>6839605200</v>
      </c>
      <c r="W358" s="125" t="str">
        <f>IFERROR(VLOOKUP(F358,'Table V'!A:G,7,FALSE),"TBD")</f>
        <v>Qté 1</v>
      </c>
      <c r="X358" s="125" t="str">
        <f>IFERROR(VLOOKUP(A358,[1]Feuil1!$A:$AG,32,FALSE),"N/A")</f>
        <v>Received</v>
      </c>
      <c r="Y358" s="130" t="s">
        <v>1987</v>
      </c>
      <c r="Z358" s="133" t="s">
        <v>331</v>
      </c>
      <c r="AA358" s="125" t="s">
        <v>159</v>
      </c>
      <c r="AB358" s="129">
        <v>13195</v>
      </c>
      <c r="AC358" s="129"/>
      <c r="AD358" s="129"/>
      <c r="AE358" s="134">
        <v>43234</v>
      </c>
      <c r="AF358" s="134">
        <v>43250</v>
      </c>
      <c r="AG358" s="134">
        <f t="shared" si="39"/>
        <v>43244</v>
      </c>
      <c r="AH358" s="125" t="s">
        <v>57</v>
      </c>
      <c r="AI358" s="219" t="str">
        <f>IFERROR(VLOOKUP('PLANNING-RECHANGES LATelec'!$AU358,[2]MAD!$B$4:$J$50000,2,FALSE),"MAD TBD")</f>
        <v>MAD TBD</v>
      </c>
      <c r="AJ358" s="134" t="str">
        <f>IFERROR(VLOOKUP('PLANNING-RECHANGES LATelec'!$AU358,[2]MAD!$B$4:$J$50000,9,FALSE),"NON EXPEDIÉE")</f>
        <v>NON EXPEDIÉE</v>
      </c>
      <c r="AK358" s="224" t="str">
        <f t="shared" si="40"/>
        <v/>
      </c>
      <c r="AL358" s="227"/>
      <c r="AM358" s="222" t="s">
        <v>15</v>
      </c>
      <c r="AN358" s="172">
        <f>IFERROR(VLOOKUP('PLANNING-RECHANGES LATelec'!$F358,'Table V'!A$1:O8265,13,FALSE),"TBD")</f>
        <v>0</v>
      </c>
      <c r="AO358" s="170">
        <f>IFERROR(VLOOKUP('PLANNING-RECHANGES LATelec'!$F358,'Table V'!A$1:O8222,14,FALSE),"TBD")</f>
        <v>0</v>
      </c>
      <c r="AP358" s="171">
        <f>IFERROR(VLOOKUP('PLANNING-RECHANGES LATelec'!$F358,'Table V'!A$1:O$8013,15,FALSE),"TBD")</f>
        <v>0</v>
      </c>
      <c r="AQ358" s="168" t="str">
        <f>IFERROR(VLOOKUP('PLANNING-RECHANGES LATelec'!$A358,[3]PO_AS!$A$2:$R$2520,16,FALSE),"TBD")</f>
        <v>TBD</v>
      </c>
      <c r="AR358" s="169" t="str">
        <f>IFERROR(VLOOKUP('PLANNING-RECHANGES LATelec'!$A358,[3]PO_AS!$A$2:$S$2520,18,FALSE),"TBD")</f>
        <v>TBD</v>
      </c>
      <c r="AS358" s="169" t="str">
        <f t="shared" si="41"/>
        <v>Non valide</v>
      </c>
      <c r="AT358" s="169" t="str">
        <f t="shared" si="42"/>
        <v>Non valide</v>
      </c>
      <c r="AU358" s="215" t="str">
        <f>LEFT('PLANNING-RECHANGES LATelec'!$R358,9)</f>
        <v>LCT020388</v>
      </c>
      <c r="AV358" s="156"/>
    </row>
    <row r="359" spans="1:48" ht="51" hidden="1" x14ac:dyDescent="0.2">
      <c r="A359" s="84" t="str">
        <f t="shared" si="38"/>
        <v>E8799209L10</v>
      </c>
      <c r="B359" s="125" t="str">
        <f>IFERROR(VLOOKUP(F359,'Table V'!A:K,11,FALSE),"TBD")</f>
        <v>AIRBUS</v>
      </c>
      <c r="C359" s="125" t="s">
        <v>325</v>
      </c>
      <c r="D359" s="126" t="s">
        <v>157</v>
      </c>
      <c r="E359" s="127" t="s">
        <v>6</v>
      </c>
      <c r="F359" s="125" t="s">
        <v>326</v>
      </c>
      <c r="G359" s="125">
        <v>1</v>
      </c>
      <c r="H359" s="125">
        <v>0</v>
      </c>
      <c r="I359" s="125" t="str">
        <f>IFERROR(VLOOKUP(F359,'Stock PHS'!A:F,6,FALSE),"")</f>
        <v/>
      </c>
      <c r="J359" s="128" t="str">
        <f>IFERROR(VLOOKUP(F359,'Table V'!A:I,9,FALSE),"P/N INCONNU")</f>
        <v>P/N CONNU</v>
      </c>
      <c r="K359" s="125" t="str">
        <f>IFERROR(VLOOKUP(F359,'Table V'!A:J,10,FALSE),"TBD")</f>
        <v>MB2061D</v>
      </c>
      <c r="L359" s="125" t="str">
        <f>IFERROR(VLOOKUP(F359,'Table V'!A:C,3,FALSE),"LdF non existante")</f>
        <v>LdF approuvée</v>
      </c>
      <c r="M359" s="129" t="s">
        <v>59</v>
      </c>
      <c r="N359" s="125" t="s">
        <v>59</v>
      </c>
      <c r="O359" s="125">
        <f>IFERROR(VLOOKUP(F359,'Table V'!A:E,2,FALSE),"")</f>
        <v>12</v>
      </c>
      <c r="P359" s="125" t="str">
        <f>IFERROR(CONCATENATE(VLOOKUP(F359,'Table V'!$A$1:$Q$260192,17,FALSE),"-",(RIGHT(C359,4)),"0",D359),"")</f>
        <v>1251019-209L010</v>
      </c>
      <c r="Q359" s="130" t="str">
        <f>IFERROR(VLOOKUP(F359,'Table V'!A:L,12,FALSE),"")</f>
        <v>LAB</v>
      </c>
      <c r="R359" s="126" t="s">
        <v>1802</v>
      </c>
      <c r="S359" s="125" t="s">
        <v>172</v>
      </c>
      <c r="T359" s="131" t="s">
        <v>24</v>
      </c>
      <c r="U359" s="132" t="s">
        <v>15</v>
      </c>
      <c r="V359" s="130" t="str">
        <f>IFERROR(VLOOKUP(F359,'Table V'!A:F,6,FALSE),"TBD")</f>
        <v>6M90005200
6M90005100
6M90005300
6M90079400</v>
      </c>
      <c r="W359" s="125" t="str">
        <f>IFERROR(VLOOKUP(F359,'Table V'!A:G,7,FALSE),"TBD")</f>
        <v>Qté 1
Qté 1
Qté 1
Qté 1</v>
      </c>
      <c r="X359" s="125" t="str">
        <f>IFERROR(VLOOKUP(A359,[1]Feuil1!$A:$AG,32,FALSE),"N/A")</f>
        <v>Received</v>
      </c>
      <c r="Y359" s="130" t="s">
        <v>1987</v>
      </c>
      <c r="Z359" s="133"/>
      <c r="AA359" s="125" t="s">
        <v>159</v>
      </c>
      <c r="AB359" s="129">
        <v>13536</v>
      </c>
      <c r="AC359" s="129"/>
      <c r="AD359" s="129"/>
      <c r="AE359" s="134">
        <v>43242</v>
      </c>
      <c r="AF359" s="134">
        <v>43249</v>
      </c>
      <c r="AG359" s="134">
        <f t="shared" si="39"/>
        <v>43245</v>
      </c>
      <c r="AH359" s="125"/>
      <c r="AI359" s="219" t="str">
        <f>IFERROR(VLOOKUP('PLANNING-RECHANGES LATelec'!$AU359,[2]MAD!$B$4:$J$50000,2,FALSE),"MAD TBD")</f>
        <v>MAD TBD</v>
      </c>
      <c r="AJ359" s="134" t="str">
        <f>IFERROR(VLOOKUP('PLANNING-RECHANGES LATelec'!$AU359,[2]MAD!$B$4:$J$50000,9,FALSE),"NON EXPEDIÉE")</f>
        <v>NON EXPEDIÉE</v>
      </c>
      <c r="AK359" s="224" t="str">
        <f t="shared" si="40"/>
        <v/>
      </c>
      <c r="AL359" s="227"/>
      <c r="AM359" s="222" t="s">
        <v>15</v>
      </c>
      <c r="AN359" s="172">
        <f>IFERROR(VLOOKUP('PLANNING-RECHANGES LATelec'!$F359,'Table V'!A$1:O8266,13,FALSE),"TBD")</f>
        <v>1607</v>
      </c>
      <c r="AO359" s="170">
        <f>IFERROR(VLOOKUP('PLANNING-RECHANGES LATelec'!$F359,'Table V'!A$1:O8223,14,FALSE),"TBD")</f>
        <v>2014</v>
      </c>
      <c r="AP359" s="171" t="str">
        <f>IFERROR(VLOOKUP('PLANNING-RECHANGES LATelec'!$F359,'Table V'!A$1:O$8013,15,FALSE),"TBD")</f>
        <v>EUR</v>
      </c>
      <c r="AQ359" s="168" t="str">
        <f>IFERROR(VLOOKUP('PLANNING-RECHANGES LATelec'!$A359,[3]PO_AS!$A$2:$R$2520,16,FALSE),"TBD")</f>
        <v>TBD</v>
      </c>
      <c r="AR359" s="169" t="str">
        <f>IFERROR(VLOOKUP('PLANNING-RECHANGES LATelec'!$A359,[3]PO_AS!$A$2:$S$2520,18,FALSE),"TBD")</f>
        <v>TBD</v>
      </c>
      <c r="AS359" s="169" t="str">
        <f t="shared" si="41"/>
        <v>Non valide</v>
      </c>
      <c r="AT359" s="169" t="str">
        <f t="shared" si="42"/>
        <v>Non valide</v>
      </c>
      <c r="AU359" s="215" t="str">
        <f>LEFT('PLANNING-RECHANGES LATelec'!$R359,9)</f>
        <v>LCT022873</v>
      </c>
      <c r="AV359" s="156"/>
    </row>
    <row r="360" spans="1:48" ht="25.5" hidden="1" x14ac:dyDescent="0.2">
      <c r="A360" s="84" t="str">
        <f t="shared" si="38"/>
        <v>27780438</v>
      </c>
      <c r="B360" s="125" t="str">
        <f>IFERROR(VLOOKUP(F360,'Table V'!A:K,11,FALSE),"TBD")</f>
        <v>AIRBUS</v>
      </c>
      <c r="C360" s="125">
        <v>27780438</v>
      </c>
      <c r="D360" s="126"/>
      <c r="E360" s="127" t="s">
        <v>95</v>
      </c>
      <c r="F360" s="125" t="s">
        <v>675</v>
      </c>
      <c r="G360" s="125">
        <v>1</v>
      </c>
      <c r="H360" s="125">
        <v>0</v>
      </c>
      <c r="I360" s="125" t="str">
        <f>IFERROR(VLOOKUP(F360,'Stock PHS'!A:F,6,FALSE),"")</f>
        <v/>
      </c>
      <c r="J360" s="128" t="str">
        <f>IFERROR(VLOOKUP(F360,'Table V'!A:I,9,FALSE),"P/N INCONNU")</f>
        <v>P/N CONNU</v>
      </c>
      <c r="K360" s="125" t="str">
        <f>IFERROR(VLOOKUP(F360,'Table V'!A:J,10,FALSE),"TBD")</f>
        <v>TBD</v>
      </c>
      <c r="L360" s="125" t="str">
        <f>IFERROR(VLOOKUP(F360,'Table V'!A:C,3,FALSE),"LdF non existante")</f>
        <v>LdF approuvée</v>
      </c>
      <c r="M360" s="129" t="s">
        <v>59</v>
      </c>
      <c r="N360" s="125" t="str">
        <f>IFERROR(VLOOKUP(F360,'Table V'!A:H,8,FALSE),"À définir")</f>
        <v>NON</v>
      </c>
      <c r="O360" s="125" t="str">
        <f>IFERROR(VLOOKUP(F360,'Table V'!A:E,2,FALSE),"")</f>
        <v>WIRE-BONDING</v>
      </c>
      <c r="P360" s="125" t="str">
        <f>IFERROR(CONCATENATE(VLOOKUP(F360,'Table V'!$A$1:$Q$260192,17,FALSE),"-",(RIGHT(C360,4)),"0",D360),"")</f>
        <v>1251019-04380</v>
      </c>
      <c r="Q360" s="130" t="str">
        <f>IFERROR(VLOOKUP(F360,'Table V'!A:L,12,FALSE),"")</f>
        <v>COL</v>
      </c>
      <c r="R360" s="126" t="s">
        <v>825</v>
      </c>
      <c r="S360" s="125" t="s">
        <v>790</v>
      </c>
      <c r="T360" s="131" t="s">
        <v>24</v>
      </c>
      <c r="U360" s="132"/>
      <c r="V360" s="130" t="s">
        <v>1052</v>
      </c>
      <c r="W360" s="125" t="str">
        <f>IFERROR(VLOOKUP(F360,'Table V'!A:G,7,FALSE),"TBD")</f>
        <v>N/A</v>
      </c>
      <c r="X360" s="125" t="str">
        <f>IFERROR(VLOOKUP(A360,[1]Feuil1!$A:$AG,32,FALSE),"N/A")</f>
        <v>N/A</v>
      </c>
      <c r="Y360" s="130" t="s">
        <v>1987</v>
      </c>
      <c r="Z360" s="133" t="s">
        <v>74</v>
      </c>
      <c r="AA360" s="125" t="s">
        <v>159</v>
      </c>
      <c r="AB360" s="129" t="s">
        <v>57</v>
      </c>
      <c r="AC360" s="129" t="s">
        <v>57</v>
      </c>
      <c r="AD360" s="129"/>
      <c r="AE360" s="134">
        <v>43261</v>
      </c>
      <c r="AF360" s="134"/>
      <c r="AG360" s="134">
        <f t="shared" si="39"/>
        <v>43256</v>
      </c>
      <c r="AH360" s="125"/>
      <c r="AI360" s="219" t="str">
        <f>IFERROR(VLOOKUP('PLANNING-RECHANGES LATelec'!$AU360,[2]MAD!$B$4:$J$50000,2,FALSE),"MAD TBD")</f>
        <v>MAD TBD</v>
      </c>
      <c r="AJ360" s="134" t="str">
        <f>IFERROR(VLOOKUP('PLANNING-RECHANGES LATelec'!$AU360,[2]MAD!$B$4:$J$50000,9,FALSE),"NON EXPEDIÉE")</f>
        <v>NON EXPEDIÉE</v>
      </c>
      <c r="AK360" s="224" t="str">
        <f t="shared" si="40"/>
        <v/>
      </c>
      <c r="AL360" s="227"/>
      <c r="AM360" s="222" t="s">
        <v>15</v>
      </c>
      <c r="AN360" s="172">
        <f>IFERROR(VLOOKUP('PLANNING-RECHANGES LATelec'!$F360,'Table V'!A$1:O8267,13,FALSE),"TBD")</f>
        <v>163</v>
      </c>
      <c r="AO360" s="170">
        <f>IFERROR(VLOOKUP('PLANNING-RECHANGES LATelec'!$F360,'Table V'!A$1:O8224,14,FALSE),"TBD")</f>
        <v>465</v>
      </c>
      <c r="AP360" s="171" t="str">
        <f>IFERROR(VLOOKUP('PLANNING-RECHANGES LATelec'!$F360,'Table V'!A$1:O$8013,15,FALSE),"TBD")</f>
        <v>USD</v>
      </c>
      <c r="AQ360" s="168" t="str">
        <f>IFERROR(VLOOKUP('PLANNING-RECHANGES LATelec'!$A360,[3]PO_AS!$A$2:$R$2520,16,FALSE),"TBD")</f>
        <v>TBD</v>
      </c>
      <c r="AR360" s="169" t="str">
        <f>IFERROR(VLOOKUP('PLANNING-RECHANGES LATelec'!$A360,[3]PO_AS!$A$2:$S$2520,18,FALSE),"TBD")</f>
        <v>TBD</v>
      </c>
      <c r="AS360" s="169" t="str">
        <f t="shared" si="41"/>
        <v>Non valide</v>
      </c>
      <c r="AT360" s="169" t="str">
        <f t="shared" si="42"/>
        <v>Non valide</v>
      </c>
      <c r="AU360" s="215" t="str">
        <f>LEFT('PLANNING-RECHANGES LATelec'!$R360,9)</f>
        <v>LCT036179</v>
      </c>
      <c r="AV360" s="156"/>
    </row>
    <row r="361" spans="1:48" ht="38.25" hidden="1" x14ac:dyDescent="0.2">
      <c r="A361" s="84" t="str">
        <f t="shared" si="38"/>
        <v>E8799546L10</v>
      </c>
      <c r="B361" s="125" t="str">
        <f>IFERROR(VLOOKUP(F361,'Table V'!A:K,11,FALSE),"TBD")</f>
        <v>AIRBUS</v>
      </c>
      <c r="C361" s="125" t="s">
        <v>329</v>
      </c>
      <c r="D361" s="126" t="s">
        <v>157</v>
      </c>
      <c r="E361" s="127" t="s">
        <v>6</v>
      </c>
      <c r="F361" s="125" t="s">
        <v>328</v>
      </c>
      <c r="G361" s="125">
        <v>1</v>
      </c>
      <c r="H361" s="125">
        <v>0</v>
      </c>
      <c r="I361" s="125" t="str">
        <f>IFERROR(VLOOKUP(F361,'Stock PHS'!A:F,6,FALSE),"")</f>
        <v/>
      </c>
      <c r="J361" s="128" t="str">
        <f>IFERROR(VLOOKUP(F361,'Table V'!A:I,9,FALSE),"P/N INCONNU")</f>
        <v>P/N CONNU</v>
      </c>
      <c r="K361" s="125" t="str">
        <f>IFERROR(VLOOKUP(F361,'Table V'!A:J,10,FALSE),"TBD")</f>
        <v>MB2038D</v>
      </c>
      <c r="L361" s="125" t="str">
        <f>IFERROR(VLOOKUP(F361,'Table V'!A:C,3,FALSE),"LdF non existante")</f>
        <v>LdF approuvée</v>
      </c>
      <c r="M361" s="129" t="s">
        <v>59</v>
      </c>
      <c r="N361" s="125" t="s">
        <v>59</v>
      </c>
      <c r="O361" s="125">
        <f>IFERROR(VLOOKUP(F361,'Table V'!A:E,2,FALSE),"")</f>
        <v>39</v>
      </c>
      <c r="P361" s="125" t="str">
        <f>IFERROR(CONCATENATE(VLOOKUP(F361,'Table V'!$A$1:$Q$260192,17,FALSE),"-",(RIGHT(C361,4)),"0",D361),"")</f>
        <v>1251019-546L010</v>
      </c>
      <c r="Q361" s="130" t="str">
        <f>IFERROR(VLOOKUP(F361,'Table V'!A:L,12,FALSE),"")</f>
        <v>LAB</v>
      </c>
      <c r="R361" s="126" t="s">
        <v>1803</v>
      </c>
      <c r="S361" s="125" t="s">
        <v>172</v>
      </c>
      <c r="T361" s="131" t="s">
        <v>24</v>
      </c>
      <c r="U361" s="132" t="s">
        <v>15</v>
      </c>
      <c r="V361" s="130" t="str">
        <f>IFERROR(VLOOKUP(F361,'Table V'!A:F,6,FALSE),"TBD")</f>
        <v>6M90080300</v>
      </c>
      <c r="W361" s="125" t="str">
        <f>IFERROR(VLOOKUP(F361,'Table V'!A:G,7,FALSE),"TBD")</f>
        <v>Qté 1</v>
      </c>
      <c r="X361" s="125" t="str">
        <f>IFERROR(VLOOKUP(A361,[1]Feuil1!$A:$AG,32,FALSE),"N/A")</f>
        <v>N/A</v>
      </c>
      <c r="Y361" s="130" t="s">
        <v>1987</v>
      </c>
      <c r="Z361" s="133"/>
      <c r="AA361" s="125" t="s">
        <v>159</v>
      </c>
      <c r="AB361" s="129">
        <v>13693</v>
      </c>
      <c r="AC361" s="129"/>
      <c r="AD361" s="129"/>
      <c r="AE361" s="134">
        <v>43259</v>
      </c>
      <c r="AF361" s="134"/>
      <c r="AG361" s="134">
        <f t="shared" si="39"/>
        <v>43257</v>
      </c>
      <c r="AH361" s="125"/>
      <c r="AI361" s="219" t="str">
        <f>IFERROR(VLOOKUP('PLANNING-RECHANGES LATelec'!$AU361,[2]MAD!$B$4:$J$50000,2,FALSE),"MAD TBD")</f>
        <v>MAD TBD</v>
      </c>
      <c r="AJ361" s="134" t="str">
        <f>IFERROR(VLOOKUP('PLANNING-RECHANGES LATelec'!$AU361,[2]MAD!$B$4:$J$50000,9,FALSE),"NON EXPEDIÉE")</f>
        <v>NON EXPEDIÉE</v>
      </c>
      <c r="AK361" s="224" t="str">
        <f t="shared" si="40"/>
        <v/>
      </c>
      <c r="AL361" s="227"/>
      <c r="AM361" s="222" t="s">
        <v>15</v>
      </c>
      <c r="AN361" s="172">
        <f>IFERROR(VLOOKUP('PLANNING-RECHANGES LATelec'!$F361,'Table V'!A$1:O8268,13,FALSE),"TBD")</f>
        <v>2525</v>
      </c>
      <c r="AO361" s="170">
        <f>IFERROR(VLOOKUP('PLANNING-RECHANGES LATelec'!$F361,'Table V'!A$1:O8225,14,FALSE),"TBD")</f>
        <v>0</v>
      </c>
      <c r="AP361" s="171" t="str">
        <f>IFERROR(VLOOKUP('PLANNING-RECHANGES LATelec'!$F361,'Table V'!A$1:O$8013,15,FALSE),"TBD")</f>
        <v>EUR</v>
      </c>
      <c r="AQ361" s="168" t="str">
        <f>IFERROR(VLOOKUP('PLANNING-RECHANGES LATelec'!$A361,[3]PO_AS!$A$2:$R$2520,16,FALSE),"TBD")</f>
        <v>TBD</v>
      </c>
      <c r="AR361" s="169" t="str">
        <f>IFERROR(VLOOKUP('PLANNING-RECHANGES LATelec'!$A361,[3]PO_AS!$A$2:$S$2520,18,FALSE),"TBD")</f>
        <v>TBD</v>
      </c>
      <c r="AS361" s="169" t="str">
        <f t="shared" si="41"/>
        <v>Non valide</v>
      </c>
      <c r="AT361" s="169" t="str">
        <f t="shared" si="42"/>
        <v>Non valide</v>
      </c>
      <c r="AU361" s="215" t="str">
        <f>LEFT('PLANNING-RECHANGES LATelec'!$R361,9)</f>
        <v>LCT034689</v>
      </c>
      <c r="AV361" s="156"/>
    </row>
    <row r="362" spans="1:48" ht="25.5" hidden="1" x14ac:dyDescent="0.2">
      <c r="A362" s="84" t="str">
        <f t="shared" si="38"/>
        <v>27706059</v>
      </c>
      <c r="B362" s="125" t="str">
        <f>IFERROR(VLOOKUP(F362,'Table V'!A:K,11,FALSE),"TBD")</f>
        <v>AIRBUS</v>
      </c>
      <c r="C362" s="125">
        <v>27706059</v>
      </c>
      <c r="D362" s="126"/>
      <c r="E362" s="127" t="s">
        <v>104</v>
      </c>
      <c r="F362" s="125" t="s">
        <v>682</v>
      </c>
      <c r="G362" s="125">
        <v>1</v>
      </c>
      <c r="H362" s="125">
        <v>0</v>
      </c>
      <c r="I362" s="125" t="str">
        <f>IFERROR(VLOOKUP(F362,'Stock PHS'!A:F,6,FALSE),"")</f>
        <v/>
      </c>
      <c r="J362" s="128" t="str">
        <f>IFERROR(VLOOKUP(F362,'Table V'!A:I,9,FALSE),"P/N INCONNU")</f>
        <v>P/N CONNU</v>
      </c>
      <c r="K362" s="125" t="str">
        <f>IFERROR(VLOOKUP(F362,'Table V'!A:J,10,FALSE),"TBD")</f>
        <v>N/A</v>
      </c>
      <c r="L362" s="125" t="str">
        <f>IFERROR(VLOOKUP(F362,'Table V'!A:C,3,FALSE),"LdF non existante")</f>
        <v>LdF approuvée</v>
      </c>
      <c r="M362" s="129" t="s">
        <v>59</v>
      </c>
      <c r="N362" s="125" t="str">
        <f>IFERROR(VLOOKUP(F362,'Table V'!A:H,8,FALSE),"À définir")</f>
        <v>NON</v>
      </c>
      <c r="O362" s="125" t="str">
        <f>IFERROR(VLOOKUP(F362,'Table V'!A:E,2,FALSE),"")</f>
        <v>PLATE ASSY</v>
      </c>
      <c r="P362" s="125" t="str">
        <f>IFERROR(CONCATENATE(VLOOKUP(F362,'Table V'!$A$1:$Q$260192,17,FALSE),"-",(RIGHT(C362,4)),"0",D362),"")</f>
        <v>1251019-60590</v>
      </c>
      <c r="Q362" s="130" t="str">
        <f>IFERROR(VLOOKUP(F362,'Table V'!A:L,12,FALSE),"")</f>
        <v>COL</v>
      </c>
      <c r="R362" s="126" t="s">
        <v>826</v>
      </c>
      <c r="S362" s="125" t="s">
        <v>791</v>
      </c>
      <c r="T362" s="131" t="s">
        <v>24</v>
      </c>
      <c r="U362" s="132"/>
      <c r="V362" s="130" t="str">
        <f>IFERROR(VLOOKUP(F362,'Table V'!A:F,6,FALSE),"TBD")</f>
        <v>N/A</v>
      </c>
      <c r="W362" s="125" t="str">
        <f>IFERROR(VLOOKUP(F362,'Table V'!A:G,7,FALSE),"TBD")</f>
        <v>N/A</v>
      </c>
      <c r="X362" s="125" t="str">
        <f>IFERROR(VLOOKUP(A362,[1]Feuil1!$A:$AG,32,FALSE),"N/A")</f>
        <v>N/A</v>
      </c>
      <c r="Y362" s="130" t="s">
        <v>1987</v>
      </c>
      <c r="Z362" s="133" t="s">
        <v>74</v>
      </c>
      <c r="AA362" s="125" t="s">
        <v>159</v>
      </c>
      <c r="AB362" s="129">
        <v>12076</v>
      </c>
      <c r="AC362" s="129" t="s">
        <v>764</v>
      </c>
      <c r="AD362" s="129"/>
      <c r="AE362" s="134">
        <v>43210</v>
      </c>
      <c r="AF362" s="134">
        <v>43266</v>
      </c>
      <c r="AG362" s="134">
        <f t="shared" si="39"/>
        <v>43262</v>
      </c>
      <c r="AH362" s="125"/>
      <c r="AI362" s="219" t="str">
        <f>IFERROR(VLOOKUP('PLANNING-RECHANGES LATelec'!$AU362,[2]MAD!$B$4:$J$50000,2,FALSE),"MAD TBD")</f>
        <v>MAD TBD</v>
      </c>
      <c r="AJ362" s="134" t="str">
        <f>IFERROR(VLOOKUP('PLANNING-RECHANGES LATelec'!$AU362,[2]MAD!$B$4:$J$50000,9,FALSE),"NON EXPEDIÉE")</f>
        <v>NON EXPEDIÉE</v>
      </c>
      <c r="AK362" s="224" t="str">
        <f t="shared" si="40"/>
        <v/>
      </c>
      <c r="AL362" s="227"/>
      <c r="AM362" s="222" t="s">
        <v>15</v>
      </c>
      <c r="AN362" s="172">
        <f>IFERROR(VLOOKUP('PLANNING-RECHANGES LATelec'!$F362,'Table V'!A$1:O8269,13,FALSE),"TBD")</f>
        <v>745</v>
      </c>
      <c r="AO362" s="170">
        <f>IFERROR(VLOOKUP('PLANNING-RECHANGES LATelec'!$F362,'Table V'!A$1:O8226,14,FALSE),"TBD")</f>
        <v>0</v>
      </c>
      <c r="AP362" s="171" t="str">
        <f>IFERROR(VLOOKUP('PLANNING-RECHANGES LATelec'!$F362,'Table V'!A$1:O$8013,15,FALSE),"TBD")</f>
        <v>EUR</v>
      </c>
      <c r="AQ362" s="168" t="str">
        <f>IFERROR(VLOOKUP('PLANNING-RECHANGES LATelec'!$A362,[3]PO_AS!$A$2:$R$2520,16,FALSE),"TBD")</f>
        <v>TBD</v>
      </c>
      <c r="AR362" s="169" t="str">
        <f>IFERROR(VLOOKUP('PLANNING-RECHANGES LATelec'!$A362,[3]PO_AS!$A$2:$S$2520,18,FALSE),"TBD")</f>
        <v>TBD</v>
      </c>
      <c r="AS362" s="169" t="str">
        <f t="shared" si="41"/>
        <v>Non valide</v>
      </c>
      <c r="AT362" s="169" t="str">
        <f t="shared" si="42"/>
        <v>Non valide</v>
      </c>
      <c r="AU362" s="215" t="str">
        <f>LEFT('PLANNING-RECHANGES LATelec'!$R362,9)</f>
        <v>LCTZ73657</v>
      </c>
      <c r="AV362" s="156"/>
    </row>
    <row r="363" spans="1:48" ht="25.5" hidden="1" x14ac:dyDescent="0.2">
      <c r="A363" s="84" t="str">
        <f t="shared" si="38"/>
        <v>27753483</v>
      </c>
      <c r="B363" s="125" t="str">
        <f>IFERROR(VLOOKUP(F363,'Table V'!A:K,11,FALSE),"TBD")</f>
        <v>AIRBUS</v>
      </c>
      <c r="C363" s="125">
        <v>27753483</v>
      </c>
      <c r="D363" s="126"/>
      <c r="E363" s="127" t="s">
        <v>6</v>
      </c>
      <c r="F363" s="125" t="s">
        <v>684</v>
      </c>
      <c r="G363" s="125">
        <v>1</v>
      </c>
      <c r="H363" s="125">
        <v>0</v>
      </c>
      <c r="I363" s="125" t="str">
        <f>IFERROR(VLOOKUP(F363,'Stock PHS'!A:F,6,FALSE),"")</f>
        <v/>
      </c>
      <c r="J363" s="128" t="str">
        <f>IFERROR(VLOOKUP(F363,'Table V'!A:I,9,FALSE),"P/N INCONNU")</f>
        <v>P/N CONNU</v>
      </c>
      <c r="K363" s="125" t="str">
        <f>IFERROR(VLOOKUP(F363,'Table V'!A:J,10,FALSE),"TBD")</f>
        <v>TBD</v>
      </c>
      <c r="L363" s="125" t="str">
        <f>IFERROR(VLOOKUP(F363,'Table V'!A:C,3,FALSE),"LdF non existante")</f>
        <v>LdF approuvée</v>
      </c>
      <c r="M363" s="129" t="s">
        <v>59</v>
      </c>
      <c r="N363" s="125" t="str">
        <f>IFERROR(VLOOKUP(F363,'Table V'!A:H,8,FALSE),"À définir")</f>
        <v>NON</v>
      </c>
      <c r="O363" s="125" t="str">
        <f>IFERROR(VLOOKUP(F363,'Table V'!A:E,2,FALSE),"")</f>
        <v>HARNESS ASSY CABLE</v>
      </c>
      <c r="P363" s="125" t="str">
        <f>IFERROR(CONCATENATE(VLOOKUP(F363,'Table V'!$A$1:$Q$260192,17,FALSE),"-",(RIGHT(C363,4)),"0",D363),"")</f>
        <v>1251019-34830</v>
      </c>
      <c r="Q363" s="130" t="str">
        <f>IFERROR(VLOOKUP(F363,'Table V'!A:L,12,FALSE),"")</f>
        <v>COL</v>
      </c>
      <c r="R363" s="126" t="s">
        <v>827</v>
      </c>
      <c r="S363" s="125" t="s">
        <v>792</v>
      </c>
      <c r="T363" s="131" t="s">
        <v>24</v>
      </c>
      <c r="U363" s="132"/>
      <c r="V363" s="130" t="str">
        <f>IFERROR(VLOOKUP(F363,'Table V'!A:F,6,FALSE),"TBD")</f>
        <v>N/A</v>
      </c>
      <c r="W363" s="125" t="str">
        <f>IFERROR(VLOOKUP(F363,'Table V'!A:G,7,FALSE),"TBD")</f>
        <v>N/A</v>
      </c>
      <c r="X363" s="125" t="str">
        <f>IFERROR(VLOOKUP(A363,[1]Feuil1!$A:$AG,32,FALSE),"N/A")</f>
        <v>N/A</v>
      </c>
      <c r="Y363" s="130" t="s">
        <v>1987</v>
      </c>
      <c r="Z363" s="133"/>
      <c r="AA363" s="125" t="s">
        <v>159</v>
      </c>
      <c r="AB363" s="129">
        <v>13590</v>
      </c>
      <c r="AC363" s="129" t="s">
        <v>57</v>
      </c>
      <c r="AD363" s="129"/>
      <c r="AE363" s="134">
        <v>43208</v>
      </c>
      <c r="AF363" s="134">
        <v>43266</v>
      </c>
      <c r="AG363" s="134">
        <f t="shared" si="39"/>
        <v>43264</v>
      </c>
      <c r="AH363" s="125"/>
      <c r="AI363" s="219" t="str">
        <f>IFERROR(VLOOKUP('PLANNING-RECHANGES LATelec'!$AU363,[2]MAD!$B$4:$J$50000,2,FALSE),"MAD TBD")</f>
        <v>MAD TBD</v>
      </c>
      <c r="AJ363" s="134" t="str">
        <f>IFERROR(VLOOKUP('PLANNING-RECHANGES LATelec'!$AU363,[2]MAD!$B$4:$J$50000,9,FALSE),"NON EXPEDIÉE")</f>
        <v>NON EXPEDIÉE</v>
      </c>
      <c r="AK363" s="224" t="str">
        <f t="shared" si="40"/>
        <v/>
      </c>
      <c r="AL363" s="227"/>
      <c r="AM363" s="222" t="s">
        <v>15</v>
      </c>
      <c r="AN363" s="172">
        <f>IFERROR(VLOOKUP('PLANNING-RECHANGES LATelec'!$F363,'Table V'!A$1:O8270,13,FALSE),"TBD")</f>
        <v>470</v>
      </c>
      <c r="AO363" s="170">
        <f>IFERROR(VLOOKUP('PLANNING-RECHANGES LATelec'!$F363,'Table V'!A$1:O8227,14,FALSE),"TBD")</f>
        <v>0</v>
      </c>
      <c r="AP363" s="171" t="str">
        <f>IFERROR(VLOOKUP('PLANNING-RECHANGES LATelec'!$F363,'Table V'!A$1:O$8013,15,FALSE),"TBD")</f>
        <v>EUR</v>
      </c>
      <c r="AQ363" s="168" t="str">
        <f>IFERROR(VLOOKUP('PLANNING-RECHANGES LATelec'!$A363,[3]PO_AS!$A$2:$R$2520,16,FALSE),"TBD")</f>
        <v>TBD</v>
      </c>
      <c r="AR363" s="169" t="str">
        <f>IFERROR(VLOOKUP('PLANNING-RECHANGES LATelec'!$A363,[3]PO_AS!$A$2:$S$2520,18,FALSE),"TBD")</f>
        <v>TBD</v>
      </c>
      <c r="AS363" s="169" t="str">
        <f t="shared" si="41"/>
        <v>Non valide</v>
      </c>
      <c r="AT363" s="169" t="str">
        <f t="shared" si="42"/>
        <v>Non valide</v>
      </c>
      <c r="AU363" s="215" t="str">
        <f>LEFT('PLANNING-RECHANGES LATelec'!$R363,9)</f>
        <v>LCT022196</v>
      </c>
      <c r="AV363" s="156"/>
    </row>
    <row r="364" spans="1:48" ht="38.25" hidden="1" x14ac:dyDescent="0.2">
      <c r="A364" s="86" t="str">
        <f t="shared" si="38"/>
        <v>2791299610</v>
      </c>
      <c r="B364" s="125" t="str">
        <f>IFERROR(VLOOKUP(F364,'Table V'!A:K,11,FALSE),"TBD")</f>
        <v>AIRBUS</v>
      </c>
      <c r="C364" s="125">
        <v>27912996</v>
      </c>
      <c r="D364" s="126">
        <v>10</v>
      </c>
      <c r="E364" s="127" t="s">
        <v>104</v>
      </c>
      <c r="F364" s="125" t="s">
        <v>715</v>
      </c>
      <c r="G364" s="125">
        <v>2</v>
      </c>
      <c r="H364" s="125">
        <v>0</v>
      </c>
      <c r="I364" s="125" t="str">
        <f>IFERROR(VLOOKUP(F364,'Stock PHS'!A:F,6,FALSE),"")</f>
        <v/>
      </c>
      <c r="J364" s="128" t="str">
        <f>IFERROR(VLOOKUP(F364,'Table V'!A:I,9,FALSE),"P/N INCONNU")</f>
        <v>P/N CONNU</v>
      </c>
      <c r="K364" s="125" t="str">
        <f>IFERROR(VLOOKUP(F364,'Table V'!A:J,10,FALSE),"TBD")</f>
        <v>TBD</v>
      </c>
      <c r="L364" s="125" t="str">
        <f>IFERROR(VLOOKUP(F364,'Table V'!A:C,3,FALSE),"LdF non existante")</f>
        <v>LdF Non approuvée</v>
      </c>
      <c r="M364" s="129" t="s">
        <v>59</v>
      </c>
      <c r="N364" s="125" t="str">
        <f>IFERROR(VLOOKUP(F364,'Table V'!A:H,8,FALSE),"À définir")</f>
        <v>NON</v>
      </c>
      <c r="O364" s="125" t="str">
        <f>IFERROR(VLOOKUP(F364,'Table V'!A:E,2,FALSE),"TBD")</f>
        <v>PLATE</v>
      </c>
      <c r="P364" s="125" t="str">
        <f>IFERROR(CONCATENATE(VLOOKUP(F364,'Table V'!$A$1:$Q$260192,17,FALSE),"-",(RIGHT(C364,4)),"0",D364),"")</f>
        <v>1251019-2996010</v>
      </c>
      <c r="Q364" s="130" t="s">
        <v>736</v>
      </c>
      <c r="R364" s="126" t="s">
        <v>1163</v>
      </c>
      <c r="S364" s="125" t="s">
        <v>1058</v>
      </c>
      <c r="T364" s="131" t="s">
        <v>24</v>
      </c>
      <c r="U364" s="132" t="s">
        <v>15</v>
      </c>
      <c r="V364" s="130" t="str">
        <f>IFERROR(VLOOKUP(F364,'Table V'!A:F,6,FALSE),"TBD")</f>
        <v>6925002700</v>
      </c>
      <c r="W364" s="125" t="str">
        <f>IFERROR(VLOOKUP(F364,'Table V'!A:G,7,FALSE),"TBD")</f>
        <v>Qté 2</v>
      </c>
      <c r="X364" s="125" t="str">
        <f>IFERROR(VLOOKUP(A364,[1]Feuil1!$A:$AG,32,FALSE),"N/A")</f>
        <v>Waiting</v>
      </c>
      <c r="Y364" s="130" t="s">
        <v>1987</v>
      </c>
      <c r="Z364" s="133" t="s">
        <v>1400</v>
      </c>
      <c r="AA364" s="125" t="s">
        <v>876</v>
      </c>
      <c r="AB364" s="129">
        <v>17974</v>
      </c>
      <c r="AC364" s="129" t="s">
        <v>1091</v>
      </c>
      <c r="AD364" s="129">
        <v>3886</v>
      </c>
      <c r="AE364" s="134">
        <v>43402</v>
      </c>
      <c r="AF364" s="134">
        <v>43529</v>
      </c>
      <c r="AG364" s="134">
        <f t="shared" si="39"/>
        <v>43523</v>
      </c>
      <c r="AH364" s="125"/>
      <c r="AI364" s="219" t="str">
        <f>IFERROR(VLOOKUP('PLANNING-RECHANGES LATelec'!$AU364,[2]MAD!$B$4:$J$50000,2,FALSE),"MAD TBD")</f>
        <v>MAD TBD</v>
      </c>
      <c r="AJ364" s="134" t="str">
        <f>IFERROR(VLOOKUP('PLANNING-RECHANGES LATelec'!$AU364,[2]MAD!$B$4:$J$50000,9,FALSE),"NON EXPEDIÉE")</f>
        <v>NON EXPEDIÉE</v>
      </c>
      <c r="AK364" s="224" t="str">
        <f t="shared" si="40"/>
        <v/>
      </c>
      <c r="AL364" s="227">
        <v>43523</v>
      </c>
      <c r="AM364" s="222" t="s">
        <v>15</v>
      </c>
      <c r="AN364" s="172">
        <f>IFERROR(VLOOKUP('PLANNING-RECHANGES LATelec'!$F364,'Table V'!A$1:O8271,13,FALSE),"TBD")</f>
        <v>2380</v>
      </c>
      <c r="AO364" s="170">
        <f>IFERROR(VLOOKUP('PLANNING-RECHANGES LATelec'!$F364,'Table V'!A$1:O8228,14,FALSE),"TBD")</f>
        <v>0</v>
      </c>
      <c r="AP364" s="171" t="str">
        <f>IFERROR(VLOOKUP('PLANNING-RECHANGES LATelec'!$F364,'Table V'!A$1:O$8013,15,FALSE),"TBD")</f>
        <v>USD</v>
      </c>
      <c r="AQ364" s="170">
        <f>IFERROR(VLOOKUP('PLANNING-RECHANGES LATelec'!$A364,[3]PO_AS!$A$2:$R$2520,16,FALSE),"TBD")</f>
        <v>2380</v>
      </c>
      <c r="AR364" s="171" t="str">
        <f>IFERROR(VLOOKUP('PLANNING-RECHANGES LATelec'!$A364,[3]PO_AS!$A$2:$S$2520,18,FALSE),"TBD")</f>
        <v>USD</v>
      </c>
      <c r="AS364" s="169" t="str">
        <f t="shared" si="41"/>
        <v>Valide</v>
      </c>
      <c r="AT364" s="169" t="str">
        <f t="shared" si="42"/>
        <v>Valide</v>
      </c>
      <c r="AU364" s="215" t="str">
        <f>LEFT('PLANNING-RECHANGES LATelec'!$R364,9)</f>
        <v>LCT184694</v>
      </c>
      <c r="AV364" s="156"/>
    </row>
    <row r="365" spans="1:48" ht="25.5" hidden="1" x14ac:dyDescent="0.2">
      <c r="A365" s="84" t="str">
        <f t="shared" si="38"/>
        <v xml:space="preserve">HNC2000237496 </v>
      </c>
      <c r="B365" s="125" t="str">
        <f>IFERROR(VLOOKUP(F365,'Table V'!A:K,11,FALSE),"TBD")</f>
        <v>FAL A400M</v>
      </c>
      <c r="C365" s="125" t="s">
        <v>755</v>
      </c>
      <c r="D365" s="126"/>
      <c r="E365" s="127"/>
      <c r="F365" s="125" t="s">
        <v>440</v>
      </c>
      <c r="G365" s="125">
        <v>1</v>
      </c>
      <c r="H365" s="125">
        <v>0</v>
      </c>
      <c r="I365" s="125" t="str">
        <f>IFERROR(VLOOKUP(F365,'Stock PHS'!A:F,6,FALSE),"")</f>
        <v/>
      </c>
      <c r="J365" s="128" t="str">
        <f>IFERROR(VLOOKUP(F365,'Table V'!A:I,9,FALSE),"P/N INCONNU")</f>
        <v>P/N CONNU</v>
      </c>
      <c r="K365" s="125" t="str">
        <f>IFERROR(VLOOKUP(F365,'Table V'!A:J,10,FALSE),"TBD")</f>
        <v>TBD</v>
      </c>
      <c r="L365" s="125" t="str">
        <f>IFERROR(VLOOKUP(F365,'Table V'!A:C,3,FALSE),"LdF non existante")</f>
        <v>LdF approuvée</v>
      </c>
      <c r="M365" s="129" t="s">
        <v>59</v>
      </c>
      <c r="N365" s="125" t="str">
        <f>IFERROR(VLOOKUP(F365,'Table V'!A:H,8,FALSE),"À définir")</f>
        <v>NON</v>
      </c>
      <c r="O365" s="125" t="str">
        <f>IFERROR(VLOOKUP(F365,'Table V'!A:E,2,FALSE),"")</f>
        <v>OPTICAL FIBER</v>
      </c>
      <c r="P365" s="125" t="str">
        <f>IFERROR(CONCATENATE(VLOOKUP(F365,'Table V'!$A$1:$Q$260192,17,FALSE),"-",(RIGHT(C365,4)),"0",D365),"")</f>
        <v>1251019-496 0</v>
      </c>
      <c r="Q365" s="130" t="str">
        <f>IFERROR(VLOOKUP(F365,'Table V'!A:L,12,FALSE),"")</f>
        <v>LAB</v>
      </c>
      <c r="R365" s="126" t="s">
        <v>828</v>
      </c>
      <c r="S365" s="125"/>
      <c r="T365" s="131" t="s">
        <v>24</v>
      </c>
      <c r="U365" s="132"/>
      <c r="V365" s="130" t="str">
        <f>IFERROR(VLOOKUP(F365,'Table V'!A:F,6,FALSE),"TBD")</f>
        <v>N/A</v>
      </c>
      <c r="W365" s="125" t="str">
        <f>IFERROR(VLOOKUP(F365,'Table V'!A:G,7,FALSE),"TBD")</f>
        <v>N/A</v>
      </c>
      <c r="X365" s="125" t="str">
        <f>IFERROR(VLOOKUP(A365,[1]Feuil1!$A:$AG,32,FALSE),"N/A")</f>
        <v>N/A</v>
      </c>
      <c r="Y365" s="130" t="s">
        <v>1987</v>
      </c>
      <c r="Z365" s="133" t="s">
        <v>850</v>
      </c>
      <c r="AA365" s="125" t="s">
        <v>159</v>
      </c>
      <c r="AB365" s="129" t="s">
        <v>57</v>
      </c>
      <c r="AC365" s="129" t="s">
        <v>57</v>
      </c>
      <c r="AD365" s="129"/>
      <c r="AE365" s="134">
        <v>43285</v>
      </c>
      <c r="AF365" s="134">
        <v>43284</v>
      </c>
      <c r="AG365" s="134">
        <f t="shared" si="39"/>
        <v>43278</v>
      </c>
      <c r="AH365" s="125"/>
      <c r="AI365" s="219" t="str">
        <f>IFERROR(VLOOKUP('PLANNING-RECHANGES LATelec'!$AU365,[2]MAD!$B$4:$J$50000,2,FALSE),"MAD TBD")</f>
        <v>MAD TBD</v>
      </c>
      <c r="AJ365" s="134" t="str">
        <f>IFERROR(VLOOKUP('PLANNING-RECHANGES LATelec'!$AU365,[2]MAD!$B$4:$J$50000,9,FALSE),"NON EXPEDIÉE")</f>
        <v>NON EXPEDIÉE</v>
      </c>
      <c r="AK365" s="224" t="str">
        <f t="shared" si="40"/>
        <v/>
      </c>
      <c r="AL365" s="227"/>
      <c r="AM365" s="222" t="s">
        <v>15</v>
      </c>
      <c r="AN365" s="172">
        <f>IFERROR(VLOOKUP('PLANNING-RECHANGES LATelec'!$F365,'Table V'!A$1:O8272,13,FALSE),"TBD")</f>
        <v>0</v>
      </c>
      <c r="AO365" s="170">
        <f>IFERROR(VLOOKUP('PLANNING-RECHANGES LATelec'!$F365,'Table V'!A$1:O8229,14,FALSE),"TBD")</f>
        <v>0</v>
      </c>
      <c r="AP365" s="171">
        <f>IFERROR(VLOOKUP('PLANNING-RECHANGES LATelec'!$F365,'Table V'!A$1:O$8013,15,FALSE),"TBD")</f>
        <v>0</v>
      </c>
      <c r="AQ365" s="168" t="str">
        <f>IFERROR(VLOOKUP('PLANNING-RECHANGES LATelec'!$A365,[3]PO_AS!$A$2:$R$2520,16,FALSE),"TBD")</f>
        <v>TBD</v>
      </c>
      <c r="AR365" s="169" t="str">
        <f>IFERROR(VLOOKUP('PLANNING-RECHANGES LATelec'!$A365,[3]PO_AS!$A$2:$S$2520,18,FALSE),"TBD")</f>
        <v>TBD</v>
      </c>
      <c r="AS365" s="169" t="str">
        <f t="shared" si="41"/>
        <v>Non valide</v>
      </c>
      <c r="AT365" s="169" t="str">
        <f t="shared" si="42"/>
        <v>Non valide</v>
      </c>
      <c r="AU365" s="215" t="str">
        <f>LEFT('PLANNING-RECHANGES LATelec'!$R365,9)</f>
        <v>LCT069969</v>
      </c>
      <c r="AV365" s="156"/>
    </row>
    <row r="366" spans="1:48" ht="51" hidden="1" x14ac:dyDescent="0.2">
      <c r="A366" s="84" t="str">
        <f t="shared" si="38"/>
        <v>4900035558</v>
      </c>
      <c r="B366" s="125" t="str">
        <f>IFERROR(VLOOKUP(F366,'Table V'!A:K,11,FALSE),"TBD")</f>
        <v>STELIA</v>
      </c>
      <c r="C366" s="125">
        <v>4900035558</v>
      </c>
      <c r="D366" s="126"/>
      <c r="E366" s="127" t="s">
        <v>95</v>
      </c>
      <c r="F366" s="125" t="s">
        <v>488</v>
      </c>
      <c r="G366" s="125">
        <v>1</v>
      </c>
      <c r="H366" s="125">
        <v>0</v>
      </c>
      <c r="I366" s="125" t="str">
        <f>IFERROR(VLOOKUP(F366,'Stock PHS'!A:F,6,FALSE),"")</f>
        <v/>
      </c>
      <c r="J366" s="128" t="str">
        <f>IFERROR(VLOOKUP(F366,'Table V'!A:I,9,FALSE),"P/N INCONNU")</f>
        <v>P/N CONNU</v>
      </c>
      <c r="K366" s="125" t="str">
        <f>IFERROR(VLOOKUP(F366,'Table V'!A:J,10,FALSE),"TBD")</f>
        <v>N/A</v>
      </c>
      <c r="L366" s="125" t="str">
        <f>IFERROR(VLOOKUP(F366,'Table V'!A:C,3,FALSE),"LdF non existante")</f>
        <v>LdF approuvée</v>
      </c>
      <c r="M366" s="129" t="s">
        <v>59</v>
      </c>
      <c r="N366" s="125" t="str">
        <f>IFERROR(VLOOKUP(F366,'Table V'!A:H,8,FALSE),"À définir")</f>
        <v>NON</v>
      </c>
      <c r="O366" s="125">
        <f>IFERROR(VLOOKUP(F366,'Table V'!A:E,2,FALSE),"")</f>
        <v>22</v>
      </c>
      <c r="P366" s="125" t="str">
        <f>IFERROR(CONCATENATE(VLOOKUP(F366,'Table V'!$A$1:$Q$260192,17,FALSE),"-",(RIGHT(C366,4)),"0",D366),"")</f>
        <v>1251019-55580</v>
      </c>
      <c r="Q366" s="130" t="str">
        <f>IFERROR(VLOOKUP(F366,'Table V'!A:L,12,FALSE),"")</f>
        <v>LAB</v>
      </c>
      <c r="R366" s="126" t="s">
        <v>1815</v>
      </c>
      <c r="S366" s="125" t="s">
        <v>183</v>
      </c>
      <c r="T366" s="131" t="s">
        <v>24</v>
      </c>
      <c r="U366" s="128" t="s">
        <v>15</v>
      </c>
      <c r="V366" s="130" t="str">
        <f>IFERROR(VLOOKUP(F366,'Table V'!A:F,6,FALSE),"TBD")</f>
        <v>6800800300
6808100400
6839605100
6827214800</v>
      </c>
      <c r="W366" s="125" t="str">
        <f>IFERROR(VLOOKUP(F366,'Table V'!A:G,7,FALSE),"TBD")</f>
        <v>Qté 2
Qté 1
Qté 1
Qté 1</v>
      </c>
      <c r="X366" s="125" t="str">
        <f>IFERROR(VLOOKUP(A366,[1]Feuil1!$A:$AG,32,FALSE),"N/A")</f>
        <v>N/A</v>
      </c>
      <c r="Y366" s="130" t="s">
        <v>1987</v>
      </c>
      <c r="Z366" s="133" t="s">
        <v>383</v>
      </c>
      <c r="AA366" s="125" t="s">
        <v>159</v>
      </c>
      <c r="AB366" s="129">
        <v>14580</v>
      </c>
      <c r="AC366" s="129"/>
      <c r="AD366" s="129"/>
      <c r="AE366" s="134">
        <v>43283</v>
      </c>
      <c r="AF366" s="134">
        <v>43299</v>
      </c>
      <c r="AG366" s="134">
        <f t="shared" si="39"/>
        <v>43293</v>
      </c>
      <c r="AH366" s="125"/>
      <c r="AI366" s="219" t="str">
        <f>IFERROR(VLOOKUP('PLANNING-RECHANGES LATelec'!$AU366,[2]MAD!$B$4:$J$50000,2,FALSE),"MAD TBD")</f>
        <v>MAD TBD</v>
      </c>
      <c r="AJ366" s="134" t="str">
        <f>IFERROR(VLOOKUP('PLANNING-RECHANGES LATelec'!$AU366,[2]MAD!$B$4:$J$50000,9,FALSE),"NON EXPEDIÉE")</f>
        <v>NON EXPEDIÉE</v>
      </c>
      <c r="AK366" s="224" t="str">
        <f t="shared" si="40"/>
        <v/>
      </c>
      <c r="AL366" s="227"/>
      <c r="AM366" s="222" t="s">
        <v>15</v>
      </c>
      <c r="AN366" s="172">
        <f>IFERROR(VLOOKUP('PLANNING-RECHANGES LATelec'!$F366,'Table V'!A$1:O8273,13,FALSE),"TBD")</f>
        <v>0</v>
      </c>
      <c r="AO366" s="170">
        <f>IFERROR(VLOOKUP('PLANNING-RECHANGES LATelec'!$F366,'Table V'!A$1:O8230,14,FALSE),"TBD")</f>
        <v>0</v>
      </c>
      <c r="AP366" s="171">
        <f>IFERROR(VLOOKUP('PLANNING-RECHANGES LATelec'!$F366,'Table V'!A$1:O$8013,15,FALSE),"TBD")</f>
        <v>0</v>
      </c>
      <c r="AQ366" s="168" t="str">
        <f>IFERROR(VLOOKUP('PLANNING-RECHANGES LATelec'!$A366,[3]PO_AS!$A$2:$R$2520,16,FALSE),"TBD")</f>
        <v>TBD</v>
      </c>
      <c r="AR366" s="169" t="str">
        <f>IFERROR(VLOOKUP('PLANNING-RECHANGES LATelec'!$A366,[3]PO_AS!$A$2:$S$2520,18,FALSE),"TBD")</f>
        <v>TBD</v>
      </c>
      <c r="AS366" s="169" t="str">
        <f t="shared" si="41"/>
        <v>Non valide</v>
      </c>
      <c r="AT366" s="169" t="str">
        <f t="shared" si="42"/>
        <v>Non valide</v>
      </c>
      <c r="AU366" s="215" t="str">
        <f>LEFT('PLANNING-RECHANGES LATelec'!$R366,9)</f>
        <v>LCT060862</v>
      </c>
      <c r="AV366" s="156"/>
    </row>
    <row r="367" spans="1:48" ht="25.5" hidden="1" x14ac:dyDescent="0.2">
      <c r="A367" s="84" t="str">
        <f t="shared" si="38"/>
        <v>4900035558</v>
      </c>
      <c r="B367" s="125" t="str">
        <f>IFERROR(VLOOKUP(F367,'Table V'!A:K,11,FALSE),"TBD")</f>
        <v>STELIA</v>
      </c>
      <c r="C367" s="125">
        <v>4900035558</v>
      </c>
      <c r="D367" s="126"/>
      <c r="E367" s="127" t="s">
        <v>95</v>
      </c>
      <c r="F367" s="125" t="s">
        <v>504</v>
      </c>
      <c r="G367" s="125">
        <v>1</v>
      </c>
      <c r="H367" s="125">
        <v>0</v>
      </c>
      <c r="I367" s="125" t="str">
        <f>IFERROR(VLOOKUP(F367,'Stock PHS'!A:F,6,FALSE),"")</f>
        <v/>
      </c>
      <c r="J367" s="128" t="str">
        <f>IFERROR(VLOOKUP(F367,'Table V'!A:I,9,FALSE),"P/N INCONNU")</f>
        <v>P/N CONNU</v>
      </c>
      <c r="K367" s="125" t="str">
        <f>IFERROR(VLOOKUP(F367,'Table V'!A:J,10,FALSE),"TBD")</f>
        <v>N/A</v>
      </c>
      <c r="L367" s="125" t="str">
        <f>IFERROR(VLOOKUP(F367,'Table V'!A:C,3,FALSE),"LdF non existante")</f>
        <v>LdF approuvée</v>
      </c>
      <c r="M367" s="129" t="s">
        <v>59</v>
      </c>
      <c r="N367" s="125" t="str">
        <f>IFERROR(VLOOKUP(F367,'Table V'!A:H,8,FALSE),"À définir")</f>
        <v>NON</v>
      </c>
      <c r="O367" s="125">
        <f>IFERROR(VLOOKUP(F367,'Table V'!A:E,2,FALSE),"")</f>
        <v>23</v>
      </c>
      <c r="P367" s="125" t="str">
        <f>IFERROR(CONCATENATE(VLOOKUP(F367,'Table V'!$A$1:$Q$260192,17,FALSE),"-",(RIGHT(C367,4)),"0",D367),"")</f>
        <v>1251019-55580</v>
      </c>
      <c r="Q367" s="130" t="str">
        <f>IFERROR(VLOOKUP(F367,'Table V'!A:L,12,FALSE),"")</f>
        <v>LAB</v>
      </c>
      <c r="R367" s="126" t="s">
        <v>1816</v>
      </c>
      <c r="S367" s="125" t="s">
        <v>183</v>
      </c>
      <c r="T367" s="131" t="s">
        <v>24</v>
      </c>
      <c r="U367" s="128" t="s">
        <v>15</v>
      </c>
      <c r="V367" s="130" t="str">
        <f>IFERROR(VLOOKUP(F367,'Table V'!A:F,6,FALSE),"TBD")</f>
        <v>N/A</v>
      </c>
      <c r="W367" s="125" t="str">
        <f>IFERROR(VLOOKUP(F367,'Table V'!A:G,7,FALSE),"TBD")</f>
        <v>N/A</v>
      </c>
      <c r="X367" s="125" t="str">
        <f>IFERROR(VLOOKUP(A367,[1]Feuil1!$A:$AG,32,FALSE),"N/A")</f>
        <v>N/A</v>
      </c>
      <c r="Y367" s="130" t="s">
        <v>1987</v>
      </c>
      <c r="Z367" s="133" t="s">
        <v>384</v>
      </c>
      <c r="AA367" s="125" t="s">
        <v>159</v>
      </c>
      <c r="AB367" s="129">
        <v>14580</v>
      </c>
      <c r="AC367" s="129"/>
      <c r="AD367" s="129"/>
      <c r="AE367" s="134">
        <v>43283</v>
      </c>
      <c r="AF367" s="134">
        <v>43299</v>
      </c>
      <c r="AG367" s="134">
        <f t="shared" si="39"/>
        <v>43293</v>
      </c>
      <c r="AH367" s="125"/>
      <c r="AI367" s="219" t="str">
        <f>IFERROR(VLOOKUP('PLANNING-RECHANGES LATelec'!$AU367,[2]MAD!$B$4:$J$50000,2,FALSE),"MAD TBD")</f>
        <v>MAD TBD</v>
      </c>
      <c r="AJ367" s="134" t="str">
        <f>IFERROR(VLOOKUP('PLANNING-RECHANGES LATelec'!$AU367,[2]MAD!$B$4:$J$50000,9,FALSE),"NON EXPEDIÉE")</f>
        <v>NON EXPEDIÉE</v>
      </c>
      <c r="AK367" s="224" t="str">
        <f t="shared" si="40"/>
        <v/>
      </c>
      <c r="AL367" s="227"/>
      <c r="AM367" s="222" t="s">
        <v>15</v>
      </c>
      <c r="AN367" s="172">
        <f>IFERROR(VLOOKUP('PLANNING-RECHANGES LATelec'!$F367,'Table V'!A$1:O8274,13,FALSE),"TBD")</f>
        <v>0</v>
      </c>
      <c r="AO367" s="170">
        <f>IFERROR(VLOOKUP('PLANNING-RECHANGES LATelec'!$F367,'Table V'!A$1:O8231,14,FALSE),"TBD")</f>
        <v>0</v>
      </c>
      <c r="AP367" s="171">
        <f>IFERROR(VLOOKUP('PLANNING-RECHANGES LATelec'!$F367,'Table V'!A$1:O$8013,15,FALSE),"TBD")</f>
        <v>0</v>
      </c>
      <c r="AQ367" s="168" t="str">
        <f>IFERROR(VLOOKUP('PLANNING-RECHANGES LATelec'!$A367,[3]PO_AS!$A$2:$R$2520,16,FALSE),"TBD")</f>
        <v>TBD</v>
      </c>
      <c r="AR367" s="169" t="str">
        <f>IFERROR(VLOOKUP('PLANNING-RECHANGES LATelec'!$A367,[3]PO_AS!$A$2:$S$2520,18,FALSE),"TBD")</f>
        <v>TBD</v>
      </c>
      <c r="AS367" s="169" t="str">
        <f t="shared" si="41"/>
        <v>Non valide</v>
      </c>
      <c r="AT367" s="169" t="str">
        <f t="shared" si="42"/>
        <v>Non valide</v>
      </c>
      <c r="AU367" s="215" t="str">
        <f>LEFT('PLANNING-RECHANGES LATelec'!$R367,9)</f>
        <v>LCT060864</v>
      </c>
      <c r="AV367" s="156"/>
    </row>
    <row r="368" spans="1:48" ht="25.5" hidden="1" x14ac:dyDescent="0.2">
      <c r="A368" s="84" t="str">
        <f t="shared" si="38"/>
        <v>4900035558</v>
      </c>
      <c r="B368" s="125" t="str">
        <f>IFERROR(VLOOKUP(F368,'Table V'!A:K,11,FALSE),"TBD")</f>
        <v>STELIA</v>
      </c>
      <c r="C368" s="125">
        <v>4900035558</v>
      </c>
      <c r="D368" s="126"/>
      <c r="E368" s="127" t="s">
        <v>95</v>
      </c>
      <c r="F368" s="125" t="s">
        <v>507</v>
      </c>
      <c r="G368" s="125">
        <v>1</v>
      </c>
      <c r="H368" s="125">
        <v>0</v>
      </c>
      <c r="I368" s="125" t="str">
        <f>IFERROR(VLOOKUP(F368,'Stock PHS'!A:F,6,FALSE),"")</f>
        <v/>
      </c>
      <c r="J368" s="128" t="str">
        <f>IFERROR(VLOOKUP(F368,'Table V'!A:I,9,FALSE),"P/N INCONNU")</f>
        <v>P/N CONNU</v>
      </c>
      <c r="K368" s="125" t="str">
        <f>IFERROR(VLOOKUP(F368,'Table V'!A:J,10,FALSE),"TBD")</f>
        <v>N/A</v>
      </c>
      <c r="L368" s="125" t="str">
        <f>IFERROR(VLOOKUP(F368,'Table V'!A:C,3,FALSE),"LdF non existante")</f>
        <v>LdF approuvée</v>
      </c>
      <c r="M368" s="129" t="s">
        <v>59</v>
      </c>
      <c r="N368" s="125" t="str">
        <f>IFERROR(VLOOKUP(F368,'Table V'!A:H,8,FALSE),"À définir")</f>
        <v>NON</v>
      </c>
      <c r="O368" s="125">
        <f>IFERROR(VLOOKUP(F368,'Table V'!A:E,2,FALSE),"")</f>
        <v>24</v>
      </c>
      <c r="P368" s="125" t="str">
        <f>IFERROR(CONCATENATE(VLOOKUP(F368,'Table V'!$A$1:$Q$260192,17,FALSE),"-",(RIGHT(C368,4)),"0",D368),"")</f>
        <v>1251019-55580</v>
      </c>
      <c r="Q368" s="130" t="str">
        <f>IFERROR(VLOOKUP(F368,'Table V'!A:L,12,FALSE),"")</f>
        <v>LAB</v>
      </c>
      <c r="R368" s="126" t="s">
        <v>1817</v>
      </c>
      <c r="S368" s="125" t="s">
        <v>183</v>
      </c>
      <c r="T368" s="131" t="s">
        <v>24</v>
      </c>
      <c r="U368" s="128" t="s">
        <v>15</v>
      </c>
      <c r="V368" s="130" t="str">
        <f>IFERROR(VLOOKUP(F368,'Table V'!A:F,6,FALSE),"TBD")</f>
        <v>N/A</v>
      </c>
      <c r="W368" s="125" t="str">
        <f>IFERROR(VLOOKUP(F368,'Table V'!A:G,7,FALSE),"TBD")</f>
        <v>N/A</v>
      </c>
      <c r="X368" s="125" t="str">
        <f>IFERROR(VLOOKUP(A368,[1]Feuil1!$A:$AG,32,FALSE),"N/A")</f>
        <v>N/A</v>
      </c>
      <c r="Y368" s="130" t="s">
        <v>1987</v>
      </c>
      <c r="Z368" s="133" t="s">
        <v>384</v>
      </c>
      <c r="AA368" s="125" t="s">
        <v>159</v>
      </c>
      <c r="AB368" s="129">
        <v>14580</v>
      </c>
      <c r="AC368" s="129"/>
      <c r="AD368" s="129"/>
      <c r="AE368" s="134">
        <v>43283</v>
      </c>
      <c r="AF368" s="134">
        <v>43299</v>
      </c>
      <c r="AG368" s="134">
        <f t="shared" si="39"/>
        <v>43293</v>
      </c>
      <c r="AH368" s="125"/>
      <c r="AI368" s="219" t="str">
        <f>IFERROR(VLOOKUP('PLANNING-RECHANGES LATelec'!$AU368,[2]MAD!$B$4:$J$50000,2,FALSE),"MAD TBD")</f>
        <v>MAD TBD</v>
      </c>
      <c r="AJ368" s="134" t="str">
        <f>IFERROR(VLOOKUP('PLANNING-RECHANGES LATelec'!$AU368,[2]MAD!$B$4:$J$50000,9,FALSE),"NON EXPEDIÉE")</f>
        <v>NON EXPEDIÉE</v>
      </c>
      <c r="AK368" s="224" t="str">
        <f t="shared" si="40"/>
        <v/>
      </c>
      <c r="AL368" s="227"/>
      <c r="AM368" s="222" t="s">
        <v>15</v>
      </c>
      <c r="AN368" s="172">
        <f>IFERROR(VLOOKUP('PLANNING-RECHANGES LATelec'!$F368,'Table V'!A$1:O8275,13,FALSE),"TBD")</f>
        <v>0</v>
      </c>
      <c r="AO368" s="170">
        <f>IFERROR(VLOOKUP('PLANNING-RECHANGES LATelec'!$F368,'Table V'!A$1:O8232,14,FALSE),"TBD")</f>
        <v>0</v>
      </c>
      <c r="AP368" s="171" t="str">
        <f>IFERROR(VLOOKUP('PLANNING-RECHANGES LATelec'!$F368,'Table V'!A$1:O$8013,15,FALSE),"TBD")</f>
        <v>TBD</v>
      </c>
      <c r="AQ368" s="168" t="str">
        <f>IFERROR(VLOOKUP('PLANNING-RECHANGES LATelec'!$A368,[3]PO_AS!$A$2:$R$2520,16,FALSE),"TBD")</f>
        <v>TBD</v>
      </c>
      <c r="AR368" s="169" t="str">
        <f>IFERROR(VLOOKUP('PLANNING-RECHANGES LATelec'!$A368,[3]PO_AS!$A$2:$S$2520,18,FALSE),"TBD")</f>
        <v>TBD</v>
      </c>
      <c r="AS368" s="169" t="str">
        <f t="shared" si="41"/>
        <v>Non valide</v>
      </c>
      <c r="AT368" s="169" t="str">
        <f t="shared" si="42"/>
        <v>Valide</v>
      </c>
      <c r="AU368" s="215" t="str">
        <f>LEFT('PLANNING-RECHANGES LATelec'!$R368,9)</f>
        <v>LCT060866</v>
      </c>
      <c r="AV368" s="156"/>
    </row>
    <row r="369" spans="1:48" ht="76.5" hidden="1" x14ac:dyDescent="0.2">
      <c r="A369" s="84" t="str">
        <f t="shared" si="38"/>
        <v>CDE-CCP77701010</v>
      </c>
      <c r="B369" s="125" t="str">
        <f>IFERROR(VLOOKUP(F369,'Table V'!A:K,11,FALSE),"TBD")</f>
        <v>LATECOERE</v>
      </c>
      <c r="C369" s="125" t="s">
        <v>322</v>
      </c>
      <c r="D369" s="126" t="s">
        <v>157</v>
      </c>
      <c r="E369" s="127" t="s">
        <v>104</v>
      </c>
      <c r="F369" s="125" t="s">
        <v>1532</v>
      </c>
      <c r="G369" s="125">
        <v>7</v>
      </c>
      <c r="H369" s="125">
        <v>0</v>
      </c>
      <c r="I369" s="125" t="str">
        <f>IFERROR(VLOOKUP(F369,'Stock PHS'!A:F,6,FALSE),"")</f>
        <v/>
      </c>
      <c r="J369" s="128" t="str">
        <f>IFERROR(VLOOKUP(F369,'Table V'!A:I,9,FALSE),"P/N INCONNU")</f>
        <v>P/N CONNU</v>
      </c>
      <c r="K369" s="125" t="str">
        <f>IFERROR(VLOOKUP(F369,'Table V'!A:J,10,FALSE),"TBD")</f>
        <v>N/A</v>
      </c>
      <c r="L369" s="125" t="str">
        <f>IFERROR(VLOOKUP(F369,'Table V'!A:C,3,FALSE),"LdF non existante")</f>
        <v>LdF approuvée</v>
      </c>
      <c r="M369" s="129" t="s">
        <v>59</v>
      </c>
      <c r="N369" s="125" t="str">
        <f>IFERROR(VLOOKUP(F369,'Table V'!A:H,8,FALSE),"À définir")</f>
        <v>N/A</v>
      </c>
      <c r="O369" s="125" t="str">
        <f>IFERROR(VLOOKUP(F369,'Table V'!A:E,2,FALSE),"")</f>
        <v>FDCP-L1</v>
      </c>
      <c r="P369" s="125" t="str">
        <f>IFERROR(CONCATENATE(VLOOKUP(F369,'Table V'!$A$1:$Q$260192,17,FALSE),"-",(RIGHT(C369,4)),"0",D369),"")</f>
        <v>1251619-7010010</v>
      </c>
      <c r="Q369" s="130" t="str">
        <f>IFERROR(VLOOKUP(F369,'Table V'!A:L,12,FALSE),"")</f>
        <v>COL</v>
      </c>
      <c r="R369" s="126" t="s">
        <v>406</v>
      </c>
      <c r="S369" s="125" t="s">
        <v>404</v>
      </c>
      <c r="T369" s="131" t="s">
        <v>24</v>
      </c>
      <c r="U369" s="132" t="s">
        <v>15</v>
      </c>
      <c r="V369" s="130" t="str">
        <f>IFERROR(VLOOKUP(F369,'Table V'!A:F,6,FALSE),"TBD")</f>
        <v>N/A</v>
      </c>
      <c r="W369" s="125" t="str">
        <f>IFERROR(VLOOKUP(F369,'Table V'!A:G,7,FALSE),"TBD")</f>
        <v>N/A</v>
      </c>
      <c r="X369" s="125" t="str">
        <f>IFERROR(VLOOKUP(A369,[1]Feuil1!$A:$AG,32,FALSE),"N/A")</f>
        <v>N/A</v>
      </c>
      <c r="Y369" s="130" t="s">
        <v>1987</v>
      </c>
      <c r="Z369" s="133" t="s">
        <v>405</v>
      </c>
      <c r="AA369" s="125" t="s">
        <v>159</v>
      </c>
      <c r="AB369" s="129">
        <v>6867</v>
      </c>
      <c r="AC369" s="129"/>
      <c r="AD369" s="129"/>
      <c r="AE369" s="134">
        <v>43266</v>
      </c>
      <c r="AF369" s="134">
        <v>43308</v>
      </c>
      <c r="AG369" s="134">
        <f t="shared" si="39"/>
        <v>43304</v>
      </c>
      <c r="AH369" s="125" t="s">
        <v>57</v>
      </c>
      <c r="AI369" s="219" t="str">
        <f>IFERROR(VLOOKUP('PLANNING-RECHANGES LATelec'!$AU369,[2]MAD!$B$4:$J$50000,2,FALSE),"MAD TBD")</f>
        <v>MAD TBD</v>
      </c>
      <c r="AJ369" s="134" t="str">
        <f>IFERROR(VLOOKUP('PLANNING-RECHANGES LATelec'!$AU369,[2]MAD!$B$4:$J$50000,9,FALSE),"NON EXPEDIÉE")</f>
        <v>NON EXPEDIÉE</v>
      </c>
      <c r="AK369" s="224" t="str">
        <f t="shared" si="40"/>
        <v/>
      </c>
      <c r="AL369" s="227"/>
      <c r="AM369" s="222" t="s">
        <v>15</v>
      </c>
      <c r="AN369" s="172">
        <f>IFERROR(VLOOKUP('PLANNING-RECHANGES LATelec'!$F369,'Table V'!A$1:O8276,13,FALSE),"TBD")</f>
        <v>1239</v>
      </c>
      <c r="AO369" s="170">
        <f>IFERROR(VLOOKUP('PLANNING-RECHANGES LATelec'!$F369,'Table V'!A$1:O8233,14,FALSE),"TBD")</f>
        <v>0</v>
      </c>
      <c r="AP369" s="171" t="str">
        <f>IFERROR(VLOOKUP('PLANNING-RECHANGES LATelec'!$F369,'Table V'!A$1:O$8013,15,FALSE),"TBD")</f>
        <v>EUR</v>
      </c>
      <c r="AQ369" s="170" t="str">
        <f>IFERROR(VLOOKUP('PLANNING-RECHANGES LATelec'!$A369,[3]PO_AS!$A$2:$R$2520,16,FALSE),"TBD")</f>
        <v>TBD</v>
      </c>
      <c r="AR369" s="169" t="str">
        <f>IFERROR(VLOOKUP('PLANNING-RECHANGES LATelec'!$A369,[3]PO_AS!$A$2:$S$2520,18,FALSE),"TBD")</f>
        <v>TBD</v>
      </c>
      <c r="AS369" s="169" t="str">
        <f t="shared" si="41"/>
        <v>Non valide</v>
      </c>
      <c r="AT369" s="169" t="str">
        <f t="shared" si="42"/>
        <v>Non valide</v>
      </c>
      <c r="AU369" s="215" t="str">
        <f>LEFT('PLANNING-RECHANGES LATelec'!$R369,9)</f>
        <v>LCT078191</v>
      </c>
      <c r="AV369" s="156"/>
    </row>
    <row r="370" spans="1:48" ht="25.5" hidden="1" x14ac:dyDescent="0.2">
      <c r="A370" s="84" t="str">
        <f t="shared" si="38"/>
        <v>27699479</v>
      </c>
      <c r="B370" s="125" t="str">
        <f>IFERROR(VLOOKUP(F370,'Table V'!A:K,11,FALSE),"TBD")</f>
        <v>AIRBUS</v>
      </c>
      <c r="C370" s="125">
        <v>27699479</v>
      </c>
      <c r="D370" s="126"/>
      <c r="E370" s="127" t="s">
        <v>104</v>
      </c>
      <c r="F370" s="125" t="s">
        <v>679</v>
      </c>
      <c r="G370" s="125">
        <v>2</v>
      </c>
      <c r="H370" s="125">
        <v>0</v>
      </c>
      <c r="I370" s="125" t="str">
        <f>IFERROR(VLOOKUP(F370,'Stock PHS'!A:F,6,FALSE),"")</f>
        <v/>
      </c>
      <c r="J370" s="128" t="str">
        <f>IFERROR(VLOOKUP(F370,'Table V'!A:I,9,FALSE),"P/N INCONNU")</f>
        <v>P/N CONNU</v>
      </c>
      <c r="K370" s="125" t="str">
        <f>IFERROR(VLOOKUP(F370,'Table V'!A:J,10,FALSE),"TBD")</f>
        <v>TBD</v>
      </c>
      <c r="L370" s="125" t="str">
        <f>IFERROR(VLOOKUP(F370,'Table V'!A:C,3,FALSE),"LdF non existante")</f>
        <v>LdF approuvée</v>
      </c>
      <c r="M370" s="129" t="s">
        <v>59</v>
      </c>
      <c r="N370" s="125" t="str">
        <f>IFERROR(VLOOKUP(F370,'Table V'!A:H,8,FALSE),"À définir")</f>
        <v>NON</v>
      </c>
      <c r="O370" s="125" t="str">
        <f>IFERROR(VLOOKUP(F370,'Table V'!A:E,2,FALSE),"")</f>
        <v>HARNAIS 2 P2T2</v>
      </c>
      <c r="P370" s="125" t="str">
        <f>IFERROR(CONCATENATE(VLOOKUP(F370,'Table V'!$A$1:$Q$260192,17,FALSE),"-",(RIGHT(C370,4)),"0",D370),"")</f>
        <v>1251019-94790</v>
      </c>
      <c r="Q370" s="130" t="str">
        <f>IFERROR(VLOOKUP(F370,'Table V'!A:L,12,FALSE),"")</f>
        <v>COL</v>
      </c>
      <c r="R370" s="126" t="s">
        <v>829</v>
      </c>
      <c r="S370" s="125" t="s">
        <v>793</v>
      </c>
      <c r="T370" s="131" t="s">
        <v>24</v>
      </c>
      <c r="U370" s="132"/>
      <c r="V370" s="130" t="str">
        <f>IFERROR(VLOOKUP(F370,'Table V'!A:F,6,FALSE),"TBD")</f>
        <v>N/A</v>
      </c>
      <c r="W370" s="125" t="str">
        <f>IFERROR(VLOOKUP(F370,'Table V'!A:G,7,FALSE),"TBD")</f>
        <v>N/A</v>
      </c>
      <c r="X370" s="125" t="str">
        <f>IFERROR(VLOOKUP(A370,[1]Feuil1!$A:$AG,32,FALSE),"N/A")</f>
        <v>N/A</v>
      </c>
      <c r="Y370" s="130" t="s">
        <v>1987</v>
      </c>
      <c r="Z370" s="133" t="s">
        <v>74</v>
      </c>
      <c r="AA370" s="125" t="s">
        <v>159</v>
      </c>
      <c r="AB370" s="129">
        <v>11974</v>
      </c>
      <c r="AC370" s="129" t="s">
        <v>765</v>
      </c>
      <c r="AD370" s="129"/>
      <c r="AE370" s="134">
        <v>43286</v>
      </c>
      <c r="AF370" s="134">
        <v>43308</v>
      </c>
      <c r="AG370" s="134">
        <f t="shared" si="39"/>
        <v>43304</v>
      </c>
      <c r="AH370" s="125"/>
      <c r="AI370" s="219" t="str">
        <f>IFERROR(VLOOKUP('PLANNING-RECHANGES LATelec'!$AU370,[2]MAD!$B$4:$J$50000,2,FALSE),"MAD TBD")</f>
        <v>MAD TBD</v>
      </c>
      <c r="AJ370" s="134" t="str">
        <f>IFERROR(VLOOKUP('PLANNING-RECHANGES LATelec'!$AU370,[2]MAD!$B$4:$J$50000,9,FALSE),"NON EXPEDIÉE")</f>
        <v>NON EXPEDIÉE</v>
      </c>
      <c r="AK370" s="224" t="str">
        <f t="shared" si="40"/>
        <v/>
      </c>
      <c r="AL370" s="227"/>
      <c r="AM370" s="222" t="s">
        <v>15</v>
      </c>
      <c r="AN370" s="172">
        <f>IFERROR(VLOOKUP('PLANNING-RECHANGES LATelec'!$F370,'Table V'!A$1:O8277,13,FALSE),"TBD")</f>
        <v>608</v>
      </c>
      <c r="AO370" s="170">
        <f>IFERROR(VLOOKUP('PLANNING-RECHANGES LATelec'!$F370,'Table V'!A$1:O8234,14,FALSE),"TBD")</f>
        <v>0</v>
      </c>
      <c r="AP370" s="171" t="str">
        <f>IFERROR(VLOOKUP('PLANNING-RECHANGES LATelec'!$F370,'Table V'!A$1:O$8013,15,FALSE),"TBD")</f>
        <v>USD</v>
      </c>
      <c r="AQ370" s="168" t="str">
        <f>IFERROR(VLOOKUP('PLANNING-RECHANGES LATelec'!$A370,[3]PO_AS!$A$2:$R$2520,16,FALSE),"TBD")</f>
        <v>TBD</v>
      </c>
      <c r="AR370" s="169" t="str">
        <f>IFERROR(VLOOKUP('PLANNING-RECHANGES LATelec'!$A370,[3]PO_AS!$A$2:$S$2520,18,FALSE),"TBD")</f>
        <v>TBD</v>
      </c>
      <c r="AS370" s="169" t="str">
        <f t="shared" si="41"/>
        <v>Non valide</v>
      </c>
      <c r="AT370" s="169" t="str">
        <f t="shared" si="42"/>
        <v>Non valide</v>
      </c>
      <c r="AU370" s="215" t="str">
        <f>LEFT('PLANNING-RECHANGES LATelec'!$R370,9)</f>
        <v>LCTZ72243</v>
      </c>
      <c r="AV370" s="156"/>
    </row>
    <row r="371" spans="1:48" ht="25.5" hidden="1" x14ac:dyDescent="0.2">
      <c r="A371" s="84" t="str">
        <f t="shared" si="38"/>
        <v>27803321</v>
      </c>
      <c r="B371" s="125" t="str">
        <f>IFERROR(VLOOKUP(F371,'Table V'!A:K,11,FALSE),"TBD")</f>
        <v>AIRBUS</v>
      </c>
      <c r="C371" s="125">
        <v>27803321</v>
      </c>
      <c r="D371" s="126"/>
      <c r="E371" s="127" t="s">
        <v>104</v>
      </c>
      <c r="F371" s="125" t="s">
        <v>674</v>
      </c>
      <c r="G371" s="125">
        <v>15</v>
      </c>
      <c r="H371" s="125">
        <v>0</v>
      </c>
      <c r="I371" s="125" t="str">
        <f>IFERROR(VLOOKUP(F371,'Stock PHS'!A:F,6,FALSE),"")</f>
        <v/>
      </c>
      <c r="J371" s="128" t="str">
        <f>IFERROR(VLOOKUP(F371,'Table V'!A:I,9,FALSE),"P/N INCONNU")</f>
        <v>P/N CONNU</v>
      </c>
      <c r="K371" s="125" t="str">
        <f>IFERROR(VLOOKUP(F371,'Table V'!A:J,10,FALSE),"TBD")</f>
        <v>N/A</v>
      </c>
      <c r="L371" s="125" t="str">
        <f>IFERROR(VLOOKUP(F371,'Table V'!A:C,3,FALSE),"LdF non existante")</f>
        <v>LdF approuvée</v>
      </c>
      <c r="M371" s="129" t="s">
        <v>59</v>
      </c>
      <c r="N371" s="125" t="str">
        <f>IFERROR(VLOOKUP(F371,'Table V'!A:H,8,FALSE),"À définir")</f>
        <v>NON</v>
      </c>
      <c r="O371" s="125" t="str">
        <f>IFERROR(VLOOKUP(F371,'Table V'!A:E,2,FALSE),"")</f>
        <v>PROTECTION CAP</v>
      </c>
      <c r="P371" s="125" t="str">
        <f>IFERROR(CONCATENATE(VLOOKUP(F371,'Table V'!$A$1:$Q$260192,17,FALSE),"-",(RIGHT(C371,4)),"0",D371),"")</f>
        <v>1251019-33210</v>
      </c>
      <c r="Q371" s="130" t="str">
        <f>IFERROR(VLOOKUP(F371,'Table V'!A:L,12,FALSE),"")</f>
        <v>COL</v>
      </c>
      <c r="R371" s="126" t="s">
        <v>830</v>
      </c>
      <c r="S371" s="125" t="s">
        <v>794</v>
      </c>
      <c r="T371" s="131" t="s">
        <v>24</v>
      </c>
      <c r="U371" s="132"/>
      <c r="V371" s="130" t="str">
        <f>IFERROR(VLOOKUP(F371,'Table V'!A:F,6,FALSE),"TBD")</f>
        <v>N/A</v>
      </c>
      <c r="W371" s="125" t="str">
        <f>IFERROR(VLOOKUP(F371,'Table V'!A:G,7,FALSE),"TBD")</f>
        <v>N/A</v>
      </c>
      <c r="X371" s="125" t="str">
        <f>IFERROR(VLOOKUP(A371,[1]Feuil1!$A:$AG,32,FALSE),"N/A")</f>
        <v>N/A</v>
      </c>
      <c r="Y371" s="130" t="s">
        <v>1987</v>
      </c>
      <c r="Z371" s="133" t="s">
        <v>851</v>
      </c>
      <c r="AA371" s="125" t="s">
        <v>159</v>
      </c>
      <c r="AB371" s="129">
        <v>14019</v>
      </c>
      <c r="AC371" s="129" t="s">
        <v>57</v>
      </c>
      <c r="AD371" s="129"/>
      <c r="AE371" s="134">
        <v>43311</v>
      </c>
      <c r="AF371" s="134"/>
      <c r="AG371" s="134">
        <f t="shared" si="39"/>
        <v>43305</v>
      </c>
      <c r="AH371" s="125"/>
      <c r="AI371" s="219" t="str">
        <f>IFERROR(VLOOKUP('PLANNING-RECHANGES LATelec'!$AU371,[2]MAD!$B$4:$J$50000,2,FALSE),"MAD TBD")</f>
        <v>MAD TBD</v>
      </c>
      <c r="AJ371" s="134" t="str">
        <f>IFERROR(VLOOKUP('PLANNING-RECHANGES LATelec'!$AU371,[2]MAD!$B$4:$J$50000,9,FALSE),"NON EXPEDIÉE")</f>
        <v>NON EXPEDIÉE</v>
      </c>
      <c r="AK371" s="224" t="str">
        <f t="shared" si="40"/>
        <v/>
      </c>
      <c r="AL371" s="227"/>
      <c r="AM371" s="222" t="s">
        <v>15</v>
      </c>
      <c r="AN371" s="172">
        <f>IFERROR(VLOOKUP('PLANNING-RECHANGES LATelec'!$F371,'Table V'!A$1:O8278,13,FALSE),"TBD")</f>
        <v>134</v>
      </c>
      <c r="AO371" s="170">
        <f>IFERROR(VLOOKUP('PLANNING-RECHANGES LATelec'!$F371,'Table V'!A$1:O8235,14,FALSE),"TBD")</f>
        <v>0</v>
      </c>
      <c r="AP371" s="171" t="str">
        <f>IFERROR(VLOOKUP('PLANNING-RECHANGES LATelec'!$F371,'Table V'!A$1:O$8013,15,FALSE),"TBD")</f>
        <v>EUR</v>
      </c>
      <c r="AQ371" s="168" t="str">
        <f>IFERROR(VLOOKUP('PLANNING-RECHANGES LATelec'!$A371,[3]PO_AS!$A$2:$R$2520,16,FALSE),"TBD")</f>
        <v>TBD</v>
      </c>
      <c r="AR371" s="169" t="str">
        <f>IFERROR(VLOOKUP('PLANNING-RECHANGES LATelec'!$A371,[3]PO_AS!$A$2:$S$2520,18,FALSE),"TBD")</f>
        <v>TBD</v>
      </c>
      <c r="AS371" s="169" t="str">
        <f t="shared" si="41"/>
        <v>Non valide</v>
      </c>
      <c r="AT371" s="169" t="str">
        <f t="shared" si="42"/>
        <v>Non valide</v>
      </c>
      <c r="AU371" s="215" t="str">
        <f>LEFT('PLANNING-RECHANGES LATelec'!$R371,9)</f>
        <v>LCT055528</v>
      </c>
      <c r="AV371" s="156"/>
    </row>
    <row r="372" spans="1:48" ht="25.5" hidden="1" x14ac:dyDescent="0.2">
      <c r="A372" s="84" t="str">
        <f t="shared" si="38"/>
        <v>4900035591</v>
      </c>
      <c r="B372" s="125" t="str">
        <f>IFERROR(VLOOKUP(F372,'Table V'!A:K,11,FALSE),"TBD")</f>
        <v>STELIA</v>
      </c>
      <c r="C372" s="125">
        <v>4900035591</v>
      </c>
      <c r="D372" s="126"/>
      <c r="E372" s="127" t="s">
        <v>104</v>
      </c>
      <c r="F372" s="125" t="s">
        <v>576</v>
      </c>
      <c r="G372" s="125">
        <v>1</v>
      </c>
      <c r="H372" s="125">
        <v>0</v>
      </c>
      <c r="I372" s="125" t="str">
        <f>IFERROR(VLOOKUP(F372,'Stock PHS'!A:F,6,FALSE),"")</f>
        <v/>
      </c>
      <c r="J372" s="128" t="str">
        <f>IFERROR(VLOOKUP(F372,'Table V'!A:I,9,FALSE),"P/N INCONNU")</f>
        <v>P/N CONNU</v>
      </c>
      <c r="K372" s="125" t="str">
        <f>IFERROR(VLOOKUP(F372,'Table V'!A:J,10,FALSE),"TBD")</f>
        <v>N/A</v>
      </c>
      <c r="L372" s="125" t="str">
        <f>IFERROR(VLOOKUP(F372,'Table V'!A:C,3,FALSE),"LdF non existante")</f>
        <v>LdF approuvée</v>
      </c>
      <c r="M372" s="129" t="s">
        <v>59</v>
      </c>
      <c r="N372" s="125" t="str">
        <f>IFERROR(VLOOKUP(F372,'Table V'!A:H,8,FALSE),"À définir")</f>
        <v>NON</v>
      </c>
      <c r="O372" s="125">
        <f>IFERROR(VLOOKUP(F372,'Table V'!A:E,2,FALSE),"")</f>
        <v>101</v>
      </c>
      <c r="P372" s="125" t="str">
        <f>IFERROR(CONCATENATE(VLOOKUP(F372,'Table V'!$A$1:$Q$260192,17,FALSE),"-",(RIGHT(C372,4)),"0",D372),"")</f>
        <v>1251019-55910</v>
      </c>
      <c r="Q372" s="130" t="str">
        <f>IFERROR(VLOOKUP(F372,'Table V'!A:L,12,FALSE),"")</f>
        <v>LAB</v>
      </c>
      <c r="R372" s="126" t="s">
        <v>1819</v>
      </c>
      <c r="S372" s="125" t="s">
        <v>172</v>
      </c>
      <c r="T372" s="131" t="s">
        <v>24</v>
      </c>
      <c r="U372" s="132" t="s">
        <v>15</v>
      </c>
      <c r="V372" s="130" t="str">
        <f>IFERROR(VLOOKUP(F372,'Table V'!A:F,6,FALSE),"TBD")</f>
        <v>6839605400
6839315000</v>
      </c>
      <c r="W372" s="125" t="str">
        <f>IFERROR(VLOOKUP(F372,'Table V'!A:G,7,FALSE),"TBD")</f>
        <v>Qté 1
Qté 1</v>
      </c>
      <c r="X372" s="125" t="str">
        <f>IFERROR(VLOOKUP(A372,[1]Feuil1!$A:$AG,32,FALSE),"N/A")</f>
        <v>N/A</v>
      </c>
      <c r="Y372" s="130" t="s">
        <v>1987</v>
      </c>
      <c r="Z372" s="133" t="s">
        <v>398</v>
      </c>
      <c r="AA372" s="125" t="s">
        <v>159</v>
      </c>
      <c r="AB372" s="129">
        <v>14685</v>
      </c>
      <c r="AC372" s="129"/>
      <c r="AD372" s="129"/>
      <c r="AE372" s="134">
        <v>43290</v>
      </c>
      <c r="AF372" s="134">
        <v>43312</v>
      </c>
      <c r="AG372" s="134">
        <f t="shared" si="39"/>
        <v>43306</v>
      </c>
      <c r="AH372" s="125"/>
      <c r="AI372" s="219" t="str">
        <f>IFERROR(VLOOKUP('PLANNING-RECHANGES LATelec'!$AU372,[2]MAD!$B$4:$J$50000,2,FALSE),"MAD TBD")</f>
        <v>MAD TBD</v>
      </c>
      <c r="AJ372" s="134" t="str">
        <f>IFERROR(VLOOKUP('PLANNING-RECHANGES LATelec'!$AU372,[2]MAD!$B$4:$J$50000,9,FALSE),"NON EXPEDIÉE")</f>
        <v>NON EXPEDIÉE</v>
      </c>
      <c r="AK372" s="224" t="str">
        <f t="shared" si="40"/>
        <v/>
      </c>
      <c r="AL372" s="227"/>
      <c r="AM372" s="222" t="s">
        <v>15</v>
      </c>
      <c r="AN372" s="172">
        <f>IFERROR(VLOOKUP('PLANNING-RECHANGES LATelec'!$F372,'Table V'!A$1:O8279,13,FALSE),"TBD")</f>
        <v>0</v>
      </c>
      <c r="AO372" s="170">
        <f>IFERROR(VLOOKUP('PLANNING-RECHANGES LATelec'!$F372,'Table V'!A$1:O8236,14,FALSE),"TBD")</f>
        <v>0</v>
      </c>
      <c r="AP372" s="171">
        <f>IFERROR(VLOOKUP('PLANNING-RECHANGES LATelec'!$F372,'Table V'!A$1:O$8013,15,FALSE),"TBD")</f>
        <v>0</v>
      </c>
      <c r="AQ372" s="168" t="str">
        <f>IFERROR(VLOOKUP('PLANNING-RECHANGES LATelec'!$A372,[3]PO_AS!$A$2:$R$2520,16,FALSE),"TBD")</f>
        <v>TBD</v>
      </c>
      <c r="AR372" s="169" t="str">
        <f>IFERROR(VLOOKUP('PLANNING-RECHANGES LATelec'!$A372,[3]PO_AS!$A$2:$S$2520,18,FALSE),"TBD")</f>
        <v>TBD</v>
      </c>
      <c r="AS372" s="169" t="str">
        <f t="shared" si="41"/>
        <v>Non valide</v>
      </c>
      <c r="AT372" s="169" t="str">
        <f t="shared" si="42"/>
        <v>Non valide</v>
      </c>
      <c r="AU372" s="215" t="str">
        <f>LEFT('PLANNING-RECHANGES LATelec'!$R372,9)</f>
        <v>LCT071074</v>
      </c>
      <c r="AV372" s="156"/>
    </row>
    <row r="373" spans="1:48" ht="25.5" hidden="1" x14ac:dyDescent="0.2">
      <c r="A373" s="84" t="str">
        <f t="shared" si="38"/>
        <v>4900035591</v>
      </c>
      <c r="B373" s="125" t="str">
        <f>IFERROR(VLOOKUP(F373,'Table V'!A:K,11,FALSE),"TBD")</f>
        <v>STELIA</v>
      </c>
      <c r="C373" s="125">
        <v>4900035591</v>
      </c>
      <c r="D373" s="126"/>
      <c r="E373" s="127" t="s">
        <v>104</v>
      </c>
      <c r="F373" s="125" t="s">
        <v>546</v>
      </c>
      <c r="G373" s="125">
        <v>1</v>
      </c>
      <c r="H373" s="125">
        <v>0</v>
      </c>
      <c r="I373" s="125" t="str">
        <f>IFERROR(VLOOKUP(F373,'Stock PHS'!A:F,6,FALSE),"")</f>
        <v/>
      </c>
      <c r="J373" s="128" t="str">
        <f>IFERROR(VLOOKUP(F373,'Table V'!A:I,9,FALSE),"P/N INCONNU")</f>
        <v>P/N CONNU</v>
      </c>
      <c r="K373" s="125" t="str">
        <f>IFERROR(VLOOKUP(F373,'Table V'!A:J,10,FALSE),"TBD")</f>
        <v>N/A</v>
      </c>
      <c r="L373" s="125" t="str">
        <f>IFERROR(VLOOKUP(F373,'Table V'!A:C,3,FALSE),"LdF non existante")</f>
        <v>LdF approuvée</v>
      </c>
      <c r="M373" s="129" t="s">
        <v>59</v>
      </c>
      <c r="N373" s="125" t="str">
        <f>IFERROR(VLOOKUP(F373,'Table V'!A:H,8,FALSE),"À définir")</f>
        <v>NON</v>
      </c>
      <c r="O373" s="125">
        <f>IFERROR(VLOOKUP(F373,'Table V'!A:E,2,FALSE),"")</f>
        <v>34</v>
      </c>
      <c r="P373" s="125" t="str">
        <f>IFERROR(CONCATENATE(VLOOKUP(F373,'Table V'!$A$1:$Q$260192,17,FALSE),"-",(RIGHT(C373,4)),"0",D373),"")</f>
        <v>1251019-55910</v>
      </c>
      <c r="Q373" s="130" t="str">
        <f>IFERROR(VLOOKUP(F373,'Table V'!A:L,12,FALSE),"")</f>
        <v>LAB</v>
      </c>
      <c r="R373" s="126" t="s">
        <v>1820</v>
      </c>
      <c r="S373" s="125" t="s">
        <v>172</v>
      </c>
      <c r="T373" s="131" t="s">
        <v>24</v>
      </c>
      <c r="U373" s="132" t="s">
        <v>15</v>
      </c>
      <c r="V373" s="130" t="str">
        <f>IFERROR(VLOOKUP(F373,'Table V'!A:F,6,FALSE),"TBD")</f>
        <v>N/A</v>
      </c>
      <c r="W373" s="125" t="str">
        <f>IFERROR(VLOOKUP(F373,'Table V'!A:G,7,FALSE),"TBD")</f>
        <v>N/A</v>
      </c>
      <c r="X373" s="125" t="str">
        <f>IFERROR(VLOOKUP(A373,[1]Feuil1!$A:$AG,32,FALSE),"N/A")</f>
        <v>N/A</v>
      </c>
      <c r="Y373" s="130" t="s">
        <v>1987</v>
      </c>
      <c r="Z373" s="133" t="s">
        <v>398</v>
      </c>
      <c r="AA373" s="125" t="s">
        <v>159</v>
      </c>
      <c r="AB373" s="129">
        <v>14685</v>
      </c>
      <c r="AC373" s="129"/>
      <c r="AD373" s="129"/>
      <c r="AE373" s="134">
        <v>43290</v>
      </c>
      <c r="AF373" s="134">
        <v>43312</v>
      </c>
      <c r="AG373" s="134">
        <f t="shared" si="39"/>
        <v>43306</v>
      </c>
      <c r="AH373" s="125"/>
      <c r="AI373" s="219" t="str">
        <f>IFERROR(VLOOKUP('PLANNING-RECHANGES LATelec'!$AU373,[2]MAD!$B$4:$J$50000,2,FALSE),"MAD TBD")</f>
        <v>MAD TBD</v>
      </c>
      <c r="AJ373" s="134" t="str">
        <f>IFERROR(VLOOKUP('PLANNING-RECHANGES LATelec'!$AU373,[2]MAD!$B$4:$J$50000,9,FALSE),"NON EXPEDIÉE")</f>
        <v>NON EXPEDIÉE</v>
      </c>
      <c r="AK373" s="224" t="str">
        <f t="shared" si="40"/>
        <v/>
      </c>
      <c r="AL373" s="227"/>
      <c r="AM373" s="222" t="s">
        <v>15</v>
      </c>
      <c r="AN373" s="172">
        <f>IFERROR(VLOOKUP('PLANNING-RECHANGES LATelec'!$F373,'Table V'!A$1:O8280,13,FALSE),"TBD")</f>
        <v>0</v>
      </c>
      <c r="AO373" s="170">
        <f>IFERROR(VLOOKUP('PLANNING-RECHANGES LATelec'!$F373,'Table V'!A$1:O8237,14,FALSE),"TBD")</f>
        <v>0</v>
      </c>
      <c r="AP373" s="171">
        <f>IFERROR(VLOOKUP('PLANNING-RECHANGES LATelec'!$F373,'Table V'!A$1:O$8013,15,FALSE),"TBD")</f>
        <v>0</v>
      </c>
      <c r="AQ373" s="168" t="str">
        <f>IFERROR(VLOOKUP('PLANNING-RECHANGES LATelec'!$A373,[3]PO_AS!$A$2:$R$2520,16,FALSE),"TBD")</f>
        <v>TBD</v>
      </c>
      <c r="AR373" s="169" t="str">
        <f>IFERROR(VLOOKUP('PLANNING-RECHANGES LATelec'!$A373,[3]PO_AS!$A$2:$S$2520,18,FALSE),"TBD")</f>
        <v>TBD</v>
      </c>
      <c r="AS373" s="169" t="str">
        <f t="shared" si="41"/>
        <v>Non valide</v>
      </c>
      <c r="AT373" s="169" t="str">
        <f t="shared" si="42"/>
        <v>Non valide</v>
      </c>
      <c r="AU373" s="215" t="str">
        <f>LEFT('PLANNING-RECHANGES LATelec'!$R373,9)</f>
        <v>LCT071076</v>
      </c>
      <c r="AV373" s="156"/>
    </row>
    <row r="374" spans="1:48" ht="25.5" hidden="1" x14ac:dyDescent="0.2">
      <c r="A374" s="84" t="str">
        <f t="shared" si="38"/>
        <v>4900035575</v>
      </c>
      <c r="B374" s="125" t="str">
        <f>IFERROR(VLOOKUP(F374,'Table V'!A:K,11,FALSE),"TBD")</f>
        <v>STELIA</v>
      </c>
      <c r="C374" s="125">
        <v>4900035575</v>
      </c>
      <c r="D374" s="126"/>
      <c r="E374" s="127" t="s">
        <v>95</v>
      </c>
      <c r="F374" s="125" t="s">
        <v>517</v>
      </c>
      <c r="G374" s="125">
        <v>1</v>
      </c>
      <c r="H374" s="125">
        <v>0</v>
      </c>
      <c r="I374" s="125" t="str">
        <f>IFERROR(VLOOKUP(F374,'Stock PHS'!A:F,6,FALSE),"")</f>
        <v/>
      </c>
      <c r="J374" s="128" t="str">
        <f>IFERROR(VLOOKUP(F374,'Table V'!A:I,9,FALSE),"P/N INCONNU")</f>
        <v>P/N CONNU</v>
      </c>
      <c r="K374" s="125" t="str">
        <f>IFERROR(VLOOKUP(F374,'Table V'!A:J,10,FALSE),"TBD")</f>
        <v>N/A</v>
      </c>
      <c r="L374" s="125" t="str">
        <f>IFERROR(VLOOKUP(F374,'Table V'!A:C,3,FALSE),"LdF non existante")</f>
        <v>LdF approuvée</v>
      </c>
      <c r="M374" s="129" t="s">
        <v>59</v>
      </c>
      <c r="N374" s="125" t="str">
        <f>IFERROR(VLOOKUP(F374,'Table V'!A:H,8,FALSE),"À définir")</f>
        <v>NON</v>
      </c>
      <c r="O374" s="125">
        <f>IFERROR(VLOOKUP(F374,'Table V'!A:E,2,FALSE),"")</f>
        <v>26</v>
      </c>
      <c r="P374" s="125" t="str">
        <f>IFERROR(CONCATENATE(VLOOKUP(F374,'Table V'!$A$1:$Q$260192,17,FALSE),"-",(RIGHT(C374,4)),"0",D374),"")</f>
        <v>1251019-55750</v>
      </c>
      <c r="Q374" s="130" t="str">
        <f>IFERROR(VLOOKUP(F374,'Table V'!A:L,12,FALSE),"")</f>
        <v>LAB</v>
      </c>
      <c r="R374" s="126" t="s">
        <v>1821</v>
      </c>
      <c r="S374" s="125" t="s">
        <v>183</v>
      </c>
      <c r="T374" s="131" t="s">
        <v>24</v>
      </c>
      <c r="U374" s="132" t="s">
        <v>15</v>
      </c>
      <c r="V374" s="130" t="str">
        <f>IFERROR(VLOOKUP(F374,'Table V'!A:F,6,FALSE),"TBD")</f>
        <v>N/A</v>
      </c>
      <c r="W374" s="125" t="str">
        <f>IFERROR(VLOOKUP(F374,'Table V'!A:G,7,FALSE),"TBD")</f>
        <v>N/A</v>
      </c>
      <c r="X374" s="125" t="str">
        <f>IFERROR(VLOOKUP(A374,[1]Feuil1!$A:$AG,32,FALSE),"N/A")</f>
        <v>N/A</v>
      </c>
      <c r="Y374" s="130" t="s">
        <v>1987</v>
      </c>
      <c r="Z374" s="133" t="s">
        <v>398</v>
      </c>
      <c r="AA374" s="125" t="s">
        <v>159</v>
      </c>
      <c r="AB374" s="129">
        <v>14685</v>
      </c>
      <c r="AC374" s="129"/>
      <c r="AD374" s="129"/>
      <c r="AE374" s="134">
        <v>43292</v>
      </c>
      <c r="AF374" s="134">
        <v>43312</v>
      </c>
      <c r="AG374" s="134">
        <f t="shared" si="39"/>
        <v>43306</v>
      </c>
      <c r="AH374" s="125"/>
      <c r="AI374" s="219" t="str">
        <f>IFERROR(VLOOKUP('PLANNING-RECHANGES LATelec'!$AU374,[2]MAD!$B$4:$J$50000,2,FALSE),"MAD TBD")</f>
        <v>MAD TBD</v>
      </c>
      <c r="AJ374" s="134" t="str">
        <f>IFERROR(VLOOKUP('PLANNING-RECHANGES LATelec'!$AU374,[2]MAD!$B$4:$J$50000,9,FALSE),"NON EXPEDIÉE")</f>
        <v>NON EXPEDIÉE</v>
      </c>
      <c r="AK374" s="224" t="str">
        <f t="shared" si="40"/>
        <v/>
      </c>
      <c r="AL374" s="227"/>
      <c r="AM374" s="222" t="s">
        <v>15</v>
      </c>
      <c r="AN374" s="172">
        <f>IFERROR(VLOOKUP('PLANNING-RECHANGES LATelec'!$F374,'Table V'!A$1:O8281,13,FALSE),"TBD")</f>
        <v>0</v>
      </c>
      <c r="AO374" s="170">
        <f>IFERROR(VLOOKUP('PLANNING-RECHANGES LATelec'!$F374,'Table V'!A$1:O8238,14,FALSE),"TBD")</f>
        <v>0</v>
      </c>
      <c r="AP374" s="171">
        <f>IFERROR(VLOOKUP('PLANNING-RECHANGES LATelec'!$F374,'Table V'!A$1:O$8013,15,FALSE),"TBD")</f>
        <v>0</v>
      </c>
      <c r="AQ374" s="168" t="str">
        <f>IFERROR(VLOOKUP('PLANNING-RECHANGES LATelec'!$A374,[3]PO_AS!$A$2:$R$2520,16,FALSE),"TBD")</f>
        <v>TBD</v>
      </c>
      <c r="AR374" s="169" t="str">
        <f>IFERROR(VLOOKUP('PLANNING-RECHANGES LATelec'!$A374,[3]PO_AS!$A$2:$S$2520,18,FALSE),"TBD")</f>
        <v>TBD</v>
      </c>
      <c r="AS374" s="169" t="str">
        <f t="shared" si="41"/>
        <v>Non valide</v>
      </c>
      <c r="AT374" s="169" t="str">
        <f t="shared" si="42"/>
        <v>Non valide</v>
      </c>
      <c r="AU374" s="215" t="str">
        <f>LEFT('PLANNING-RECHANGES LATelec'!$R374,9)</f>
        <v>LCT069970</v>
      </c>
      <c r="AV374" s="156"/>
    </row>
    <row r="375" spans="1:48" ht="25.5" hidden="1" x14ac:dyDescent="0.2">
      <c r="A375" s="84" t="str">
        <f t="shared" si="38"/>
        <v>4900035575</v>
      </c>
      <c r="B375" s="125" t="str">
        <f>IFERROR(VLOOKUP(F375,'Table V'!A:K,11,FALSE),"TBD")</f>
        <v>STELIA</v>
      </c>
      <c r="C375" s="125">
        <v>4900035575</v>
      </c>
      <c r="D375" s="126"/>
      <c r="E375" s="127" t="s">
        <v>95</v>
      </c>
      <c r="F375" s="125" t="s">
        <v>535</v>
      </c>
      <c r="G375" s="125">
        <v>1</v>
      </c>
      <c r="H375" s="125">
        <v>0</v>
      </c>
      <c r="I375" s="125" t="str">
        <f>IFERROR(VLOOKUP(F375,'Stock PHS'!A:F,6,FALSE),"")</f>
        <v/>
      </c>
      <c r="J375" s="128" t="str">
        <f>IFERROR(VLOOKUP(F375,'Table V'!A:I,9,FALSE),"P/N INCONNU")</f>
        <v>P/N CONNU</v>
      </c>
      <c r="K375" s="125" t="str">
        <f>IFERROR(VLOOKUP(F375,'Table V'!A:J,10,FALSE),"TBD")</f>
        <v>TBD</v>
      </c>
      <c r="L375" s="125" t="str">
        <f>IFERROR(VLOOKUP(F375,'Table V'!A:C,3,FALSE),"LdF non existante")</f>
        <v>LdF approuvée</v>
      </c>
      <c r="M375" s="129" t="s">
        <v>59</v>
      </c>
      <c r="N375" s="125" t="str">
        <f>IFERROR(VLOOKUP(F375,'Table V'!A:H,8,FALSE),"À définir")</f>
        <v>NON</v>
      </c>
      <c r="O375" s="125">
        <f>IFERROR(VLOOKUP(F375,'Table V'!A:E,2,FALSE),"")</f>
        <v>28</v>
      </c>
      <c r="P375" s="125" t="str">
        <f>IFERROR(CONCATENATE(VLOOKUP(F375,'Table V'!$A$1:$Q$260192,17,FALSE),"-",(RIGHT(C375,4)),"0",D375),"")</f>
        <v>1251019-55750</v>
      </c>
      <c r="Q375" s="130" t="str">
        <f>IFERROR(VLOOKUP(F375,'Table V'!A:L,12,FALSE),"")</f>
        <v>LAB</v>
      </c>
      <c r="R375" s="126" t="s">
        <v>1822</v>
      </c>
      <c r="S375" s="125" t="s">
        <v>172</v>
      </c>
      <c r="T375" s="131" t="s">
        <v>24</v>
      </c>
      <c r="U375" s="132" t="s">
        <v>15</v>
      </c>
      <c r="V375" s="130" t="str">
        <f>IFERROR(VLOOKUP(F375,'Table V'!A:F,6,FALSE),"TBD")</f>
        <v>N/A</v>
      </c>
      <c r="W375" s="125" t="str">
        <f>IFERROR(VLOOKUP(F375,'Table V'!A:G,7,FALSE),"TBD")</f>
        <v>N/A</v>
      </c>
      <c r="X375" s="125" t="str">
        <f>IFERROR(VLOOKUP(A375,[1]Feuil1!$A:$AG,32,FALSE),"N/A")</f>
        <v>N/A</v>
      </c>
      <c r="Y375" s="130" t="s">
        <v>1987</v>
      </c>
      <c r="Z375" s="133" t="s">
        <v>398</v>
      </c>
      <c r="AA375" s="125" t="s">
        <v>159</v>
      </c>
      <c r="AB375" s="129">
        <v>14685</v>
      </c>
      <c r="AC375" s="129"/>
      <c r="AD375" s="129"/>
      <c r="AE375" s="134">
        <v>43292</v>
      </c>
      <c r="AF375" s="134">
        <v>43312</v>
      </c>
      <c r="AG375" s="134">
        <f t="shared" si="39"/>
        <v>43306</v>
      </c>
      <c r="AH375" s="125"/>
      <c r="AI375" s="219" t="str">
        <f>IFERROR(VLOOKUP('PLANNING-RECHANGES LATelec'!$AU375,[2]MAD!$B$4:$J$50000,2,FALSE),"MAD TBD")</f>
        <v>MAD TBD</v>
      </c>
      <c r="AJ375" s="134" t="str">
        <f>IFERROR(VLOOKUP('PLANNING-RECHANGES LATelec'!$AU375,[2]MAD!$B$4:$J$50000,9,FALSE),"NON EXPEDIÉE")</f>
        <v>NON EXPEDIÉE</v>
      </c>
      <c r="AK375" s="224" t="str">
        <f t="shared" si="40"/>
        <v/>
      </c>
      <c r="AL375" s="227"/>
      <c r="AM375" s="222" t="s">
        <v>15</v>
      </c>
      <c r="AN375" s="172">
        <f>IFERROR(VLOOKUP('PLANNING-RECHANGES LATelec'!$F375,'Table V'!A$1:O8282,13,FALSE),"TBD")</f>
        <v>0</v>
      </c>
      <c r="AO375" s="170">
        <f>IFERROR(VLOOKUP('PLANNING-RECHANGES LATelec'!$F375,'Table V'!A$1:O8239,14,FALSE),"TBD")</f>
        <v>0</v>
      </c>
      <c r="AP375" s="171">
        <f>IFERROR(VLOOKUP('PLANNING-RECHANGES LATelec'!$F375,'Table V'!A$1:O$8013,15,FALSE),"TBD")</f>
        <v>0</v>
      </c>
      <c r="AQ375" s="168" t="str">
        <f>IFERROR(VLOOKUP('PLANNING-RECHANGES LATelec'!$A375,[3]PO_AS!$A$2:$R$2520,16,FALSE),"TBD")</f>
        <v>TBD</v>
      </c>
      <c r="AR375" s="169" t="str">
        <f>IFERROR(VLOOKUP('PLANNING-RECHANGES LATelec'!$A375,[3]PO_AS!$A$2:$S$2520,18,FALSE),"TBD")</f>
        <v>TBD</v>
      </c>
      <c r="AS375" s="169" t="str">
        <f t="shared" si="41"/>
        <v>Non valide</v>
      </c>
      <c r="AT375" s="169" t="str">
        <f t="shared" si="42"/>
        <v>Non valide</v>
      </c>
      <c r="AU375" s="215" t="str">
        <f>LEFT('PLANNING-RECHANGES LATelec'!$R375,9)</f>
        <v>LCT069972</v>
      </c>
      <c r="AV375" s="156"/>
    </row>
    <row r="376" spans="1:48" ht="25.5" hidden="1" x14ac:dyDescent="0.2">
      <c r="A376" s="84" t="str">
        <f t="shared" si="38"/>
        <v>4900035575</v>
      </c>
      <c r="B376" s="125" t="str">
        <f>IFERROR(VLOOKUP(F376,'Table V'!A:K,11,FALSE),"TBD")</f>
        <v>STELIA</v>
      </c>
      <c r="C376" s="125">
        <v>4900035575</v>
      </c>
      <c r="D376" s="126"/>
      <c r="E376" s="127" t="s">
        <v>95</v>
      </c>
      <c r="F376" s="125" t="s">
        <v>540</v>
      </c>
      <c r="G376" s="125">
        <v>1</v>
      </c>
      <c r="H376" s="125">
        <v>0</v>
      </c>
      <c r="I376" s="125" t="str">
        <f>IFERROR(VLOOKUP(F376,'Stock PHS'!A:F,6,FALSE),"")</f>
        <v/>
      </c>
      <c r="J376" s="128" t="str">
        <f>IFERROR(VLOOKUP(F376,'Table V'!A:I,9,FALSE),"P/N INCONNU")</f>
        <v>P/N CONNU</v>
      </c>
      <c r="K376" s="125" t="str">
        <f>IFERROR(VLOOKUP(F376,'Table V'!A:J,10,FALSE),"TBD")</f>
        <v>N/A</v>
      </c>
      <c r="L376" s="125" t="str">
        <f>IFERROR(VLOOKUP(F376,'Table V'!A:C,3,FALSE),"LdF non existante")</f>
        <v>LdF approuvée</v>
      </c>
      <c r="M376" s="129" t="s">
        <v>59</v>
      </c>
      <c r="N376" s="125" t="str">
        <f>IFERROR(VLOOKUP(F376,'Table V'!A:H,8,FALSE),"À définir")</f>
        <v>NON</v>
      </c>
      <c r="O376" s="125">
        <f>IFERROR(VLOOKUP(F376,'Table V'!A:E,2,FALSE),"")</f>
        <v>29</v>
      </c>
      <c r="P376" s="125" t="str">
        <f>IFERROR(CONCATENATE(VLOOKUP(F376,'Table V'!$A$1:$Q$260192,17,FALSE),"-",(RIGHT(C376,4)),"0",D376),"")</f>
        <v>1251019-55750</v>
      </c>
      <c r="Q376" s="130" t="str">
        <f>IFERROR(VLOOKUP(F376,'Table V'!A:L,12,FALSE),"")</f>
        <v>LAB</v>
      </c>
      <c r="R376" s="126" t="s">
        <v>1823</v>
      </c>
      <c r="S376" s="125" t="s">
        <v>183</v>
      </c>
      <c r="T376" s="131" t="s">
        <v>24</v>
      </c>
      <c r="U376" s="132" t="s">
        <v>15</v>
      </c>
      <c r="V376" s="130">
        <f>IFERROR(VLOOKUP(F376,'Table V'!A:F,6,FALSE),"TBD")</f>
        <v>6808101600</v>
      </c>
      <c r="W376" s="125" t="str">
        <f>IFERROR(VLOOKUP(F376,'Table V'!A:G,7,FALSE),"TBD")</f>
        <v>Qté 1</v>
      </c>
      <c r="X376" s="125" t="str">
        <f>IFERROR(VLOOKUP(A376,[1]Feuil1!$A:$AG,32,FALSE),"N/A")</f>
        <v>N/A</v>
      </c>
      <c r="Y376" s="130" t="s">
        <v>1987</v>
      </c>
      <c r="Z376" s="133" t="s">
        <v>398</v>
      </c>
      <c r="AA376" s="125" t="s">
        <v>159</v>
      </c>
      <c r="AB376" s="129">
        <v>14685</v>
      </c>
      <c r="AC376" s="129"/>
      <c r="AD376" s="129"/>
      <c r="AE376" s="134">
        <v>43292</v>
      </c>
      <c r="AF376" s="134">
        <v>43312</v>
      </c>
      <c r="AG376" s="134">
        <f t="shared" si="39"/>
        <v>43306</v>
      </c>
      <c r="AH376" s="125"/>
      <c r="AI376" s="219" t="str">
        <f>IFERROR(VLOOKUP('PLANNING-RECHANGES LATelec'!$AU376,[2]MAD!$B$4:$J$50000,2,FALSE),"MAD TBD")</f>
        <v>MAD TBD</v>
      </c>
      <c r="AJ376" s="134" t="str">
        <f>IFERROR(VLOOKUP('PLANNING-RECHANGES LATelec'!$AU376,[2]MAD!$B$4:$J$50000,9,FALSE),"NON EXPEDIÉE")</f>
        <v>NON EXPEDIÉE</v>
      </c>
      <c r="AK376" s="224" t="str">
        <f t="shared" si="40"/>
        <v/>
      </c>
      <c r="AL376" s="227"/>
      <c r="AM376" s="222" t="s">
        <v>15</v>
      </c>
      <c r="AN376" s="172">
        <f>IFERROR(VLOOKUP('PLANNING-RECHANGES LATelec'!$F376,'Table V'!A$1:O8283,13,FALSE),"TBD")</f>
        <v>0</v>
      </c>
      <c r="AO376" s="170">
        <f>IFERROR(VLOOKUP('PLANNING-RECHANGES LATelec'!$F376,'Table V'!A$1:O8240,14,FALSE),"TBD")</f>
        <v>0</v>
      </c>
      <c r="AP376" s="171">
        <f>IFERROR(VLOOKUP('PLANNING-RECHANGES LATelec'!$F376,'Table V'!A$1:O$8013,15,FALSE),"TBD")</f>
        <v>0</v>
      </c>
      <c r="AQ376" s="168" t="str">
        <f>IFERROR(VLOOKUP('PLANNING-RECHANGES LATelec'!$A376,[3]PO_AS!$A$2:$R$2520,16,FALSE),"TBD")</f>
        <v>TBD</v>
      </c>
      <c r="AR376" s="169" t="str">
        <f>IFERROR(VLOOKUP('PLANNING-RECHANGES LATelec'!$A376,[3]PO_AS!$A$2:$S$2520,18,FALSE),"TBD")</f>
        <v>TBD</v>
      </c>
      <c r="AS376" s="169" t="str">
        <f t="shared" si="41"/>
        <v>Non valide</v>
      </c>
      <c r="AT376" s="169" t="str">
        <f t="shared" si="42"/>
        <v>Non valide</v>
      </c>
      <c r="AU376" s="215" t="str">
        <f>LEFT('PLANNING-RECHANGES LATelec'!$R376,9)</f>
        <v>LCT069974</v>
      </c>
      <c r="AV376" s="156"/>
    </row>
    <row r="377" spans="1:48" ht="25.5" hidden="1" x14ac:dyDescent="0.2">
      <c r="A377" s="84" t="str">
        <f t="shared" si="38"/>
        <v>4900035575</v>
      </c>
      <c r="B377" s="125" t="str">
        <f>IFERROR(VLOOKUP(F377,'Table V'!A:K,11,FALSE),"TBD")</f>
        <v>STELIA</v>
      </c>
      <c r="C377" s="125">
        <v>4900035575</v>
      </c>
      <c r="D377" s="126"/>
      <c r="E377" s="127" t="s">
        <v>95</v>
      </c>
      <c r="F377" s="125" t="s">
        <v>512</v>
      </c>
      <c r="G377" s="125">
        <v>1</v>
      </c>
      <c r="H377" s="125">
        <v>0</v>
      </c>
      <c r="I377" s="125" t="str">
        <f>IFERROR(VLOOKUP(F377,'Stock PHS'!A:F,6,FALSE),"")</f>
        <v/>
      </c>
      <c r="J377" s="128" t="str">
        <f>IFERROR(VLOOKUP(F377,'Table V'!A:I,9,FALSE),"P/N INCONNU")</f>
        <v>P/N CONNU</v>
      </c>
      <c r="K377" s="125" t="str">
        <f>IFERROR(VLOOKUP(F377,'Table V'!A:J,10,FALSE),"TBD")</f>
        <v>N/A</v>
      </c>
      <c r="L377" s="125" t="str">
        <f>IFERROR(VLOOKUP(F377,'Table V'!A:C,3,FALSE),"LdF non existante")</f>
        <v>LdF approuvée</v>
      </c>
      <c r="M377" s="129" t="s">
        <v>59</v>
      </c>
      <c r="N377" s="125" t="str">
        <f>IFERROR(VLOOKUP(F377,'Table V'!A:H,8,FALSE),"À définir")</f>
        <v>NON</v>
      </c>
      <c r="O377" s="125">
        <f>IFERROR(VLOOKUP(F377,'Table V'!A:E,2,FALSE),"")</f>
        <v>25</v>
      </c>
      <c r="P377" s="125" t="str">
        <f>IFERROR(CONCATENATE(VLOOKUP(F377,'Table V'!$A$1:$Q$260192,17,FALSE),"-",(RIGHT(C377,4)),"0",D377),"")</f>
        <v>1251019-55750</v>
      </c>
      <c r="Q377" s="130" t="str">
        <f>IFERROR(VLOOKUP(F377,'Table V'!A:L,12,FALSE),"")</f>
        <v>LAB</v>
      </c>
      <c r="R377" s="126" t="s">
        <v>1824</v>
      </c>
      <c r="S377" s="125" t="s">
        <v>183</v>
      </c>
      <c r="T377" s="131" t="s">
        <v>24</v>
      </c>
      <c r="U377" s="132" t="s">
        <v>15</v>
      </c>
      <c r="V377" s="130" t="str">
        <f>IFERROR(VLOOKUP(F377,'Table V'!A:F,6,FALSE),"TBD")</f>
        <v>N/A</v>
      </c>
      <c r="W377" s="125" t="str">
        <f>IFERROR(VLOOKUP(F377,'Table V'!A:G,7,FALSE),"TBD")</f>
        <v>N/A</v>
      </c>
      <c r="X377" s="125" t="str">
        <f>IFERROR(VLOOKUP(A377,[1]Feuil1!$A:$AG,32,FALSE),"N/A")</f>
        <v>N/A</v>
      </c>
      <c r="Y377" s="130" t="s">
        <v>1987</v>
      </c>
      <c r="Z377" s="133" t="s">
        <v>398</v>
      </c>
      <c r="AA377" s="125" t="s">
        <v>159</v>
      </c>
      <c r="AB377" s="129">
        <v>14685</v>
      </c>
      <c r="AC377" s="129"/>
      <c r="AD377" s="129"/>
      <c r="AE377" s="134">
        <v>43292</v>
      </c>
      <c r="AF377" s="134">
        <v>43312</v>
      </c>
      <c r="AG377" s="134">
        <f t="shared" si="39"/>
        <v>43306</v>
      </c>
      <c r="AH377" s="125"/>
      <c r="AI377" s="219" t="str">
        <f>IFERROR(VLOOKUP('PLANNING-RECHANGES LATelec'!$AU377,[2]MAD!$B$4:$J$50000,2,FALSE),"MAD TBD")</f>
        <v>MAD TBD</v>
      </c>
      <c r="AJ377" s="134" t="str">
        <f>IFERROR(VLOOKUP('PLANNING-RECHANGES LATelec'!$AU377,[2]MAD!$B$4:$J$50000,9,FALSE),"NON EXPEDIÉE")</f>
        <v>NON EXPEDIÉE</v>
      </c>
      <c r="AK377" s="224" t="str">
        <f t="shared" si="40"/>
        <v/>
      </c>
      <c r="AL377" s="227"/>
      <c r="AM377" s="222" t="s">
        <v>15</v>
      </c>
      <c r="AN377" s="172">
        <f>IFERROR(VLOOKUP('PLANNING-RECHANGES LATelec'!$F377,'Table V'!A$1:O8284,13,FALSE),"TBD")</f>
        <v>0</v>
      </c>
      <c r="AO377" s="170">
        <f>IFERROR(VLOOKUP('PLANNING-RECHANGES LATelec'!$F377,'Table V'!A$1:O8241,14,FALSE),"TBD")</f>
        <v>0</v>
      </c>
      <c r="AP377" s="171">
        <f>IFERROR(VLOOKUP('PLANNING-RECHANGES LATelec'!$F377,'Table V'!A$1:O$8013,15,FALSE),"TBD")</f>
        <v>0</v>
      </c>
      <c r="AQ377" s="168" t="str">
        <f>IFERROR(VLOOKUP('PLANNING-RECHANGES LATelec'!$A377,[3]PO_AS!$A$2:$R$2520,16,FALSE),"TBD")</f>
        <v>TBD</v>
      </c>
      <c r="AR377" s="169" t="str">
        <f>IFERROR(VLOOKUP('PLANNING-RECHANGES LATelec'!$A377,[3]PO_AS!$A$2:$S$2520,18,FALSE),"TBD")</f>
        <v>TBD</v>
      </c>
      <c r="AS377" s="169" t="str">
        <f t="shared" si="41"/>
        <v>Non valide</v>
      </c>
      <c r="AT377" s="169" t="str">
        <f t="shared" si="42"/>
        <v>Non valide</v>
      </c>
      <c r="AU377" s="215" t="str">
        <f>LEFT('PLANNING-RECHANGES LATelec'!$R377,9)</f>
        <v>LCT069976</v>
      </c>
      <c r="AV377" s="156"/>
    </row>
    <row r="378" spans="1:48" ht="25.5" hidden="1" x14ac:dyDescent="0.2">
      <c r="A378" s="84" t="str">
        <f t="shared" si="38"/>
        <v>4900035575</v>
      </c>
      <c r="B378" s="125" t="str">
        <f>IFERROR(VLOOKUP(F378,'Table V'!A:K,11,FALSE),"TBD")</f>
        <v>STELIA</v>
      </c>
      <c r="C378" s="125">
        <v>4900035575</v>
      </c>
      <c r="D378" s="126"/>
      <c r="E378" s="127" t="s">
        <v>95</v>
      </c>
      <c r="F378" s="125" t="s">
        <v>643</v>
      </c>
      <c r="G378" s="125">
        <v>1</v>
      </c>
      <c r="H378" s="125">
        <v>0</v>
      </c>
      <c r="I378" s="125" t="str">
        <f>IFERROR(VLOOKUP(F378,'Stock PHS'!A:F,6,FALSE),"")</f>
        <v/>
      </c>
      <c r="J378" s="128" t="str">
        <f>IFERROR(VLOOKUP(F378,'Table V'!A:I,9,FALSE),"P/N INCONNU")</f>
        <v>P/N CONNU</v>
      </c>
      <c r="K378" s="125" t="str">
        <f>IFERROR(VLOOKUP(F378,'Table V'!A:J,10,FALSE),"TBD")</f>
        <v>N/A</v>
      </c>
      <c r="L378" s="125" t="str">
        <f>IFERROR(VLOOKUP(F378,'Table V'!A:C,3,FALSE),"LdF non existante")</f>
        <v>LdF approuvée</v>
      </c>
      <c r="M378" s="129" t="s">
        <v>59</v>
      </c>
      <c r="N378" s="125" t="str">
        <f>IFERROR(VLOOKUP(F378,'Table V'!A:H,8,FALSE),"À définir")</f>
        <v>NON</v>
      </c>
      <c r="O378" s="125">
        <f>IFERROR(VLOOKUP(F378,'Table V'!A:E,2,FALSE),"")</f>
        <v>702</v>
      </c>
      <c r="P378" s="125" t="str">
        <f>IFERROR(CONCATENATE(VLOOKUP(F378,'Table V'!$A$1:$Q$260192,17,FALSE),"-",(RIGHT(C378,4)),"0",D378),"")</f>
        <v>1251019-55750</v>
      </c>
      <c r="Q378" s="130" t="str">
        <f>IFERROR(VLOOKUP(F378,'Table V'!A:L,12,FALSE),"")</f>
        <v>LAB</v>
      </c>
      <c r="R378" s="126" t="s">
        <v>1825</v>
      </c>
      <c r="S378" s="125" t="s">
        <v>183</v>
      </c>
      <c r="T378" s="131" t="s">
        <v>24</v>
      </c>
      <c r="U378" s="132" t="s">
        <v>15</v>
      </c>
      <c r="V378" s="130" t="str">
        <f>IFERROR(VLOOKUP(F378,'Table V'!A:F,6,FALSE),"TBD")</f>
        <v>N/A</v>
      </c>
      <c r="W378" s="125" t="str">
        <f>IFERROR(VLOOKUP(F378,'Table V'!A:G,7,FALSE),"TBD")</f>
        <v>N/A</v>
      </c>
      <c r="X378" s="125" t="str">
        <f>IFERROR(VLOOKUP(A378,[1]Feuil1!$A:$AG,32,FALSE),"N/A")</f>
        <v>N/A</v>
      </c>
      <c r="Y378" s="130" t="s">
        <v>1987</v>
      </c>
      <c r="Z378" s="133" t="s">
        <v>398</v>
      </c>
      <c r="AA378" s="125" t="s">
        <v>159</v>
      </c>
      <c r="AB378" s="129">
        <v>14685</v>
      </c>
      <c r="AC378" s="129"/>
      <c r="AD378" s="129"/>
      <c r="AE378" s="134">
        <v>43292</v>
      </c>
      <c r="AF378" s="134">
        <v>43312</v>
      </c>
      <c r="AG378" s="134">
        <f t="shared" si="39"/>
        <v>43306</v>
      </c>
      <c r="AH378" s="125"/>
      <c r="AI378" s="219" t="str">
        <f>IFERROR(VLOOKUP('PLANNING-RECHANGES LATelec'!$AU378,[2]MAD!$B$4:$J$50000,2,FALSE),"MAD TBD")</f>
        <v>MAD TBD</v>
      </c>
      <c r="AJ378" s="134" t="str">
        <f>IFERROR(VLOOKUP('PLANNING-RECHANGES LATelec'!$AU378,[2]MAD!$B$4:$J$50000,9,FALSE),"NON EXPEDIÉE")</f>
        <v>NON EXPEDIÉE</v>
      </c>
      <c r="AK378" s="224" t="str">
        <f t="shared" si="40"/>
        <v/>
      </c>
      <c r="AL378" s="227"/>
      <c r="AM378" s="222" t="s">
        <v>15</v>
      </c>
      <c r="AN378" s="172">
        <f>IFERROR(VLOOKUP('PLANNING-RECHANGES LATelec'!$F378,'Table V'!A$1:O8285,13,FALSE),"TBD")</f>
        <v>0</v>
      </c>
      <c r="AO378" s="170">
        <f>IFERROR(VLOOKUP('PLANNING-RECHANGES LATelec'!$F378,'Table V'!A$1:O8242,14,FALSE),"TBD")</f>
        <v>0</v>
      </c>
      <c r="AP378" s="171">
        <f>IFERROR(VLOOKUP('PLANNING-RECHANGES LATelec'!$F378,'Table V'!A$1:O$8013,15,FALSE),"TBD")</f>
        <v>0</v>
      </c>
      <c r="AQ378" s="168" t="str">
        <f>IFERROR(VLOOKUP('PLANNING-RECHANGES LATelec'!$A378,[3]PO_AS!$A$2:$R$2520,16,FALSE),"TBD")</f>
        <v>TBD</v>
      </c>
      <c r="AR378" s="169" t="str">
        <f>IFERROR(VLOOKUP('PLANNING-RECHANGES LATelec'!$A378,[3]PO_AS!$A$2:$S$2520,18,FALSE),"TBD")</f>
        <v>TBD</v>
      </c>
      <c r="AS378" s="169" t="str">
        <f t="shared" si="41"/>
        <v>Non valide</v>
      </c>
      <c r="AT378" s="169" t="str">
        <f t="shared" si="42"/>
        <v>Non valide</v>
      </c>
      <c r="AU378" s="215" t="str">
        <f>LEFT('PLANNING-RECHANGES LATelec'!$R378,9)</f>
        <v>LCT069978</v>
      </c>
      <c r="AV378" s="156"/>
    </row>
    <row r="379" spans="1:48" ht="25.5" hidden="1" x14ac:dyDescent="0.2">
      <c r="A379" s="84" t="str">
        <f t="shared" si="38"/>
        <v>27768839</v>
      </c>
      <c r="B379" s="125" t="str">
        <f>IFERROR(VLOOKUP(F379,'Table V'!A:K,11,FALSE),"TBD")</f>
        <v>AIRBUS</v>
      </c>
      <c r="C379" s="125">
        <v>27768839</v>
      </c>
      <c r="D379" s="126"/>
      <c r="E379" s="127" t="s">
        <v>104</v>
      </c>
      <c r="F379" s="125" t="s">
        <v>674</v>
      </c>
      <c r="G379" s="125">
        <v>5</v>
      </c>
      <c r="H379" s="125">
        <v>0</v>
      </c>
      <c r="I379" s="125" t="str">
        <f>IFERROR(VLOOKUP(F379,'Stock PHS'!A:F,6,FALSE),"")</f>
        <v/>
      </c>
      <c r="J379" s="128" t="str">
        <f>IFERROR(VLOOKUP(F379,'Table V'!A:I,9,FALSE),"P/N INCONNU")</f>
        <v>P/N CONNU</v>
      </c>
      <c r="K379" s="125" t="str">
        <f>IFERROR(VLOOKUP(F379,'Table V'!A:J,10,FALSE),"TBD")</f>
        <v>N/A</v>
      </c>
      <c r="L379" s="125" t="str">
        <f>IFERROR(VLOOKUP(F379,'Table V'!A:C,3,FALSE),"LdF non existante")</f>
        <v>LdF approuvée</v>
      </c>
      <c r="M379" s="129" t="s">
        <v>59</v>
      </c>
      <c r="N379" s="125" t="str">
        <f>IFERROR(VLOOKUP(F379,'Table V'!A:H,8,FALSE),"À définir")</f>
        <v>NON</v>
      </c>
      <c r="O379" s="125" t="str">
        <f>IFERROR(VLOOKUP(F379,'Table V'!A:E,2,FALSE),"")</f>
        <v>PROTECTION CAP</v>
      </c>
      <c r="P379" s="125" t="str">
        <f>IFERROR(CONCATENATE(VLOOKUP(F379,'Table V'!$A$1:$Q$260192,17,FALSE),"-",(RIGHT(C379,4)),"0",D379),"")</f>
        <v>1251019-88390</v>
      </c>
      <c r="Q379" s="130" t="str">
        <f>IFERROR(VLOOKUP(F379,'Table V'!A:L,12,FALSE),"")</f>
        <v>COL</v>
      </c>
      <c r="R379" s="126" t="s">
        <v>831</v>
      </c>
      <c r="S379" s="125" t="s">
        <v>795</v>
      </c>
      <c r="T379" s="131" t="s">
        <v>24</v>
      </c>
      <c r="U379" s="132"/>
      <c r="V379" s="130" t="str">
        <f>IFERROR(VLOOKUP(F379,'Table V'!A:F,6,FALSE),"TBD")</f>
        <v>N/A</v>
      </c>
      <c r="W379" s="125" t="str">
        <f>IFERROR(VLOOKUP(F379,'Table V'!A:G,7,FALSE),"TBD")</f>
        <v>N/A</v>
      </c>
      <c r="X379" s="125" t="str">
        <f>IFERROR(VLOOKUP(A379,[1]Feuil1!$A:$AG,32,FALSE),"N/A")</f>
        <v>N/A</v>
      </c>
      <c r="Y379" s="130" t="s">
        <v>1987</v>
      </c>
      <c r="Z379" s="133" t="s">
        <v>852</v>
      </c>
      <c r="AA379" s="125" t="s">
        <v>159</v>
      </c>
      <c r="AB379" s="129">
        <v>13428</v>
      </c>
      <c r="AC379" s="129" t="s">
        <v>57</v>
      </c>
      <c r="AD379" s="129"/>
      <c r="AE379" s="134">
        <v>43276</v>
      </c>
      <c r="AF379" s="134">
        <v>43313</v>
      </c>
      <c r="AG379" s="134">
        <f t="shared" si="39"/>
        <v>43307</v>
      </c>
      <c r="AH379" s="125"/>
      <c r="AI379" s="219" t="str">
        <f>IFERROR(VLOOKUP('PLANNING-RECHANGES LATelec'!$AU379,[2]MAD!$B$4:$J$50000,2,FALSE),"MAD TBD")</f>
        <v>MAD TBD</v>
      </c>
      <c r="AJ379" s="134" t="str">
        <f>IFERROR(VLOOKUP('PLANNING-RECHANGES LATelec'!$AU379,[2]MAD!$B$4:$J$50000,9,FALSE),"NON EXPEDIÉE")</f>
        <v>NON EXPEDIÉE</v>
      </c>
      <c r="AK379" s="224" t="str">
        <f t="shared" si="40"/>
        <v/>
      </c>
      <c r="AL379" s="227"/>
      <c r="AM379" s="222" t="s">
        <v>15</v>
      </c>
      <c r="AN379" s="172">
        <f>IFERROR(VLOOKUP('PLANNING-RECHANGES LATelec'!$F379,'Table V'!A$1:O8286,13,FALSE),"TBD")</f>
        <v>134</v>
      </c>
      <c r="AO379" s="170">
        <f>IFERROR(VLOOKUP('PLANNING-RECHANGES LATelec'!$F379,'Table V'!A$1:O8243,14,FALSE),"TBD")</f>
        <v>0</v>
      </c>
      <c r="AP379" s="171" t="str">
        <f>IFERROR(VLOOKUP('PLANNING-RECHANGES LATelec'!$F379,'Table V'!A$1:O$8013,15,FALSE),"TBD")</f>
        <v>EUR</v>
      </c>
      <c r="AQ379" s="168" t="str">
        <f>IFERROR(VLOOKUP('PLANNING-RECHANGES LATelec'!$A379,[3]PO_AS!$A$2:$R$2520,16,FALSE),"TBD")</f>
        <v>TBD</v>
      </c>
      <c r="AR379" s="169" t="str">
        <f>IFERROR(VLOOKUP('PLANNING-RECHANGES LATelec'!$A379,[3]PO_AS!$A$2:$S$2520,18,FALSE),"TBD")</f>
        <v>TBD</v>
      </c>
      <c r="AS379" s="169" t="str">
        <f t="shared" si="41"/>
        <v>Non valide</v>
      </c>
      <c r="AT379" s="169" t="str">
        <f t="shared" si="42"/>
        <v>Non valide</v>
      </c>
      <c r="AU379" s="215" t="str">
        <f>LEFT('PLANNING-RECHANGES LATelec'!$R379,9)</f>
        <v>LCT033841</v>
      </c>
      <c r="AV379" s="156"/>
    </row>
    <row r="380" spans="1:48" ht="38.25" hidden="1" x14ac:dyDescent="0.2">
      <c r="A380" s="84" t="str">
        <f t="shared" si="38"/>
        <v>CDE-CCP777010</v>
      </c>
      <c r="B380" s="125" t="str">
        <f>IFERROR(VLOOKUP(F380,'Table V'!A:K,11,FALSE),"TBD")</f>
        <v>LATECOERE</v>
      </c>
      <c r="C380" s="125" t="s">
        <v>322</v>
      </c>
      <c r="D380" s="126"/>
      <c r="E380" s="127" t="s">
        <v>104</v>
      </c>
      <c r="F380" s="125" t="s">
        <v>1532</v>
      </c>
      <c r="G380" s="125">
        <v>3</v>
      </c>
      <c r="H380" s="125">
        <v>0</v>
      </c>
      <c r="I380" s="125" t="str">
        <f>IFERROR(VLOOKUP(F380,'Stock PHS'!A:F,6,FALSE),"")</f>
        <v/>
      </c>
      <c r="J380" s="128" t="str">
        <f>IFERROR(VLOOKUP(F380,'Table V'!A:I,9,FALSE),"P/N INCONNU")</f>
        <v>P/N CONNU</v>
      </c>
      <c r="K380" s="125" t="str">
        <f>IFERROR(VLOOKUP(F380,'Table V'!A:J,10,FALSE),"TBD")</f>
        <v>N/A</v>
      </c>
      <c r="L380" s="125" t="str">
        <f>IFERROR(VLOOKUP(F380,'Table V'!A:C,3,FALSE),"LdF non existante")</f>
        <v>LdF approuvée</v>
      </c>
      <c r="M380" s="129" t="s">
        <v>59</v>
      </c>
      <c r="N380" s="125" t="str">
        <f>IFERROR(VLOOKUP(F380,'Table V'!A:H,8,FALSE),"À définir")</f>
        <v>N/A</v>
      </c>
      <c r="O380" s="125" t="str">
        <f>IFERROR(VLOOKUP(F380,'Table V'!A:E,2,FALSE),"")</f>
        <v>FDCP-L1</v>
      </c>
      <c r="P380" s="125" t="str">
        <f>IFERROR(CONCATENATE(VLOOKUP(F380,'Table V'!$A$1:$Q$260192,17,FALSE),"-",(RIGHT(C380,4)),"0",D380),"")</f>
        <v>1251619-70100</v>
      </c>
      <c r="Q380" s="130" t="str">
        <f>IFERROR(VLOOKUP(F380,'Table V'!A:L,12,FALSE),"")</f>
        <v>COL</v>
      </c>
      <c r="R380" s="126" t="s">
        <v>412</v>
      </c>
      <c r="S380" s="125" t="s">
        <v>409</v>
      </c>
      <c r="T380" s="131" t="s">
        <v>24</v>
      </c>
      <c r="U380" s="132" t="s">
        <v>15</v>
      </c>
      <c r="V380" s="130" t="str">
        <f>IFERROR(VLOOKUP(F380,'Table V'!A:F,6,FALSE),"TBD")</f>
        <v>N/A</v>
      </c>
      <c r="W380" s="125" t="str">
        <f>IFERROR(VLOOKUP(F380,'Table V'!A:G,7,FALSE),"TBD")</f>
        <v>N/A</v>
      </c>
      <c r="X380" s="125" t="str">
        <f>IFERROR(VLOOKUP(A380,[1]Feuil1!$A:$AG,32,FALSE),"N/A")</f>
        <v>N/A</v>
      </c>
      <c r="Y380" s="130" t="s">
        <v>1987</v>
      </c>
      <c r="Z380" s="133" t="s">
        <v>413</v>
      </c>
      <c r="AA380" s="125" t="s">
        <v>159</v>
      </c>
      <c r="AB380" s="129">
        <v>6867</v>
      </c>
      <c r="AC380" s="129"/>
      <c r="AD380" s="129"/>
      <c r="AE380" s="134">
        <v>43266</v>
      </c>
      <c r="AF380" s="134">
        <v>43315</v>
      </c>
      <c r="AG380" s="134">
        <f t="shared" si="39"/>
        <v>43311</v>
      </c>
      <c r="AH380" s="125" t="s">
        <v>57</v>
      </c>
      <c r="AI380" s="219" t="str">
        <f>IFERROR(VLOOKUP('PLANNING-RECHANGES LATelec'!$AU380,[2]MAD!$B$4:$J$50000,2,FALSE),"MAD TBD")</f>
        <v>MAD TBD</v>
      </c>
      <c r="AJ380" s="134" t="str">
        <f>IFERROR(VLOOKUP('PLANNING-RECHANGES LATelec'!$AU380,[2]MAD!$B$4:$J$50000,9,FALSE),"NON EXPEDIÉE")</f>
        <v>NON EXPEDIÉE</v>
      </c>
      <c r="AK380" s="224" t="str">
        <f t="shared" si="40"/>
        <v/>
      </c>
      <c r="AL380" s="227"/>
      <c r="AM380" s="222" t="s">
        <v>15</v>
      </c>
      <c r="AN380" s="172">
        <f>IFERROR(VLOOKUP('PLANNING-RECHANGES LATelec'!$F380,'Table V'!A$1:O8287,13,FALSE),"TBD")</f>
        <v>1239</v>
      </c>
      <c r="AO380" s="170">
        <f>IFERROR(VLOOKUP('PLANNING-RECHANGES LATelec'!$F380,'Table V'!A$1:O8244,14,FALSE),"TBD")</f>
        <v>0</v>
      </c>
      <c r="AP380" s="171" t="str">
        <f>IFERROR(VLOOKUP('PLANNING-RECHANGES LATelec'!$F380,'Table V'!A$1:O$8013,15,FALSE),"TBD")</f>
        <v>EUR</v>
      </c>
      <c r="AQ380" s="170" t="str">
        <f>IFERROR(VLOOKUP('PLANNING-RECHANGES LATelec'!$A380,[3]PO_AS!$A$2:$R$2520,16,FALSE),"TBD")</f>
        <v>TBD</v>
      </c>
      <c r="AR380" s="169" t="str">
        <f>IFERROR(VLOOKUP('PLANNING-RECHANGES LATelec'!$A380,[3]PO_AS!$A$2:$S$2520,18,FALSE),"TBD")</f>
        <v>TBD</v>
      </c>
      <c r="AS380" s="169" t="str">
        <f t="shared" si="41"/>
        <v>Non valide</v>
      </c>
      <c r="AT380" s="169" t="str">
        <f t="shared" si="42"/>
        <v>Non valide</v>
      </c>
      <c r="AU380" s="215" t="str">
        <f>LEFT('PLANNING-RECHANGES LATelec'!$R380,9)</f>
        <v>LCT104458</v>
      </c>
      <c r="AV380" s="156"/>
    </row>
    <row r="381" spans="1:48" ht="25.5" hidden="1" x14ac:dyDescent="0.2">
      <c r="A381" s="84" t="str">
        <f t="shared" si="38"/>
        <v>27715611</v>
      </c>
      <c r="B381" s="125" t="str">
        <f>IFERROR(VLOOKUP(F381,'Table V'!A:K,11,FALSE),"TBD")</f>
        <v>AIRBUS</v>
      </c>
      <c r="C381" s="125">
        <v>27715611</v>
      </c>
      <c r="D381" s="126"/>
      <c r="E381" s="127" t="s">
        <v>16</v>
      </c>
      <c r="F381" s="125" t="s">
        <v>679</v>
      </c>
      <c r="G381" s="125">
        <v>2</v>
      </c>
      <c r="H381" s="125">
        <v>0</v>
      </c>
      <c r="I381" s="125" t="str">
        <f>IFERROR(VLOOKUP(F381,'Stock PHS'!A:F,6,FALSE),"")</f>
        <v/>
      </c>
      <c r="J381" s="128" t="str">
        <f>IFERROR(VLOOKUP(F381,'Table V'!A:I,9,FALSE),"P/N INCONNU")</f>
        <v>P/N CONNU</v>
      </c>
      <c r="K381" s="125" t="str">
        <f>IFERROR(VLOOKUP(F381,'Table V'!A:J,10,FALSE),"TBD")</f>
        <v>TBD</v>
      </c>
      <c r="L381" s="125" t="str">
        <f>IFERROR(VLOOKUP(F381,'Table V'!A:C,3,FALSE),"LdF non existante")</f>
        <v>LdF approuvée</v>
      </c>
      <c r="M381" s="129" t="s">
        <v>59</v>
      </c>
      <c r="N381" s="125" t="str">
        <f>IFERROR(VLOOKUP(F381,'Table V'!A:H,8,FALSE),"À définir")</f>
        <v>NON</v>
      </c>
      <c r="O381" s="125" t="str">
        <f>IFERROR(VLOOKUP(F381,'Table V'!A:E,2,FALSE),"")</f>
        <v>HARNAIS 2 P2T2</v>
      </c>
      <c r="P381" s="125" t="str">
        <f>IFERROR(CONCATENATE(VLOOKUP(F381,'Table V'!$A$1:$Q$260192,17,FALSE),"-",(RIGHT(C381,4)),"0",D381),"")</f>
        <v>1251019-56110</v>
      </c>
      <c r="Q381" s="130" t="str">
        <f>IFERROR(VLOOKUP(F381,'Table V'!A:L,12,FALSE),"")</f>
        <v>COL</v>
      </c>
      <c r="R381" s="126" t="s">
        <v>832</v>
      </c>
      <c r="S381" s="125" t="s">
        <v>796</v>
      </c>
      <c r="T381" s="131" t="s">
        <v>24</v>
      </c>
      <c r="U381" s="132"/>
      <c r="V381" s="130" t="str">
        <f>IFERROR(VLOOKUP(F381,'Table V'!A:F,6,FALSE),"TBD")</f>
        <v>N/A</v>
      </c>
      <c r="W381" s="125" t="str">
        <f>IFERROR(VLOOKUP(F381,'Table V'!A:G,7,FALSE),"TBD")</f>
        <v>N/A</v>
      </c>
      <c r="X381" s="125" t="str">
        <f>IFERROR(VLOOKUP(A381,[1]Feuil1!$A:$AG,32,FALSE),"N/A")</f>
        <v>N/A</v>
      </c>
      <c r="Y381" s="130" t="s">
        <v>1987</v>
      </c>
      <c r="Z381" s="133" t="s">
        <v>852</v>
      </c>
      <c r="AA381" s="125" t="s">
        <v>159</v>
      </c>
      <c r="AB381" s="129">
        <v>12277</v>
      </c>
      <c r="AC381" s="129" t="s">
        <v>57</v>
      </c>
      <c r="AD381" s="129"/>
      <c r="AE381" s="134">
        <v>43294</v>
      </c>
      <c r="AF381" s="134">
        <v>43313</v>
      </c>
      <c r="AG381" s="134">
        <f t="shared" si="39"/>
        <v>43311</v>
      </c>
      <c r="AH381" s="125"/>
      <c r="AI381" s="219" t="str">
        <f>IFERROR(VLOOKUP('PLANNING-RECHANGES LATelec'!$AU381,[2]MAD!$B$4:$J$50000,2,FALSE),"MAD TBD")</f>
        <v>MAD TBD</v>
      </c>
      <c r="AJ381" s="134" t="str">
        <f>IFERROR(VLOOKUP('PLANNING-RECHANGES LATelec'!$AU381,[2]MAD!$B$4:$J$50000,9,FALSE),"NON EXPEDIÉE")</f>
        <v>NON EXPEDIÉE</v>
      </c>
      <c r="AK381" s="224" t="str">
        <f t="shared" si="40"/>
        <v/>
      </c>
      <c r="AL381" s="227"/>
      <c r="AM381" s="222" t="s">
        <v>15</v>
      </c>
      <c r="AN381" s="172">
        <f>IFERROR(VLOOKUP('PLANNING-RECHANGES LATelec'!$F381,'Table V'!A$1:O8288,13,FALSE),"TBD")</f>
        <v>608</v>
      </c>
      <c r="AO381" s="170">
        <f>IFERROR(VLOOKUP('PLANNING-RECHANGES LATelec'!$F381,'Table V'!A$1:O8245,14,FALSE),"TBD")</f>
        <v>0</v>
      </c>
      <c r="AP381" s="171" t="str">
        <f>IFERROR(VLOOKUP('PLANNING-RECHANGES LATelec'!$F381,'Table V'!A$1:O$8013,15,FALSE),"TBD")</f>
        <v>USD</v>
      </c>
      <c r="AQ381" s="168" t="str">
        <f>IFERROR(VLOOKUP('PLANNING-RECHANGES LATelec'!$A381,[3]PO_AS!$A$2:$R$2520,16,FALSE),"TBD")</f>
        <v>TBD</v>
      </c>
      <c r="AR381" s="169" t="str">
        <f>IFERROR(VLOOKUP('PLANNING-RECHANGES LATelec'!$A381,[3]PO_AS!$A$2:$S$2520,18,FALSE),"TBD")</f>
        <v>TBD</v>
      </c>
      <c r="AS381" s="169" t="str">
        <f t="shared" si="41"/>
        <v>Non valide</v>
      </c>
      <c r="AT381" s="169" t="str">
        <f t="shared" si="42"/>
        <v>Non valide</v>
      </c>
      <c r="AU381" s="215" t="str">
        <f>LEFT('PLANNING-RECHANGES LATelec'!$R381,9)</f>
        <v>LCTZ93524</v>
      </c>
      <c r="AV381" s="156"/>
    </row>
    <row r="382" spans="1:48" ht="38.25" hidden="1" x14ac:dyDescent="0.2">
      <c r="A382" s="86" t="str">
        <f t="shared" si="38"/>
        <v>450036954950</v>
      </c>
      <c r="B382" s="125" t="str">
        <f>IFERROR(VLOOKUP(F382,'Table V'!A:K,11,FALSE),"TBD")</f>
        <v>LATECOERE</v>
      </c>
      <c r="C382" s="125">
        <v>4500369549</v>
      </c>
      <c r="D382" s="126" t="s">
        <v>1351</v>
      </c>
      <c r="E382" s="127" t="s">
        <v>104</v>
      </c>
      <c r="F382" s="125" t="s">
        <v>43</v>
      </c>
      <c r="G382" s="125">
        <v>5</v>
      </c>
      <c r="H382" s="125">
        <v>0</v>
      </c>
      <c r="I382" s="125" t="str">
        <f>IFERROR(VLOOKUP(F382,'Stock PHS'!A:F,6,FALSE),"")</f>
        <v/>
      </c>
      <c r="J382" s="128" t="str">
        <f>IFERROR(VLOOKUP(F382,'Table V'!A:I,9,FALSE),"P/N INCONNU")</f>
        <v>P/N CONNU</v>
      </c>
      <c r="K382" s="125" t="str">
        <f>IFERROR(VLOOKUP(F382,'Table V'!A:J,10,FALSE),"TBD")</f>
        <v>N/A</v>
      </c>
      <c r="L382" s="125" t="str">
        <f>IFERROR(VLOOKUP(F382,'Table V'!A:C,3,FALSE),"LdF non existante")</f>
        <v>LdF approuvée</v>
      </c>
      <c r="M382" s="129"/>
      <c r="N382" s="129" t="str">
        <f>IFERROR(VLOOKUP(F382,'Table V'!A:H,8,FALSE),"À définir")</f>
        <v>OUI</v>
      </c>
      <c r="O382" s="125">
        <f>IFERROR(VLOOKUP(F382,'Table V'!A:E,2,FALSE),"TBD")</f>
        <v>9000</v>
      </c>
      <c r="P382" s="125" t="str">
        <f>IFERROR(CONCATENATE(VLOOKUP(F382,'Table V'!$A$1:$Q$260192,17,FALSE),"-",(RIGHT(C382,4)),"0",D382),"")</f>
        <v>1251619-9549050</v>
      </c>
      <c r="Q382" s="138" t="str">
        <f>IFERROR(VLOOKUP(F382,'Table V'!A:L,12,FALSE),"")</f>
        <v>COL</v>
      </c>
      <c r="R382" s="126" t="s">
        <v>1365</v>
      </c>
      <c r="S382" s="125" t="s">
        <v>1367</v>
      </c>
      <c r="T382" s="131" t="s">
        <v>24</v>
      </c>
      <c r="U382" s="132" t="s">
        <v>15</v>
      </c>
      <c r="V382" s="139" t="str">
        <f>IFERROR(VLOOKUP(F382,'Table V'!A:F,6,FALSE),"TBD")</f>
        <v>N/A</v>
      </c>
      <c r="W382" s="140" t="str">
        <f>IFERROR(VLOOKUP(F382,'Table V'!A:G,7,FALSE),"TBD")</f>
        <v>N/A</v>
      </c>
      <c r="X382" s="140" t="str">
        <f>IFERROR(VLOOKUP(A382,[1]Feuil1!$A:$AG,32,FALSE),"N/A")</f>
        <v>N/A</v>
      </c>
      <c r="Y382" s="130" t="s">
        <v>1987</v>
      </c>
      <c r="Z382" s="133" t="s">
        <v>1378</v>
      </c>
      <c r="AA382" s="125" t="s">
        <v>876</v>
      </c>
      <c r="AB382" s="129">
        <v>20602</v>
      </c>
      <c r="AC382" s="129"/>
      <c r="AD382" s="129">
        <v>4811</v>
      </c>
      <c r="AE382" s="134">
        <v>43538</v>
      </c>
      <c r="AF382" s="134">
        <v>43538</v>
      </c>
      <c r="AG382" s="134">
        <f t="shared" si="39"/>
        <v>43532</v>
      </c>
      <c r="AH382" s="125"/>
      <c r="AI382" s="219" t="str">
        <f>IFERROR(VLOOKUP('PLANNING-RECHANGES LATelec'!$AU382,[2]MAD!$B$4:$J$50000,2,FALSE),"MAD TBD")</f>
        <v>MAD TBD</v>
      </c>
      <c r="AJ382" s="134" t="str">
        <f>IFERROR(VLOOKUP('PLANNING-RECHANGES LATelec'!$AU382,[2]MAD!$B$4:$J$50000,9,FALSE),"NON EXPEDIÉE")</f>
        <v>NON EXPEDIÉE</v>
      </c>
      <c r="AK382" s="224" t="str">
        <f t="shared" si="40"/>
        <v/>
      </c>
      <c r="AL382" s="227">
        <v>43532</v>
      </c>
      <c r="AM382" s="222" t="s">
        <v>15</v>
      </c>
      <c r="AN382" s="172">
        <f>IFERROR(VLOOKUP('PLANNING-RECHANGES LATelec'!$F382,'Table V'!A$1:O8289,13,FALSE),"TBD")</f>
        <v>1550</v>
      </c>
      <c r="AO382" s="170">
        <f>IFERROR(VLOOKUP('PLANNING-RECHANGES LATelec'!$F382,'Table V'!A$1:O8246,14,FALSE),"TBD")</f>
        <v>0</v>
      </c>
      <c r="AP382" s="171" t="str">
        <f>IFERROR(VLOOKUP('PLANNING-RECHANGES LATelec'!$F382,'Table V'!A$1:O$8013,15,FALSE),"TBD")</f>
        <v>EUR</v>
      </c>
      <c r="AQ382" s="170" t="str">
        <f>IFERROR(VLOOKUP('PLANNING-RECHANGES LATelec'!$A382,[3]PO_AS!$A$2:$R$2520,16,FALSE),"TBD")</f>
        <v>TBD</v>
      </c>
      <c r="AR382" s="171" t="str">
        <f>IFERROR(VLOOKUP('PLANNING-RECHANGES LATelec'!$A382,[3]PO_AS!$A$2:$S$2520,18,FALSE),"TBD")</f>
        <v>TBD</v>
      </c>
      <c r="AS382" s="171" t="str">
        <f t="shared" si="41"/>
        <v>Non valide</v>
      </c>
      <c r="AT382" s="171" t="str">
        <f t="shared" si="42"/>
        <v>Non valide</v>
      </c>
      <c r="AU382" s="215" t="str">
        <f>LEFT('PLANNING-RECHANGES LATelec'!$R382,9)</f>
        <v>LCT239053</v>
      </c>
      <c r="AV382" s="156"/>
    </row>
    <row r="383" spans="1:48" ht="38.25" hidden="1" x14ac:dyDescent="0.2">
      <c r="A383" s="84" t="str">
        <f t="shared" si="38"/>
        <v>CDE-CCP777010</v>
      </c>
      <c r="B383" s="125" t="str">
        <f>IFERROR(VLOOKUP(F383,'Table V'!A:K,11,FALSE),"TBD")</f>
        <v>LATECOERE</v>
      </c>
      <c r="C383" s="125" t="s">
        <v>322</v>
      </c>
      <c r="D383" s="126"/>
      <c r="E383" s="127" t="s">
        <v>104</v>
      </c>
      <c r="F383" s="125" t="s">
        <v>1532</v>
      </c>
      <c r="G383" s="125">
        <v>7</v>
      </c>
      <c r="H383" s="125">
        <v>0</v>
      </c>
      <c r="I383" s="125" t="str">
        <f>IFERROR(VLOOKUP(F383,'Stock PHS'!A:F,6,FALSE),"")</f>
        <v/>
      </c>
      <c r="J383" s="128" t="str">
        <f>IFERROR(VLOOKUP(F383,'Table V'!A:I,9,FALSE),"P/N INCONNU")</f>
        <v>P/N CONNU</v>
      </c>
      <c r="K383" s="125" t="str">
        <f>IFERROR(VLOOKUP(F383,'Table V'!A:J,10,FALSE),"TBD")</f>
        <v>N/A</v>
      </c>
      <c r="L383" s="125" t="str">
        <f>IFERROR(VLOOKUP(F383,'Table V'!A:C,3,FALSE),"LdF non existante")</f>
        <v>LdF approuvée</v>
      </c>
      <c r="M383" s="129" t="s">
        <v>59</v>
      </c>
      <c r="N383" s="125" t="str">
        <f>IFERROR(VLOOKUP(F383,'Table V'!A:H,8,FALSE),"À définir")</f>
        <v>N/A</v>
      </c>
      <c r="O383" s="125" t="str">
        <f>IFERROR(VLOOKUP(F383,'Table V'!A:E,2,FALSE),"")</f>
        <v>FDCP-L1</v>
      </c>
      <c r="P383" s="125" t="str">
        <f>IFERROR(CONCATENATE(VLOOKUP(F383,'Table V'!$A$1:$Q$260192,17,FALSE),"-",(RIGHT(C383,4)),"0",D383),"")</f>
        <v>1251619-70100</v>
      </c>
      <c r="Q383" s="130" t="str">
        <f>IFERROR(VLOOKUP(F383,'Table V'!A:L,12,FALSE),"")</f>
        <v>COL</v>
      </c>
      <c r="R383" s="126" t="s">
        <v>411</v>
      </c>
      <c r="S383" s="125" t="s">
        <v>410</v>
      </c>
      <c r="T383" s="131" t="s">
        <v>24</v>
      </c>
      <c r="U383" s="132" t="s">
        <v>15</v>
      </c>
      <c r="V383" s="130" t="str">
        <f>IFERROR(VLOOKUP(F383,'Table V'!A:F,6,FALSE),"TBD")</f>
        <v>N/A</v>
      </c>
      <c r="W383" s="125" t="str">
        <f>IFERROR(VLOOKUP(F383,'Table V'!A:G,7,FALSE),"TBD")</f>
        <v>N/A</v>
      </c>
      <c r="X383" s="125" t="str">
        <f>IFERROR(VLOOKUP(A383,[1]Feuil1!$A:$AG,32,FALSE),"N/A")</f>
        <v>N/A</v>
      </c>
      <c r="Y383" s="130" t="s">
        <v>1987</v>
      </c>
      <c r="Z383" s="133" t="s">
        <v>413</v>
      </c>
      <c r="AA383" s="125" t="s">
        <v>159</v>
      </c>
      <c r="AB383" s="129">
        <v>6867</v>
      </c>
      <c r="AC383" s="129"/>
      <c r="AD383" s="129"/>
      <c r="AE383" s="134">
        <v>43296</v>
      </c>
      <c r="AF383" s="134">
        <v>43315</v>
      </c>
      <c r="AG383" s="134">
        <f t="shared" si="39"/>
        <v>43311</v>
      </c>
      <c r="AH383" s="125" t="s">
        <v>57</v>
      </c>
      <c r="AI383" s="219" t="str">
        <f>IFERROR(VLOOKUP('PLANNING-RECHANGES LATelec'!$AU383,[2]MAD!$B$4:$J$50000,2,FALSE),"MAD TBD")</f>
        <v>MAD TBD</v>
      </c>
      <c r="AJ383" s="134" t="str">
        <f>IFERROR(VLOOKUP('PLANNING-RECHANGES LATelec'!$AU383,[2]MAD!$B$4:$J$50000,9,FALSE),"NON EXPEDIÉE")</f>
        <v>NON EXPEDIÉE</v>
      </c>
      <c r="AK383" s="224" t="str">
        <f t="shared" si="40"/>
        <v/>
      </c>
      <c r="AL383" s="227"/>
      <c r="AM383" s="222" t="s">
        <v>15</v>
      </c>
      <c r="AN383" s="172">
        <f>IFERROR(VLOOKUP('PLANNING-RECHANGES LATelec'!$F383,'Table V'!A$1:O8290,13,FALSE),"TBD")</f>
        <v>1239</v>
      </c>
      <c r="AO383" s="170">
        <f>IFERROR(VLOOKUP('PLANNING-RECHANGES LATelec'!$F383,'Table V'!A$1:O8247,14,FALSE),"TBD")</f>
        <v>0</v>
      </c>
      <c r="AP383" s="171" t="str">
        <f>IFERROR(VLOOKUP('PLANNING-RECHANGES LATelec'!$F383,'Table V'!A$1:O$8013,15,FALSE),"TBD")</f>
        <v>EUR</v>
      </c>
      <c r="AQ383" s="170" t="str">
        <f>IFERROR(VLOOKUP('PLANNING-RECHANGES LATelec'!$A383,[3]PO_AS!$A$2:$R$2520,16,FALSE),"TBD")</f>
        <v>TBD</v>
      </c>
      <c r="AR383" s="169" t="str">
        <f>IFERROR(VLOOKUP('PLANNING-RECHANGES LATelec'!$A383,[3]PO_AS!$A$2:$S$2520,18,FALSE),"TBD")</f>
        <v>TBD</v>
      </c>
      <c r="AS383" s="169" t="str">
        <f t="shared" si="41"/>
        <v>Non valide</v>
      </c>
      <c r="AT383" s="169" t="str">
        <f t="shared" si="42"/>
        <v>Non valide</v>
      </c>
      <c r="AU383" s="215" t="str">
        <f>LEFT('PLANNING-RECHANGES LATelec'!$R383,9)</f>
        <v>LCT104456</v>
      </c>
      <c r="AV383" s="156"/>
    </row>
    <row r="384" spans="1:48" ht="25.5" hidden="1" x14ac:dyDescent="0.2">
      <c r="A384" s="84" t="str">
        <f t="shared" ref="A384:A447" si="43">C384&amp;(RIGHT(D384,2))</f>
        <v>27851540</v>
      </c>
      <c r="B384" s="125" t="str">
        <f>IFERROR(VLOOKUP(F384,'Table V'!A:K,11,FALSE),"TBD")</f>
        <v>AIRBUS</v>
      </c>
      <c r="C384" s="125">
        <v>27851540</v>
      </c>
      <c r="D384" s="126"/>
      <c r="E384" s="127" t="s">
        <v>16</v>
      </c>
      <c r="F384" s="125" t="s">
        <v>674</v>
      </c>
      <c r="G384" s="125">
        <v>5</v>
      </c>
      <c r="H384" s="125">
        <v>0</v>
      </c>
      <c r="I384" s="125" t="str">
        <f>IFERROR(VLOOKUP(F384,'Stock PHS'!A:F,6,FALSE),"")</f>
        <v/>
      </c>
      <c r="J384" s="128" t="str">
        <f>IFERROR(VLOOKUP(F384,'Table V'!A:I,9,FALSE),"P/N INCONNU")</f>
        <v>P/N CONNU</v>
      </c>
      <c r="K384" s="125" t="str">
        <f>IFERROR(VLOOKUP(F384,'Table V'!A:J,10,FALSE),"TBD")</f>
        <v>N/A</v>
      </c>
      <c r="L384" s="125" t="str">
        <f>IFERROR(VLOOKUP(F384,'Table V'!A:C,3,FALSE),"LdF non existante")</f>
        <v>LdF approuvée</v>
      </c>
      <c r="M384" s="129" t="s">
        <v>59</v>
      </c>
      <c r="N384" s="125" t="str">
        <f>IFERROR(VLOOKUP(F384,'Table V'!A:H,8,FALSE),"À définir")</f>
        <v>NON</v>
      </c>
      <c r="O384" s="125" t="str">
        <f>IFERROR(VLOOKUP(F384,'Table V'!A:E,2,FALSE),"")</f>
        <v>PROTECTION CAP</v>
      </c>
      <c r="P384" s="125" t="str">
        <f>IFERROR(CONCATENATE(VLOOKUP(F384,'Table V'!$A$1:$Q$260192,17,FALSE),"-",(RIGHT(C384,4)),"0",D384),"")</f>
        <v>1251019-15400</v>
      </c>
      <c r="Q384" s="130" t="str">
        <f>IFERROR(VLOOKUP(F384,'Table V'!A:L,12,FALSE),"")</f>
        <v>COL</v>
      </c>
      <c r="R384" s="126" t="s">
        <v>833</v>
      </c>
      <c r="S384" s="125" t="s">
        <v>797</v>
      </c>
      <c r="T384" s="131" t="s">
        <v>24</v>
      </c>
      <c r="U384" s="132"/>
      <c r="V384" s="130" t="str">
        <f>IFERROR(VLOOKUP(F384,'Table V'!A:F,6,FALSE),"TBD")</f>
        <v>N/A</v>
      </c>
      <c r="W384" s="125" t="str">
        <f>IFERROR(VLOOKUP(F384,'Table V'!A:G,7,FALSE),"TBD")</f>
        <v>N/A</v>
      </c>
      <c r="X384" s="125" t="str">
        <f>IFERROR(VLOOKUP(A384,[1]Feuil1!$A:$AG,32,FALSE),"N/A")</f>
        <v>N/A</v>
      </c>
      <c r="Y384" s="130" t="s">
        <v>1987</v>
      </c>
      <c r="Z384" s="133" t="s">
        <v>853</v>
      </c>
      <c r="AA384" s="125" t="s">
        <v>159</v>
      </c>
      <c r="AB384" s="129">
        <v>14019</v>
      </c>
      <c r="AC384" s="129" t="s">
        <v>57</v>
      </c>
      <c r="AD384" s="129"/>
      <c r="AE384" s="134">
        <v>43313</v>
      </c>
      <c r="AF384" s="134"/>
      <c r="AG384" s="134">
        <f t="shared" ref="AG384:AG447" si="44">IF(OR(E384="AOG",E384="CRIT"),(IFERROR(IF(AF384=0,WORKDAY(AE384,-2),WORKDAY(AF384,-2)),"TBD")),(IFERROR(IF(AF384=0,WORKDAY(AE384,-4),WORKDAY(AF384,-4)),"TBD")))</f>
        <v>43311</v>
      </c>
      <c r="AH384" s="125"/>
      <c r="AI384" s="219" t="str">
        <f>IFERROR(VLOOKUP('PLANNING-RECHANGES LATelec'!$AU384,[2]MAD!$B$4:$J$50000,2,FALSE),"MAD TBD")</f>
        <v>MAD TBD</v>
      </c>
      <c r="AJ384" s="134" t="str">
        <f>IFERROR(VLOOKUP('PLANNING-RECHANGES LATelec'!$AU384,[2]MAD!$B$4:$J$50000,9,FALSE),"NON EXPEDIÉE")</f>
        <v>NON EXPEDIÉE</v>
      </c>
      <c r="AK384" s="224" t="str">
        <f t="shared" ref="AK384:AK447" si="45">IFERROR((AI384-AL384),"")</f>
        <v/>
      </c>
      <c r="AL384" s="227"/>
      <c r="AM384" s="222" t="s">
        <v>15</v>
      </c>
      <c r="AN384" s="172">
        <f>IFERROR(VLOOKUP('PLANNING-RECHANGES LATelec'!$F384,'Table V'!A$1:O8291,13,FALSE),"TBD")</f>
        <v>134</v>
      </c>
      <c r="AO384" s="170">
        <f>IFERROR(VLOOKUP('PLANNING-RECHANGES LATelec'!$F384,'Table V'!A$1:O8248,14,FALSE),"TBD")</f>
        <v>0</v>
      </c>
      <c r="AP384" s="171" t="str">
        <f>IFERROR(VLOOKUP('PLANNING-RECHANGES LATelec'!$F384,'Table V'!A$1:O$8013,15,FALSE),"TBD")</f>
        <v>EUR</v>
      </c>
      <c r="AQ384" s="168" t="str">
        <f>IFERROR(VLOOKUP('PLANNING-RECHANGES LATelec'!$A384,[3]PO_AS!$A$2:$R$2520,16,FALSE),"TBD")</f>
        <v>TBD</v>
      </c>
      <c r="AR384" s="169" t="str">
        <f>IFERROR(VLOOKUP('PLANNING-RECHANGES LATelec'!$A384,[3]PO_AS!$A$2:$S$2520,18,FALSE),"TBD")</f>
        <v>TBD</v>
      </c>
      <c r="AS384" s="169" t="str">
        <f t="shared" ref="AS384:AS447" si="46">IF(OR(AN384=AQ384,AO384=AQ384),"Valide","Non valide")</f>
        <v>Non valide</v>
      </c>
      <c r="AT384" s="169" t="str">
        <f t="shared" ref="AT384:AT447" si="47">IFERROR(IF(SEARCH(AP384,AR384),"Valide","Non valide"),"Non valide")</f>
        <v>Non valide</v>
      </c>
      <c r="AU384" s="215" t="str">
        <f>LEFT('PLANNING-RECHANGES LATelec'!$R384,9)</f>
        <v>LCT040471</v>
      </c>
      <c r="AV384" s="156"/>
    </row>
    <row r="385" spans="1:48" ht="25.5" hidden="1" x14ac:dyDescent="0.2">
      <c r="A385" s="86" t="str">
        <f t="shared" si="43"/>
        <v>2808598310</v>
      </c>
      <c r="B385" s="125" t="str">
        <f>IFERROR(VLOOKUP(F385,'Table V'!A:K,11,FALSE),"TBD")</f>
        <v>AIRBUS</v>
      </c>
      <c r="C385" s="125">
        <v>28085983</v>
      </c>
      <c r="D385" s="126" t="s">
        <v>157</v>
      </c>
      <c r="E385" s="127" t="s">
        <v>6</v>
      </c>
      <c r="F385" s="125" t="s">
        <v>1584</v>
      </c>
      <c r="G385" s="125">
        <v>4</v>
      </c>
      <c r="H385" s="125">
        <v>0</v>
      </c>
      <c r="I385" s="125" t="str">
        <f>IFERROR(VLOOKUP(F385,'Stock PHS'!A:F,6,FALSE),"")</f>
        <v/>
      </c>
      <c r="J385" s="128" t="str">
        <f>IFERROR(VLOOKUP(F385,'Table V'!A:I,9,FALSE),"P/N INCONNU")</f>
        <v>P/N CONNU</v>
      </c>
      <c r="K385" s="125" t="str">
        <f>IFERROR(VLOOKUP(F385,'Table V'!A:J,10,FALSE),"TBD")</f>
        <v>NB01707P</v>
      </c>
      <c r="L385" s="125" t="str">
        <f>IFERROR(VLOOKUP(F385,'Table V'!A:C,3,FALSE),"LdF non existante")</f>
        <v>LdF Non approuvée</v>
      </c>
      <c r="M385" s="129"/>
      <c r="N385" s="129" t="str">
        <f>IFERROR(VLOOKUP(F385,'Table V'!A:H,8,FALSE),"À définir")</f>
        <v>NON</v>
      </c>
      <c r="O385" s="125">
        <f>IFERROR(VLOOKUP(F385,'Table V'!A:E,2,FALSE),"TBD")</f>
        <v>60</v>
      </c>
      <c r="P385" s="129" t="str">
        <f>IFERROR(CONCATENATE(VLOOKUP(F385,'Table V'!$A$1:$Q$260192,17,FALSE),"-",(RIGHT(C385,4)),"0",D385),"")</f>
        <v>1251019-5983010</v>
      </c>
      <c r="Q385" s="138" t="str">
        <f>IFERROR(VLOOKUP(F385,'Table V'!A:L,12,FALSE),"")</f>
        <v>LAB</v>
      </c>
      <c r="R385" s="126"/>
      <c r="S385" s="125"/>
      <c r="T385" s="131" t="s">
        <v>24</v>
      </c>
      <c r="U385" s="132"/>
      <c r="V385" s="139" t="str">
        <f>IFERROR(VLOOKUP(F385,'Table V'!A:F,6,FALSE),"TBD")</f>
        <v>6963402800
6963403000</v>
      </c>
      <c r="W385" s="140" t="str">
        <f>IFERROR(VLOOKUP(F385,'Table V'!A:G,7,FALSE),"TBD")</f>
        <v>Qté 1
Qté 1</v>
      </c>
      <c r="X385" s="125" t="str">
        <f>IFERROR(VLOOKUP(A385,[1]Feuil1!$A:$AG,32,FALSE),"N/A")</f>
        <v>Waiting</v>
      </c>
      <c r="Y385" s="130" t="s">
        <v>34</v>
      </c>
      <c r="Z385" s="133" t="s">
        <v>1608</v>
      </c>
      <c r="AA385" s="125"/>
      <c r="AB385" s="129"/>
      <c r="AC385" s="129"/>
      <c r="AD385" s="129"/>
      <c r="AE385" s="134">
        <v>43537</v>
      </c>
      <c r="AF385" s="134"/>
      <c r="AG385" s="134">
        <f t="shared" si="44"/>
        <v>43535</v>
      </c>
      <c r="AH385" s="125"/>
      <c r="AI385" s="219" t="str">
        <f>IFERROR(VLOOKUP('PLANNING-RECHANGES LATelec'!$AU385,[2]MAD!$B$4:$J$50000,2,FALSE),"MAD TBD")</f>
        <v>MAD TBD</v>
      </c>
      <c r="AJ385" s="134" t="str">
        <f>IFERROR(VLOOKUP('PLANNING-RECHANGES LATelec'!$AU385,[2]MAD!$B$4:$J$50000,9,FALSE),"NON EXPEDIÉE")</f>
        <v>NON EXPEDIÉE</v>
      </c>
      <c r="AK385" s="237" t="str">
        <f t="shared" si="45"/>
        <v/>
      </c>
      <c r="AL385" s="227"/>
      <c r="AM385" s="222" t="s">
        <v>15</v>
      </c>
      <c r="AN385" s="172">
        <f>IFERROR(VLOOKUP('PLANNING-RECHANGES LATelec'!$F385,'Table V'!A$1:O8292,13,FALSE),"TBD")</f>
        <v>1014</v>
      </c>
      <c r="AO385" s="170">
        <f>IFERROR(VLOOKUP('PLANNING-RECHANGES LATelec'!$F385,'Table V'!A$1:O8249,14,FALSE),"TBD")</f>
        <v>1898</v>
      </c>
      <c r="AP385" s="171" t="str">
        <f>IFERROR(VLOOKUP('PLANNING-RECHANGES LATelec'!$F385,'Table V'!A$1:O$8013,15,FALSE),"TBD")</f>
        <v>USD</v>
      </c>
      <c r="AQ385" s="170" t="str">
        <f>IFERROR(VLOOKUP('PLANNING-RECHANGES LATelec'!$A385,[3]PO_AS!$A$2:$R$2520,16,FALSE),"TBD")</f>
        <v>TBD</v>
      </c>
      <c r="AR385" s="171" t="str">
        <f>IFERROR(VLOOKUP('PLANNING-RECHANGES LATelec'!$A385,[3]PO_AS!$A$2:$S$2520,18,FALSE),"TBD")</f>
        <v>TBD</v>
      </c>
      <c r="AS385" s="171" t="str">
        <f t="shared" si="46"/>
        <v>Non valide</v>
      </c>
      <c r="AT385" s="171" t="str">
        <f t="shared" si="47"/>
        <v>Non valide</v>
      </c>
      <c r="AU385" s="215" t="str">
        <f>LEFT('PLANNING-RECHANGES LATelec'!$R385,9)</f>
        <v/>
      </c>
      <c r="AV385" s="156"/>
    </row>
    <row r="386" spans="1:48" ht="38.25" hidden="1" x14ac:dyDescent="0.2">
      <c r="A386" s="84" t="str">
        <f t="shared" si="43"/>
        <v>CDE-CCP7770106</v>
      </c>
      <c r="B386" s="125" t="str">
        <f>IFERROR(VLOOKUP(F386,'Table V'!A:K,11,FALSE),"TBD")</f>
        <v>LATECOERE</v>
      </c>
      <c r="C386" s="125" t="s">
        <v>322</v>
      </c>
      <c r="D386" s="126">
        <v>6</v>
      </c>
      <c r="E386" s="127" t="s">
        <v>104</v>
      </c>
      <c r="F386" s="125" t="s">
        <v>1532</v>
      </c>
      <c r="G386" s="125">
        <v>3</v>
      </c>
      <c r="H386" s="125">
        <v>0</v>
      </c>
      <c r="I386" s="125" t="str">
        <f>IFERROR(VLOOKUP(F386,'Stock PHS'!A:F,6,FALSE),"")</f>
        <v/>
      </c>
      <c r="J386" s="128" t="str">
        <f>IFERROR(VLOOKUP(F386,'Table V'!A:I,9,FALSE),"P/N INCONNU")</f>
        <v>P/N CONNU</v>
      </c>
      <c r="K386" s="125" t="str">
        <f>IFERROR(VLOOKUP(F386,'Table V'!A:J,10,FALSE),"TBD")</f>
        <v>N/A</v>
      </c>
      <c r="L386" s="125" t="str">
        <f>IFERROR(VLOOKUP(F386,'Table V'!A:C,3,FALSE),"LdF non existante")</f>
        <v>LdF approuvée</v>
      </c>
      <c r="M386" s="129" t="s">
        <v>59</v>
      </c>
      <c r="N386" s="125" t="str">
        <f>IFERROR(VLOOKUP(F386,'Table V'!A:H,8,FALSE),"À définir")</f>
        <v>N/A</v>
      </c>
      <c r="O386" s="125" t="str">
        <f>IFERROR(VLOOKUP(F386,'Table V'!A:E,2,FALSE),"TBD")</f>
        <v>FDCP-L1</v>
      </c>
      <c r="P386" s="125" t="str">
        <f>IFERROR(CONCATENATE(VLOOKUP(F386,'Table V'!$A$1:$Q$260192,17,FALSE),"-",(RIGHT(C386,4)),"0",D386),"")</f>
        <v>1251619-701006</v>
      </c>
      <c r="Q386" s="130" t="str">
        <f>IFERROR(VLOOKUP(F386,'Table V'!A:L,12,FALSE),"")</f>
        <v>COL</v>
      </c>
      <c r="R386" s="126" t="s">
        <v>415</v>
      </c>
      <c r="S386" s="125" t="s">
        <v>414</v>
      </c>
      <c r="T386" s="131" t="s">
        <v>24</v>
      </c>
      <c r="U386" s="132" t="s">
        <v>15</v>
      </c>
      <c r="V386" s="130" t="str">
        <f>IFERROR(VLOOKUP(F386,'Table V'!A:F,6,FALSE),"TBD")</f>
        <v>N/A</v>
      </c>
      <c r="W386" s="125" t="str">
        <f>IFERROR(VLOOKUP(F386,'Table V'!A:G,7,FALSE),"TBD")</f>
        <v>N/A</v>
      </c>
      <c r="X386" s="125" t="str">
        <f>IFERROR(VLOOKUP(A386,[1]Feuil1!$A:$AG,32,FALSE),"N/A")</f>
        <v>N/A</v>
      </c>
      <c r="Y386" s="130" t="s">
        <v>1987</v>
      </c>
      <c r="Z386" s="133"/>
      <c r="AA386" s="125" t="s">
        <v>159</v>
      </c>
      <c r="AB386" s="129">
        <v>6867</v>
      </c>
      <c r="AC386" s="129"/>
      <c r="AD386" s="129">
        <v>1149</v>
      </c>
      <c r="AE386" s="134">
        <v>43296</v>
      </c>
      <c r="AF386" s="134">
        <v>43322</v>
      </c>
      <c r="AG386" s="134">
        <f t="shared" si="44"/>
        <v>43318</v>
      </c>
      <c r="AH386" s="125" t="s">
        <v>57</v>
      </c>
      <c r="AI386" s="219" t="str">
        <f>IFERROR(VLOOKUP('PLANNING-RECHANGES LATelec'!$AU386,[2]MAD!$B$4:$J$50000,2,FALSE),"MAD TBD")</f>
        <v>MAD TBD</v>
      </c>
      <c r="AJ386" s="134" t="str">
        <f>IFERROR(VLOOKUP('PLANNING-RECHANGES LATelec'!$AU386,[2]MAD!$B$4:$J$50000,9,FALSE),"NON EXPEDIÉE")</f>
        <v>NON EXPEDIÉE</v>
      </c>
      <c r="AK386" s="224" t="str">
        <f t="shared" si="45"/>
        <v/>
      </c>
      <c r="AL386" s="227"/>
      <c r="AM386" s="222" t="s">
        <v>15</v>
      </c>
      <c r="AN386" s="172">
        <f>IFERROR(VLOOKUP('PLANNING-RECHANGES LATelec'!$F386,'Table V'!A$1:O8293,13,FALSE),"TBD")</f>
        <v>1239</v>
      </c>
      <c r="AO386" s="170">
        <f>IFERROR(VLOOKUP('PLANNING-RECHANGES LATelec'!$F386,'Table V'!A$1:O8250,14,FALSE),"TBD")</f>
        <v>0</v>
      </c>
      <c r="AP386" s="171" t="str">
        <f>IFERROR(VLOOKUP('PLANNING-RECHANGES LATelec'!$F386,'Table V'!A$1:O$8013,15,FALSE),"TBD")</f>
        <v>EUR</v>
      </c>
      <c r="AQ386" s="170" t="str">
        <f>IFERROR(VLOOKUP('PLANNING-RECHANGES LATelec'!$A386,[3]PO_AS!$A$2:$R$2520,16,FALSE),"TBD")</f>
        <v>TBD</v>
      </c>
      <c r="AR386" s="169" t="str">
        <f>IFERROR(VLOOKUP('PLANNING-RECHANGES LATelec'!$A386,[3]PO_AS!$A$2:$S$2520,18,FALSE),"TBD")</f>
        <v>TBD</v>
      </c>
      <c r="AS386" s="169" t="str">
        <f t="shared" si="46"/>
        <v>Non valide</v>
      </c>
      <c r="AT386" s="169" t="str">
        <f t="shared" si="47"/>
        <v>Non valide</v>
      </c>
      <c r="AU386" s="215" t="str">
        <f>LEFT('PLANNING-RECHANGES LATelec'!$R386,9)</f>
        <v>LCT107894</v>
      </c>
      <c r="AV386" s="156"/>
    </row>
    <row r="387" spans="1:48" ht="38.25" hidden="1" x14ac:dyDescent="0.2">
      <c r="A387" s="84" t="str">
        <f t="shared" si="43"/>
        <v>CDE-CCP7770107</v>
      </c>
      <c r="B387" s="125" t="str">
        <f>IFERROR(VLOOKUP(F387,'Table V'!A:K,11,FALSE),"TBD")</f>
        <v>LATECOERE</v>
      </c>
      <c r="C387" s="125" t="s">
        <v>322</v>
      </c>
      <c r="D387" s="126">
        <v>7</v>
      </c>
      <c r="E387" s="127" t="s">
        <v>104</v>
      </c>
      <c r="F387" s="125" t="s">
        <v>1532</v>
      </c>
      <c r="G387" s="125">
        <v>10</v>
      </c>
      <c r="H387" s="125">
        <v>0</v>
      </c>
      <c r="I387" s="125" t="str">
        <f>IFERROR(VLOOKUP(F387,'Stock PHS'!A:F,6,FALSE),"")</f>
        <v/>
      </c>
      <c r="J387" s="128" t="str">
        <f>IFERROR(VLOOKUP(F387,'Table V'!A:I,9,FALSE),"P/N INCONNU")</f>
        <v>P/N CONNU</v>
      </c>
      <c r="K387" s="125" t="str">
        <f>IFERROR(VLOOKUP(F387,'Table V'!A:J,10,FALSE),"TBD")</f>
        <v>N/A</v>
      </c>
      <c r="L387" s="125" t="str">
        <f>IFERROR(VLOOKUP(F387,'Table V'!A:C,3,FALSE),"LdF non existante")</f>
        <v>LdF approuvée</v>
      </c>
      <c r="M387" s="129" t="s">
        <v>59</v>
      </c>
      <c r="N387" s="125" t="str">
        <f>IFERROR(VLOOKUP(F387,'Table V'!A:H,8,FALSE),"À définir")</f>
        <v>N/A</v>
      </c>
      <c r="O387" s="125" t="str">
        <f>IFERROR(VLOOKUP(F387,'Table V'!A:E,2,FALSE),"TBD")</f>
        <v>FDCP-L1</v>
      </c>
      <c r="P387" s="125" t="str">
        <f>IFERROR(CONCATENATE(VLOOKUP(F387,'Table V'!$A$1:$Q$260192,17,FALSE),"-",(RIGHT(C387,4)),"0",D387),"")</f>
        <v>1251619-701007</v>
      </c>
      <c r="Q387" s="130" t="str">
        <f>IFERROR(VLOOKUP(F387,'Table V'!A:L,12,FALSE),"")</f>
        <v>COL</v>
      </c>
      <c r="R387" s="126" t="s">
        <v>416</v>
      </c>
      <c r="S387" s="125" t="s">
        <v>417</v>
      </c>
      <c r="T387" s="131" t="s">
        <v>24</v>
      </c>
      <c r="U387" s="132" t="s">
        <v>15</v>
      </c>
      <c r="V387" s="130" t="str">
        <f>IFERROR(VLOOKUP(F387,'Table V'!A:F,6,FALSE),"TBD")</f>
        <v>N/A</v>
      </c>
      <c r="W387" s="125" t="str">
        <f>IFERROR(VLOOKUP(F387,'Table V'!A:G,7,FALSE),"TBD")</f>
        <v>N/A</v>
      </c>
      <c r="X387" s="125" t="str">
        <f>IFERROR(VLOOKUP(A387,[1]Feuil1!$A:$AG,32,FALSE),"N/A")</f>
        <v>N/A</v>
      </c>
      <c r="Y387" s="130" t="s">
        <v>1987</v>
      </c>
      <c r="Z387" s="133"/>
      <c r="AA387" s="125" t="s">
        <v>159</v>
      </c>
      <c r="AB387" s="129">
        <v>6867</v>
      </c>
      <c r="AC387" s="129"/>
      <c r="AD387" s="129">
        <v>1149</v>
      </c>
      <c r="AE387" s="134">
        <v>43329</v>
      </c>
      <c r="AF387" s="134">
        <v>43322</v>
      </c>
      <c r="AG387" s="134">
        <f t="shared" si="44"/>
        <v>43318</v>
      </c>
      <c r="AH387" s="125" t="s">
        <v>57</v>
      </c>
      <c r="AI387" s="219" t="str">
        <f>IFERROR(VLOOKUP('PLANNING-RECHANGES LATelec'!$AU387,[2]MAD!$B$4:$J$50000,2,FALSE),"MAD TBD")</f>
        <v>MAD TBD</v>
      </c>
      <c r="AJ387" s="134" t="str">
        <f>IFERROR(VLOOKUP('PLANNING-RECHANGES LATelec'!$AU387,[2]MAD!$B$4:$J$50000,9,FALSE),"NON EXPEDIÉE")</f>
        <v>NON EXPEDIÉE</v>
      </c>
      <c r="AK387" s="224" t="str">
        <f t="shared" si="45"/>
        <v/>
      </c>
      <c r="AL387" s="227"/>
      <c r="AM387" s="222" t="s">
        <v>15</v>
      </c>
      <c r="AN387" s="172">
        <f>IFERROR(VLOOKUP('PLANNING-RECHANGES LATelec'!$F387,'Table V'!A$1:O8294,13,FALSE),"TBD")</f>
        <v>1239</v>
      </c>
      <c r="AO387" s="170">
        <f>IFERROR(VLOOKUP('PLANNING-RECHANGES LATelec'!$F387,'Table V'!A$1:O8251,14,FALSE),"TBD")</f>
        <v>0</v>
      </c>
      <c r="AP387" s="171" t="str">
        <f>IFERROR(VLOOKUP('PLANNING-RECHANGES LATelec'!$F387,'Table V'!A$1:O$8013,15,FALSE),"TBD")</f>
        <v>EUR</v>
      </c>
      <c r="AQ387" s="170" t="str">
        <f>IFERROR(VLOOKUP('PLANNING-RECHANGES LATelec'!$A387,[3]PO_AS!$A$2:$R$2520,16,FALSE),"TBD")</f>
        <v>TBD</v>
      </c>
      <c r="AR387" s="169" t="str">
        <f>IFERROR(VLOOKUP('PLANNING-RECHANGES LATelec'!$A387,[3]PO_AS!$A$2:$S$2520,18,FALSE),"TBD")</f>
        <v>TBD</v>
      </c>
      <c r="AS387" s="169" t="str">
        <f t="shared" si="46"/>
        <v>Non valide</v>
      </c>
      <c r="AT387" s="169" t="str">
        <f t="shared" si="47"/>
        <v>Non valide</v>
      </c>
      <c r="AU387" s="215" t="str">
        <f>LEFT('PLANNING-RECHANGES LATelec'!$R387,9)</f>
        <v>LCT107895</v>
      </c>
      <c r="AV387" s="156"/>
    </row>
    <row r="388" spans="1:48" ht="25.5" hidden="1" x14ac:dyDescent="0.2">
      <c r="A388" s="84" t="str">
        <f t="shared" si="43"/>
        <v>27757899</v>
      </c>
      <c r="B388" s="125" t="str">
        <f>IFERROR(VLOOKUP(F388,'Table V'!A:K,11,FALSE),"TBD")</f>
        <v>AIRBUS</v>
      </c>
      <c r="C388" s="125">
        <v>27757899</v>
      </c>
      <c r="D388" s="126"/>
      <c r="E388" s="127" t="s">
        <v>95</v>
      </c>
      <c r="F388" s="125" t="s">
        <v>679</v>
      </c>
      <c r="G388" s="125">
        <v>3</v>
      </c>
      <c r="H388" s="125">
        <v>0</v>
      </c>
      <c r="I388" s="125" t="str">
        <f>IFERROR(VLOOKUP(F388,'Stock PHS'!A:F,6,FALSE),"")</f>
        <v/>
      </c>
      <c r="J388" s="128" t="str">
        <f>IFERROR(VLOOKUP(F388,'Table V'!A:I,9,FALSE),"P/N INCONNU")</f>
        <v>P/N CONNU</v>
      </c>
      <c r="K388" s="125" t="str">
        <f>IFERROR(VLOOKUP(F388,'Table V'!A:J,10,FALSE),"TBD")</f>
        <v>TBD</v>
      </c>
      <c r="L388" s="125" t="str">
        <f>IFERROR(VLOOKUP(F388,'Table V'!A:C,3,FALSE),"LdF non existante")</f>
        <v>LdF approuvée</v>
      </c>
      <c r="M388" s="129" t="s">
        <v>59</v>
      </c>
      <c r="N388" s="125" t="str">
        <f>IFERROR(VLOOKUP(F388,'Table V'!A:H,8,FALSE),"À définir")</f>
        <v>NON</v>
      </c>
      <c r="O388" s="125" t="str">
        <f>IFERROR(VLOOKUP(F388,'Table V'!A:E,2,FALSE),"")</f>
        <v>HARNAIS 2 P2T2</v>
      </c>
      <c r="P388" s="125" t="str">
        <f>IFERROR(CONCATENATE(VLOOKUP(F388,'Table V'!$A$1:$Q$260192,17,FALSE),"-",(RIGHT(C388,4)),"0",D388),"")</f>
        <v>1251019-78990</v>
      </c>
      <c r="Q388" s="130" t="str">
        <f>IFERROR(VLOOKUP(F388,'Table V'!A:L,12,FALSE),"")</f>
        <v>COL</v>
      </c>
      <c r="R388" s="126" t="s">
        <v>835</v>
      </c>
      <c r="S388" s="125" t="s">
        <v>799</v>
      </c>
      <c r="T388" s="131" t="s">
        <v>24</v>
      </c>
      <c r="U388" s="132"/>
      <c r="V388" s="130" t="str">
        <f>IFERROR(VLOOKUP(F388,'Table V'!A:F,6,FALSE),"TBD")</f>
        <v>N/A</v>
      </c>
      <c r="W388" s="125" t="str">
        <f>IFERROR(VLOOKUP(F388,'Table V'!A:G,7,FALSE),"TBD")</f>
        <v>N/A</v>
      </c>
      <c r="X388" s="125" t="str">
        <f>IFERROR(VLOOKUP(A388,[1]Feuil1!$A:$AG,32,FALSE),"N/A")</f>
        <v>N/A</v>
      </c>
      <c r="Y388" s="130" t="s">
        <v>1987</v>
      </c>
      <c r="Z388" s="133" t="s">
        <v>851</v>
      </c>
      <c r="AA388" s="125" t="s">
        <v>159</v>
      </c>
      <c r="AB388" s="129">
        <v>13190</v>
      </c>
      <c r="AC388" s="129" t="s">
        <v>766</v>
      </c>
      <c r="AD388" s="129"/>
      <c r="AE388" s="134">
        <v>43313</v>
      </c>
      <c r="AF388" s="134">
        <v>43326</v>
      </c>
      <c r="AG388" s="134">
        <f t="shared" si="44"/>
        <v>43320</v>
      </c>
      <c r="AH388" s="125"/>
      <c r="AI388" s="219" t="str">
        <f>IFERROR(VLOOKUP('PLANNING-RECHANGES LATelec'!$AU388,[2]MAD!$B$4:$J$50000,2,FALSE),"MAD TBD")</f>
        <v>MAD TBD</v>
      </c>
      <c r="AJ388" s="134" t="str">
        <f>IFERROR(VLOOKUP('PLANNING-RECHANGES LATelec'!$AU388,[2]MAD!$B$4:$J$50000,9,FALSE),"NON EXPEDIÉE")</f>
        <v>NON EXPEDIÉE</v>
      </c>
      <c r="AK388" s="224" t="str">
        <f t="shared" si="45"/>
        <v/>
      </c>
      <c r="AL388" s="227"/>
      <c r="AM388" s="222" t="s">
        <v>15</v>
      </c>
      <c r="AN388" s="172">
        <f>IFERROR(VLOOKUP('PLANNING-RECHANGES LATelec'!$F388,'Table V'!A$1:O8295,13,FALSE),"TBD")</f>
        <v>608</v>
      </c>
      <c r="AO388" s="170">
        <f>IFERROR(VLOOKUP('PLANNING-RECHANGES LATelec'!$F388,'Table V'!A$1:O8252,14,FALSE),"TBD")</f>
        <v>0</v>
      </c>
      <c r="AP388" s="171" t="str">
        <f>IFERROR(VLOOKUP('PLANNING-RECHANGES LATelec'!$F388,'Table V'!A$1:O$8013,15,FALSE),"TBD")</f>
        <v>USD</v>
      </c>
      <c r="AQ388" s="168" t="str">
        <f>IFERROR(VLOOKUP('PLANNING-RECHANGES LATelec'!$A388,[3]PO_AS!$A$2:$R$2520,16,FALSE),"TBD")</f>
        <v>TBD</v>
      </c>
      <c r="AR388" s="169" t="str">
        <f>IFERROR(VLOOKUP('PLANNING-RECHANGES LATelec'!$A388,[3]PO_AS!$A$2:$S$2520,18,FALSE),"TBD")</f>
        <v>TBD</v>
      </c>
      <c r="AS388" s="169" t="str">
        <f t="shared" si="46"/>
        <v>Non valide</v>
      </c>
      <c r="AT388" s="169" t="str">
        <f t="shared" si="47"/>
        <v>Non valide</v>
      </c>
      <c r="AU388" s="215" t="str">
        <f>LEFT('PLANNING-RECHANGES LATelec'!$R388,9)</f>
        <v>LCT036578</v>
      </c>
      <c r="AV388" s="156"/>
    </row>
    <row r="389" spans="1:48" ht="25.5" hidden="1" x14ac:dyDescent="0.2">
      <c r="A389" s="84" t="str">
        <f t="shared" si="43"/>
        <v>27860234</v>
      </c>
      <c r="B389" s="125" t="str">
        <f>IFERROR(VLOOKUP(F389,'Table V'!A:K,11,FALSE),"TBD")</f>
        <v>AIRBUS</v>
      </c>
      <c r="C389" s="125">
        <v>27860234</v>
      </c>
      <c r="D389" s="126"/>
      <c r="E389" s="127" t="s">
        <v>104</v>
      </c>
      <c r="F389" s="125" t="s">
        <v>674</v>
      </c>
      <c r="G389" s="125">
        <v>5</v>
      </c>
      <c r="H389" s="125">
        <v>0</v>
      </c>
      <c r="I389" s="125" t="str">
        <f>IFERROR(VLOOKUP(F389,'Stock PHS'!A:F,6,FALSE),"")</f>
        <v/>
      </c>
      <c r="J389" s="128" t="str">
        <f>IFERROR(VLOOKUP(F389,'Table V'!A:I,9,FALSE),"P/N INCONNU")</f>
        <v>P/N CONNU</v>
      </c>
      <c r="K389" s="125" t="str">
        <f>IFERROR(VLOOKUP(F389,'Table V'!A:J,10,FALSE),"TBD")</f>
        <v>N/A</v>
      </c>
      <c r="L389" s="125" t="str">
        <f>IFERROR(VLOOKUP(F389,'Table V'!A:C,3,FALSE),"LdF non existante")</f>
        <v>LdF approuvée</v>
      </c>
      <c r="M389" s="129" t="s">
        <v>59</v>
      </c>
      <c r="N389" s="125" t="str">
        <f>IFERROR(VLOOKUP(F389,'Table V'!A:H,8,FALSE),"À définir")</f>
        <v>NON</v>
      </c>
      <c r="O389" s="125" t="str">
        <f>IFERROR(VLOOKUP(F389,'Table V'!A:E,2,FALSE),"")</f>
        <v>PROTECTION CAP</v>
      </c>
      <c r="P389" s="125" t="str">
        <f>IFERROR(CONCATENATE(VLOOKUP(F389,'Table V'!$A$1:$Q$260192,17,FALSE),"-",(RIGHT(C389,4)),"0",D389),"")</f>
        <v>1251019-02340</v>
      </c>
      <c r="Q389" s="130" t="str">
        <f>IFERROR(VLOOKUP(F389,'Table V'!A:L,12,FALSE),"")</f>
        <v>COL</v>
      </c>
      <c r="R389" s="126" t="s">
        <v>836</v>
      </c>
      <c r="S389" s="125" t="s">
        <v>800</v>
      </c>
      <c r="T389" s="131" t="s">
        <v>24</v>
      </c>
      <c r="U389" s="132"/>
      <c r="V389" s="130" t="str">
        <f>IFERROR(VLOOKUP(F389,'Table V'!A:F,6,FALSE),"TBD")</f>
        <v>N/A</v>
      </c>
      <c r="W389" s="125" t="str">
        <f>IFERROR(VLOOKUP(F389,'Table V'!A:G,7,FALSE),"TBD")</f>
        <v>N/A</v>
      </c>
      <c r="X389" s="125" t="str">
        <f>IFERROR(VLOOKUP(A389,[1]Feuil1!$A:$AG,32,FALSE),"N/A")</f>
        <v>N/A</v>
      </c>
      <c r="Y389" s="130" t="s">
        <v>1987</v>
      </c>
      <c r="Z389" s="133" t="s">
        <v>855</v>
      </c>
      <c r="AA389" s="125" t="s">
        <v>159</v>
      </c>
      <c r="AB389" s="129">
        <v>15566</v>
      </c>
      <c r="AC389" s="129" t="s">
        <v>57</v>
      </c>
      <c r="AD389" s="129"/>
      <c r="AE389" s="134">
        <v>43341</v>
      </c>
      <c r="AF389" s="134"/>
      <c r="AG389" s="134">
        <f t="shared" si="44"/>
        <v>43335</v>
      </c>
      <c r="AH389" s="125"/>
      <c r="AI389" s="219" t="str">
        <f>IFERROR(VLOOKUP('PLANNING-RECHANGES LATelec'!$AU389,[2]MAD!$B$4:$J$50000,2,FALSE),"MAD TBD")</f>
        <v>MAD TBD</v>
      </c>
      <c r="AJ389" s="134" t="str">
        <f>IFERROR(VLOOKUP('PLANNING-RECHANGES LATelec'!$AU389,[2]MAD!$B$4:$J$50000,9,FALSE),"NON EXPEDIÉE")</f>
        <v>NON EXPEDIÉE</v>
      </c>
      <c r="AK389" s="224" t="str">
        <f t="shared" si="45"/>
        <v/>
      </c>
      <c r="AL389" s="227"/>
      <c r="AM389" s="222" t="s">
        <v>15</v>
      </c>
      <c r="AN389" s="172">
        <f>IFERROR(VLOOKUP('PLANNING-RECHANGES LATelec'!$F389,'Table V'!A$1:O8296,13,FALSE),"TBD")</f>
        <v>134</v>
      </c>
      <c r="AO389" s="170">
        <f>IFERROR(VLOOKUP('PLANNING-RECHANGES LATelec'!$F389,'Table V'!A$1:O8253,14,FALSE),"TBD")</f>
        <v>0</v>
      </c>
      <c r="AP389" s="171" t="str">
        <f>IFERROR(VLOOKUP('PLANNING-RECHANGES LATelec'!$F389,'Table V'!A$1:O$8013,15,FALSE),"TBD")</f>
        <v>EUR</v>
      </c>
      <c r="AQ389" s="168" t="str">
        <f>IFERROR(VLOOKUP('PLANNING-RECHANGES LATelec'!$A389,[3]PO_AS!$A$2:$R$2520,16,FALSE),"TBD")</f>
        <v>TBD</v>
      </c>
      <c r="AR389" s="169" t="str">
        <f>IFERROR(VLOOKUP('PLANNING-RECHANGES LATelec'!$A389,[3]PO_AS!$A$2:$S$2520,18,FALSE),"TBD")</f>
        <v>TBD</v>
      </c>
      <c r="AS389" s="169" t="str">
        <f t="shared" si="46"/>
        <v>Non valide</v>
      </c>
      <c r="AT389" s="169" t="str">
        <f t="shared" si="47"/>
        <v>Non valide</v>
      </c>
      <c r="AU389" s="215" t="str">
        <f>LEFT('PLANNING-RECHANGES LATelec'!$R389,9)</f>
        <v>LCT108049</v>
      </c>
      <c r="AV389" s="156"/>
    </row>
    <row r="390" spans="1:48" ht="25.5" hidden="1" x14ac:dyDescent="0.2">
      <c r="A390" s="84" t="str">
        <f t="shared" si="43"/>
        <v>27805778</v>
      </c>
      <c r="B390" s="125" t="str">
        <f>IFERROR(VLOOKUP(F390,'Table V'!A:K,11,FALSE),"TBD")</f>
        <v>AIRBUS</v>
      </c>
      <c r="C390" s="125">
        <v>27805778</v>
      </c>
      <c r="D390" s="126"/>
      <c r="E390" s="127" t="s">
        <v>104</v>
      </c>
      <c r="F390" s="125" t="s">
        <v>684</v>
      </c>
      <c r="G390" s="125">
        <v>2</v>
      </c>
      <c r="H390" s="125">
        <v>0</v>
      </c>
      <c r="I390" s="125" t="str">
        <f>IFERROR(VLOOKUP(F390,'Stock PHS'!A:F,6,FALSE),"")</f>
        <v/>
      </c>
      <c r="J390" s="128" t="str">
        <f>IFERROR(VLOOKUP(F390,'Table V'!A:I,9,FALSE),"P/N INCONNU")</f>
        <v>P/N CONNU</v>
      </c>
      <c r="K390" s="125" t="str">
        <f>IFERROR(VLOOKUP(F390,'Table V'!A:J,10,FALSE),"TBD")</f>
        <v>TBD</v>
      </c>
      <c r="L390" s="125" t="str">
        <f>IFERROR(VLOOKUP(F390,'Table V'!A:C,3,FALSE),"LdF non existante")</f>
        <v>LdF approuvée</v>
      </c>
      <c r="M390" s="129" t="s">
        <v>59</v>
      </c>
      <c r="N390" s="125" t="str">
        <f>IFERROR(VLOOKUP(F390,'Table V'!A:H,8,FALSE),"À définir")</f>
        <v>NON</v>
      </c>
      <c r="O390" s="125" t="str">
        <f>IFERROR(VLOOKUP(F390,'Table V'!A:E,2,FALSE),"")</f>
        <v>HARNESS ASSY CABLE</v>
      </c>
      <c r="P390" s="125" t="str">
        <f>IFERROR(CONCATENATE(VLOOKUP(F390,'Table V'!$A$1:$Q$260192,17,FALSE),"-",(RIGHT(C390,4)),"0",D390),"")</f>
        <v>1251019-57780</v>
      </c>
      <c r="Q390" s="130" t="str">
        <f>IFERROR(VLOOKUP(F390,'Table V'!A:L,12,FALSE),"")</f>
        <v>COL</v>
      </c>
      <c r="R390" s="126" t="s">
        <v>837</v>
      </c>
      <c r="S390" s="125" t="s">
        <v>801</v>
      </c>
      <c r="T390" s="131" t="s">
        <v>24</v>
      </c>
      <c r="U390" s="132"/>
      <c r="V390" s="130" t="str">
        <f>IFERROR(VLOOKUP(F390,'Table V'!A:F,6,FALSE),"TBD")</f>
        <v>N/A</v>
      </c>
      <c r="W390" s="125" t="str">
        <f>IFERROR(VLOOKUP(F390,'Table V'!A:G,7,FALSE),"TBD")</f>
        <v>N/A</v>
      </c>
      <c r="X390" s="125" t="str">
        <f>IFERROR(VLOOKUP(A390,[1]Feuil1!$A:$AG,32,FALSE),"N/A")</f>
        <v>N/A</v>
      </c>
      <c r="Y390" s="130" t="s">
        <v>1987</v>
      </c>
      <c r="Z390" s="133" t="s">
        <v>856</v>
      </c>
      <c r="AA390" s="125" t="s">
        <v>159</v>
      </c>
      <c r="AB390" s="129">
        <v>14083</v>
      </c>
      <c r="AC390" s="129" t="s">
        <v>57</v>
      </c>
      <c r="AD390" s="129"/>
      <c r="AE390" s="134">
        <v>43342</v>
      </c>
      <c r="AF390" s="134"/>
      <c r="AG390" s="134">
        <f t="shared" si="44"/>
        <v>43336</v>
      </c>
      <c r="AH390" s="125"/>
      <c r="AI390" s="219" t="str">
        <f>IFERROR(VLOOKUP('PLANNING-RECHANGES LATelec'!$AU390,[2]MAD!$B$4:$J$50000,2,FALSE),"MAD TBD")</f>
        <v>MAD TBD</v>
      </c>
      <c r="AJ390" s="134" t="str">
        <f>IFERROR(VLOOKUP('PLANNING-RECHANGES LATelec'!$AU390,[2]MAD!$B$4:$J$50000,9,FALSE),"NON EXPEDIÉE")</f>
        <v>NON EXPEDIÉE</v>
      </c>
      <c r="AK390" s="224" t="str">
        <f t="shared" si="45"/>
        <v/>
      </c>
      <c r="AL390" s="227"/>
      <c r="AM390" s="222" t="s">
        <v>15</v>
      </c>
      <c r="AN390" s="172">
        <f>IFERROR(VLOOKUP('PLANNING-RECHANGES LATelec'!$F390,'Table V'!A$1:O8297,13,FALSE),"TBD")</f>
        <v>470</v>
      </c>
      <c r="AO390" s="170">
        <f>IFERROR(VLOOKUP('PLANNING-RECHANGES LATelec'!$F390,'Table V'!A$1:O8254,14,FALSE),"TBD")</f>
        <v>0</v>
      </c>
      <c r="AP390" s="171" t="str">
        <f>IFERROR(VLOOKUP('PLANNING-RECHANGES LATelec'!$F390,'Table V'!A$1:O$8013,15,FALSE),"TBD")</f>
        <v>EUR</v>
      </c>
      <c r="AQ390" s="168" t="str">
        <f>IFERROR(VLOOKUP('PLANNING-RECHANGES LATelec'!$A390,[3]PO_AS!$A$2:$R$2520,16,FALSE),"TBD")</f>
        <v>TBD</v>
      </c>
      <c r="AR390" s="169" t="str">
        <f>IFERROR(VLOOKUP('PLANNING-RECHANGES LATelec'!$A390,[3]PO_AS!$A$2:$S$2520,18,FALSE),"TBD")</f>
        <v>TBD</v>
      </c>
      <c r="AS390" s="169" t="str">
        <f t="shared" si="46"/>
        <v>Non valide</v>
      </c>
      <c r="AT390" s="169" t="str">
        <f t="shared" si="47"/>
        <v>Non valide</v>
      </c>
      <c r="AU390" s="215" t="str">
        <f>LEFT('PLANNING-RECHANGES LATelec'!$R390,9)</f>
        <v>LCT051890</v>
      </c>
      <c r="AV390" s="156"/>
    </row>
    <row r="391" spans="1:48" ht="25.5" hidden="1" x14ac:dyDescent="0.2">
      <c r="A391" s="84" t="str">
        <f t="shared" si="43"/>
        <v>27808864</v>
      </c>
      <c r="B391" s="125" t="str">
        <f>IFERROR(VLOOKUP(F391,'Table V'!A:K,11,FALSE),"TBD")</f>
        <v>AIRBUS</v>
      </c>
      <c r="C391" s="125">
        <v>27808864</v>
      </c>
      <c r="D391" s="126"/>
      <c r="E391" s="127" t="s">
        <v>104</v>
      </c>
      <c r="F391" s="125" t="s">
        <v>675</v>
      </c>
      <c r="G391" s="125">
        <v>4</v>
      </c>
      <c r="H391" s="125">
        <v>0</v>
      </c>
      <c r="I391" s="125" t="str">
        <f>IFERROR(VLOOKUP(F391,'Stock PHS'!A:F,6,FALSE),"")</f>
        <v/>
      </c>
      <c r="J391" s="128" t="str">
        <f>IFERROR(VLOOKUP(F391,'Table V'!A:I,9,FALSE),"P/N INCONNU")</f>
        <v>P/N CONNU</v>
      </c>
      <c r="K391" s="125" t="str">
        <f>IFERROR(VLOOKUP(F391,'Table V'!A:J,10,FALSE),"TBD")</f>
        <v>TBD</v>
      </c>
      <c r="L391" s="125" t="str">
        <f>IFERROR(VLOOKUP(F391,'Table V'!A:C,3,FALSE),"LdF non existante")</f>
        <v>LdF approuvée</v>
      </c>
      <c r="M391" s="129" t="s">
        <v>59</v>
      </c>
      <c r="N391" s="125" t="str">
        <f>IFERROR(VLOOKUP(F391,'Table V'!A:H,8,FALSE),"À définir")</f>
        <v>NON</v>
      </c>
      <c r="O391" s="125" t="str">
        <f>IFERROR(VLOOKUP(F391,'Table V'!A:E,2,FALSE),"")</f>
        <v>WIRE-BONDING</v>
      </c>
      <c r="P391" s="125" t="str">
        <f>IFERROR(CONCATENATE(VLOOKUP(F391,'Table V'!$A$1:$Q$260192,17,FALSE),"-",(RIGHT(C391,4)),"0",D391),"")</f>
        <v>1251019-88640</v>
      </c>
      <c r="Q391" s="130" t="str">
        <f>IFERROR(VLOOKUP(F391,'Table V'!A:L,12,FALSE),"")</f>
        <v>COL</v>
      </c>
      <c r="R391" s="126" t="s">
        <v>838</v>
      </c>
      <c r="S391" s="125" t="s">
        <v>802</v>
      </c>
      <c r="T391" s="131" t="s">
        <v>24</v>
      </c>
      <c r="U391" s="132"/>
      <c r="V391" s="130" t="str">
        <f>IFERROR(VLOOKUP(F391,'Table V'!A:F,6,FALSE),"TBD")</f>
        <v>N/A</v>
      </c>
      <c r="W391" s="125" t="str">
        <f>IFERROR(VLOOKUP(F391,'Table V'!A:G,7,FALSE),"TBD")</f>
        <v>N/A</v>
      </c>
      <c r="X391" s="125" t="str">
        <f>IFERROR(VLOOKUP(A391,[1]Feuil1!$A:$AG,32,FALSE),"N/A")</f>
        <v>N/A</v>
      </c>
      <c r="Y391" s="130" t="s">
        <v>1987</v>
      </c>
      <c r="Z391" s="133" t="s">
        <v>857</v>
      </c>
      <c r="AA391" s="125" t="s">
        <v>159</v>
      </c>
      <c r="AB391" s="129">
        <v>14143</v>
      </c>
      <c r="AC391" s="129" t="s">
        <v>57</v>
      </c>
      <c r="AD391" s="129"/>
      <c r="AE391" s="134">
        <v>43344</v>
      </c>
      <c r="AF391" s="134"/>
      <c r="AG391" s="134">
        <f t="shared" si="44"/>
        <v>43340</v>
      </c>
      <c r="AH391" s="125"/>
      <c r="AI391" s="219" t="str">
        <f>IFERROR(VLOOKUP('PLANNING-RECHANGES LATelec'!$AU391,[2]MAD!$B$4:$J$50000,2,FALSE),"MAD TBD")</f>
        <v>MAD TBD</v>
      </c>
      <c r="AJ391" s="134" t="str">
        <f>IFERROR(VLOOKUP('PLANNING-RECHANGES LATelec'!$AU391,[2]MAD!$B$4:$J$50000,9,FALSE),"NON EXPEDIÉE")</f>
        <v>NON EXPEDIÉE</v>
      </c>
      <c r="AK391" s="224" t="str">
        <f t="shared" si="45"/>
        <v/>
      </c>
      <c r="AL391" s="227"/>
      <c r="AM391" s="222" t="s">
        <v>15</v>
      </c>
      <c r="AN391" s="172">
        <f>IFERROR(VLOOKUP('PLANNING-RECHANGES LATelec'!$F391,'Table V'!A$1:O8298,13,FALSE),"TBD")</f>
        <v>163</v>
      </c>
      <c r="AO391" s="170">
        <f>IFERROR(VLOOKUP('PLANNING-RECHANGES LATelec'!$F391,'Table V'!A$1:O8255,14,FALSE),"TBD")</f>
        <v>465</v>
      </c>
      <c r="AP391" s="171" t="str">
        <f>IFERROR(VLOOKUP('PLANNING-RECHANGES LATelec'!$F391,'Table V'!A$1:O$8013,15,FALSE),"TBD")</f>
        <v>USD</v>
      </c>
      <c r="AQ391" s="168" t="str">
        <f>IFERROR(VLOOKUP('PLANNING-RECHANGES LATelec'!$A391,[3]PO_AS!$A$2:$R$2520,16,FALSE),"TBD")</f>
        <v>TBD</v>
      </c>
      <c r="AR391" s="169" t="str">
        <f>IFERROR(VLOOKUP('PLANNING-RECHANGES LATelec'!$A391,[3]PO_AS!$A$2:$S$2520,18,FALSE),"TBD")</f>
        <v>TBD</v>
      </c>
      <c r="AS391" s="169" t="str">
        <f t="shared" si="46"/>
        <v>Non valide</v>
      </c>
      <c r="AT391" s="169" t="str">
        <f t="shared" si="47"/>
        <v>Non valide</v>
      </c>
      <c r="AU391" s="215" t="str">
        <f>LEFT('PLANNING-RECHANGES LATelec'!$R391,9)</f>
        <v>LCT053722</v>
      </c>
      <c r="AV391" s="156"/>
    </row>
    <row r="392" spans="1:48" ht="25.5" hidden="1" x14ac:dyDescent="0.2">
      <c r="A392" s="84" t="str">
        <f t="shared" si="43"/>
        <v>4900035685</v>
      </c>
      <c r="B392" s="125" t="str">
        <f>IFERROR(VLOOKUP(F392,'Table V'!A:K,11,FALSE),"TBD")</f>
        <v>STELIA</v>
      </c>
      <c r="C392" s="125">
        <v>4900035685</v>
      </c>
      <c r="D392" s="126"/>
      <c r="E392" s="127" t="s">
        <v>16</v>
      </c>
      <c r="F392" s="125" t="s">
        <v>687</v>
      </c>
      <c r="G392" s="125">
        <v>5</v>
      </c>
      <c r="H392" s="125">
        <v>0</v>
      </c>
      <c r="I392" s="125" t="str">
        <f>IFERROR(VLOOKUP(F392,'Stock PHS'!A:F,6,FALSE),"")</f>
        <v/>
      </c>
      <c r="J392" s="128" t="str">
        <f>IFERROR(VLOOKUP(F392,'Table V'!A:I,9,FALSE),"P/N INCONNU")</f>
        <v>P/N CONNU</v>
      </c>
      <c r="K392" s="125" t="str">
        <f>IFERROR(VLOOKUP(F392,'Table V'!A:J,10,FALSE),"TBD")</f>
        <v>TBD</v>
      </c>
      <c r="L392" s="125" t="str">
        <f>IFERROR(VLOOKUP(F392,'Table V'!A:C,3,FALSE),"LdF non existante")</f>
        <v>LdF approuvée</v>
      </c>
      <c r="M392" s="129" t="s">
        <v>59</v>
      </c>
      <c r="N392" s="125" t="str">
        <f>IFERROR(VLOOKUP(F392,'Table V'!A:H,8,FALSE),"À définir")</f>
        <v>OUI</v>
      </c>
      <c r="O392" s="125" t="str">
        <f>IFERROR(VLOOKUP(F392,'Table V'!A:E,2,FALSE),"")</f>
        <v>CABLE COAXIAL</v>
      </c>
      <c r="P392" s="125" t="str">
        <f>IFERROR(CONCATENATE(VLOOKUP(F392,'Table V'!$A$1:$Q$260192,17,FALSE),"-",(RIGHT(C392,4)),"0",D392),"")</f>
        <v>1251019-56850</v>
      </c>
      <c r="Q392" s="130" t="str">
        <f>IFERROR(VLOOKUP(F392,'Table V'!A:L,12,FALSE),"")</f>
        <v>COL</v>
      </c>
      <c r="R392" s="126" t="s">
        <v>834</v>
      </c>
      <c r="S392" s="125" t="s">
        <v>798</v>
      </c>
      <c r="T392" s="131" t="s">
        <v>24</v>
      </c>
      <c r="U392" s="132"/>
      <c r="V392" s="130" t="str">
        <f>IFERROR(VLOOKUP(F392,'Table V'!A:F,6,FALSE),"TBD")</f>
        <v>N/A</v>
      </c>
      <c r="W392" s="125" t="str">
        <f>IFERROR(VLOOKUP(F392,'Table V'!A:G,7,FALSE),"TBD")</f>
        <v>N/A</v>
      </c>
      <c r="X392" s="125" t="str">
        <f>IFERROR(VLOOKUP(A392,[1]Feuil1!$A:$AG,32,FALSE),"N/A")</f>
        <v>N/A</v>
      </c>
      <c r="Y392" s="130" t="s">
        <v>1987</v>
      </c>
      <c r="Z392" s="133" t="s">
        <v>854</v>
      </c>
      <c r="AA392" s="125" t="s">
        <v>159</v>
      </c>
      <c r="AB392" s="129">
        <v>15251</v>
      </c>
      <c r="AC392" s="129" t="s">
        <v>57</v>
      </c>
      <c r="AD392" s="129"/>
      <c r="AE392" s="134">
        <v>43346</v>
      </c>
      <c r="AF392" s="134"/>
      <c r="AG392" s="134">
        <f t="shared" si="44"/>
        <v>43342</v>
      </c>
      <c r="AH392" s="125"/>
      <c r="AI392" s="219" t="str">
        <f>IFERROR(VLOOKUP('PLANNING-RECHANGES LATelec'!$AU392,[2]MAD!$B$4:$J$50000,2,FALSE),"MAD TBD")</f>
        <v>MAD TBD</v>
      </c>
      <c r="AJ392" s="134" t="str">
        <f>IFERROR(VLOOKUP('PLANNING-RECHANGES LATelec'!$AU392,[2]MAD!$B$4:$J$50000,9,FALSE),"NON EXPEDIÉE")</f>
        <v>NON EXPEDIÉE</v>
      </c>
      <c r="AK392" s="224" t="str">
        <f t="shared" si="45"/>
        <v/>
      </c>
      <c r="AL392" s="227"/>
      <c r="AM392" s="222" t="s">
        <v>15</v>
      </c>
      <c r="AN392" s="172">
        <f>IFERROR(VLOOKUP('PLANNING-RECHANGES LATelec'!$F392,'Table V'!A$1:O8299,13,FALSE),"TBD")</f>
        <v>234.12</v>
      </c>
      <c r="AO392" s="170">
        <f>IFERROR(VLOOKUP('PLANNING-RECHANGES LATelec'!$F392,'Table V'!A$1:O8256,14,FALSE),"TBD")</f>
        <v>0</v>
      </c>
      <c r="AP392" s="171" t="str">
        <f>IFERROR(VLOOKUP('PLANNING-RECHANGES LATelec'!$F392,'Table V'!A$1:O$8013,15,FALSE),"TBD")</f>
        <v>EUR</v>
      </c>
      <c r="AQ392" s="168" t="str">
        <f>IFERROR(VLOOKUP('PLANNING-RECHANGES LATelec'!$A392,[3]PO_AS!$A$2:$R$2520,16,FALSE),"TBD")</f>
        <v>TBD</v>
      </c>
      <c r="AR392" s="169" t="str">
        <f>IFERROR(VLOOKUP('PLANNING-RECHANGES LATelec'!$A392,[3]PO_AS!$A$2:$S$2520,18,FALSE),"TBD")</f>
        <v>TBD</v>
      </c>
      <c r="AS392" s="169" t="str">
        <f t="shared" si="46"/>
        <v>Non valide</v>
      </c>
      <c r="AT392" s="169" t="str">
        <f t="shared" si="47"/>
        <v>Non valide</v>
      </c>
      <c r="AU392" s="215" t="str">
        <f>LEFT('PLANNING-RECHANGES LATelec'!$R392,9)</f>
        <v>LCT077075</v>
      </c>
      <c r="AV392" s="156"/>
    </row>
    <row r="393" spans="1:48" ht="38.25" hidden="1" x14ac:dyDescent="0.2">
      <c r="A393" s="84" t="str">
        <f t="shared" si="43"/>
        <v>2782693110</v>
      </c>
      <c r="B393" s="125" t="str">
        <f>IFERROR(VLOOKUP(F393,'Table V'!A:K,11,FALSE),"TBD")</f>
        <v>AIRBUS</v>
      </c>
      <c r="C393" s="125">
        <v>27826931</v>
      </c>
      <c r="D393" s="126">
        <v>10</v>
      </c>
      <c r="E393" s="127" t="s">
        <v>104</v>
      </c>
      <c r="F393" s="125" t="s">
        <v>679</v>
      </c>
      <c r="G393" s="125">
        <v>5</v>
      </c>
      <c r="H393" s="125">
        <v>0</v>
      </c>
      <c r="I393" s="125" t="str">
        <f>IFERROR(VLOOKUP(F393,'Stock PHS'!A:F,6,FALSE),"")</f>
        <v/>
      </c>
      <c r="J393" s="128" t="str">
        <f>IFERROR(VLOOKUP(F393,'Table V'!A:I,9,FALSE),"P/N INCONNU")</f>
        <v>P/N CONNU</v>
      </c>
      <c r="K393" s="125" t="str">
        <f>IFERROR(VLOOKUP(F393,'Table V'!A:J,10,FALSE),"TBD")</f>
        <v>TBD</v>
      </c>
      <c r="L393" s="125" t="str">
        <f>IFERROR(VLOOKUP(F393,'Table V'!A:C,3,FALSE),"LdF non existante")</f>
        <v>LdF approuvée</v>
      </c>
      <c r="M393" s="129" t="s">
        <v>59</v>
      </c>
      <c r="N393" s="125" t="str">
        <f>IFERROR(VLOOKUP(F393,'Table V'!A:H,8,FALSE),"À définir")</f>
        <v>NON</v>
      </c>
      <c r="O393" s="125" t="str">
        <f>IFERROR(VLOOKUP(F393,'Table V'!A:E,2,FALSE),"TBD")</f>
        <v>HARNAIS 2 P2T2</v>
      </c>
      <c r="P393" s="125" t="str">
        <f>IFERROR(CONCATENATE(VLOOKUP(F393,'Table V'!$A$1:$Q$260192,17,FALSE),"-",(RIGHT(C393,4)),"0",D393),"")</f>
        <v>1251019-6931010</v>
      </c>
      <c r="Q393" s="130" t="str">
        <f>IFERROR(VLOOKUP(F393,'Table V'!A:L,12,FALSE),"")</f>
        <v>COL</v>
      </c>
      <c r="R393" s="126" t="s">
        <v>1835</v>
      </c>
      <c r="S393" s="125" t="s">
        <v>742</v>
      </c>
      <c r="T393" s="131" t="s">
        <v>24</v>
      </c>
      <c r="U393" s="132" t="s">
        <v>15</v>
      </c>
      <c r="V393" s="130" t="str">
        <f>IFERROR(VLOOKUP(F393,'Table V'!A:F,6,FALSE),"TBD")</f>
        <v>N/A</v>
      </c>
      <c r="W393" s="125" t="str">
        <f>IFERROR(VLOOKUP(F393,'Table V'!A:G,7,FALSE),"TBD")</f>
        <v>N/A</v>
      </c>
      <c r="X393" s="125" t="str">
        <f>IFERROR(VLOOKUP(A393,[1]Feuil1!$A:$AG,32,FALSE),"N/A")</f>
        <v>N/A</v>
      </c>
      <c r="Y393" s="130" t="s">
        <v>1987</v>
      </c>
      <c r="Z393" s="133" t="s">
        <v>731</v>
      </c>
      <c r="AA393" s="125" t="s">
        <v>159</v>
      </c>
      <c r="AB393" s="129">
        <v>14641</v>
      </c>
      <c r="AC393" s="129" t="s">
        <v>723</v>
      </c>
      <c r="AD393" s="129">
        <v>881</v>
      </c>
      <c r="AE393" s="134">
        <v>43357</v>
      </c>
      <c r="AF393" s="134"/>
      <c r="AG393" s="134">
        <f t="shared" si="44"/>
        <v>43353</v>
      </c>
      <c r="AH393" s="125"/>
      <c r="AI393" s="219" t="str">
        <f>IFERROR(VLOOKUP('PLANNING-RECHANGES LATelec'!$AU393,[2]MAD!$B$4:$J$50000,2,FALSE),"MAD TBD")</f>
        <v>MAD TBD</v>
      </c>
      <c r="AJ393" s="134" t="str">
        <f>IFERROR(VLOOKUP('PLANNING-RECHANGES LATelec'!$AU393,[2]MAD!$B$4:$J$50000,9,FALSE),"NON EXPEDIÉE")</f>
        <v>NON EXPEDIÉE</v>
      </c>
      <c r="AK393" s="224" t="str">
        <f t="shared" si="45"/>
        <v/>
      </c>
      <c r="AL393" s="227"/>
      <c r="AM393" s="222" t="s">
        <v>15</v>
      </c>
      <c r="AN393" s="172">
        <f>IFERROR(VLOOKUP('PLANNING-RECHANGES LATelec'!$F393,'Table V'!A$1:O8300,13,FALSE),"TBD")</f>
        <v>608</v>
      </c>
      <c r="AO393" s="170">
        <f>IFERROR(VLOOKUP('PLANNING-RECHANGES LATelec'!$F393,'Table V'!A$1:O8257,14,FALSE),"TBD")</f>
        <v>0</v>
      </c>
      <c r="AP393" s="171" t="str">
        <f>IFERROR(VLOOKUP('PLANNING-RECHANGES LATelec'!$F393,'Table V'!A$1:O$8013,15,FALSE),"TBD")</f>
        <v>USD</v>
      </c>
      <c r="AQ393" s="168">
        <f>IFERROR(VLOOKUP('PLANNING-RECHANGES LATelec'!$A393,[3]PO_AS!$A$2:$R$2520,16,FALSE),"TBD")</f>
        <v>608</v>
      </c>
      <c r="AR393" s="169" t="str">
        <f>IFERROR(VLOOKUP('PLANNING-RECHANGES LATelec'!$A393,[3]PO_AS!$A$2:$S$2520,18,FALSE),"TBD")</f>
        <v>USD</v>
      </c>
      <c r="AS393" s="169" t="str">
        <f t="shared" si="46"/>
        <v>Valide</v>
      </c>
      <c r="AT393" s="169" t="str">
        <f t="shared" si="47"/>
        <v>Valide</v>
      </c>
      <c r="AU393" s="215" t="str">
        <f>LEFT('PLANNING-RECHANGES LATelec'!$R393,9)</f>
        <v>LCT075463</v>
      </c>
      <c r="AV393" s="156"/>
    </row>
    <row r="394" spans="1:48" ht="25.5" hidden="1" x14ac:dyDescent="0.2">
      <c r="A394" s="84" t="str">
        <f t="shared" si="43"/>
        <v>27842637</v>
      </c>
      <c r="B394" s="125" t="str">
        <f>IFERROR(VLOOKUP(F394,'Table V'!A:K,11,FALSE),"TBD")</f>
        <v>AIRBUS</v>
      </c>
      <c r="C394" s="125">
        <v>27842637</v>
      </c>
      <c r="D394" s="126"/>
      <c r="E394" s="127" t="s">
        <v>6</v>
      </c>
      <c r="F394" s="125" t="s">
        <v>682</v>
      </c>
      <c r="G394" s="125">
        <v>2</v>
      </c>
      <c r="H394" s="125">
        <v>0</v>
      </c>
      <c r="I394" s="125" t="str">
        <f>IFERROR(VLOOKUP(F394,'Stock PHS'!A:F,6,FALSE),"")</f>
        <v/>
      </c>
      <c r="J394" s="128" t="str">
        <f>IFERROR(VLOOKUP(F394,'Table V'!A:I,9,FALSE),"P/N INCONNU")</f>
        <v>P/N CONNU</v>
      </c>
      <c r="K394" s="125" t="str">
        <f>IFERROR(VLOOKUP(F394,'Table V'!A:J,10,FALSE),"TBD")</f>
        <v>N/A</v>
      </c>
      <c r="L394" s="125" t="str">
        <f>IFERROR(VLOOKUP(F394,'Table V'!A:C,3,FALSE),"LdF non existante")</f>
        <v>LdF approuvée</v>
      </c>
      <c r="M394" s="129" t="s">
        <v>59</v>
      </c>
      <c r="N394" s="125" t="str">
        <f>IFERROR(VLOOKUP(F394,'Table V'!A:H,8,FALSE),"À définir")</f>
        <v>NON</v>
      </c>
      <c r="O394" s="125" t="str">
        <f>IFERROR(VLOOKUP(F394,'Table V'!A:E,2,FALSE),"")</f>
        <v>PLATE ASSY</v>
      </c>
      <c r="P394" s="125" t="str">
        <f>IFERROR(CONCATENATE(VLOOKUP(F394,'Table V'!$A$1:$Q$260192,17,FALSE),"-",(RIGHT(C394,4)),"0",D394),"")</f>
        <v>1251019-26370</v>
      </c>
      <c r="Q394" s="130" t="str">
        <f>IFERROR(VLOOKUP(F394,'Table V'!A:L,12,FALSE),"")</f>
        <v>COL</v>
      </c>
      <c r="R394" s="126" t="s">
        <v>839</v>
      </c>
      <c r="S394" s="125" t="s">
        <v>803</v>
      </c>
      <c r="T394" s="131" t="s">
        <v>24</v>
      </c>
      <c r="U394" s="137"/>
      <c r="V394" s="130" t="str">
        <f>IFERROR(VLOOKUP(F394,'Table V'!A:F,6,FALSE),"TBD")</f>
        <v>N/A</v>
      </c>
      <c r="W394" s="125" t="str">
        <f>IFERROR(VLOOKUP(F394,'Table V'!A:G,7,FALSE),"TBD")</f>
        <v>N/A</v>
      </c>
      <c r="X394" s="125" t="str">
        <f>IFERROR(VLOOKUP(A394,[1]Feuil1!$A:$AG,32,FALSE),"N/A")</f>
        <v>N/A</v>
      </c>
      <c r="Y394" s="130" t="s">
        <v>1987</v>
      </c>
      <c r="Z394" s="133" t="s">
        <v>858</v>
      </c>
      <c r="AA394" s="125" t="s">
        <v>159</v>
      </c>
      <c r="AB394" s="129">
        <v>15064</v>
      </c>
      <c r="AC394" s="129" t="s">
        <v>767</v>
      </c>
      <c r="AD394" s="129"/>
      <c r="AE394" s="134">
        <v>43293</v>
      </c>
      <c r="AF394" s="134">
        <v>43360</v>
      </c>
      <c r="AG394" s="134">
        <f t="shared" si="44"/>
        <v>43356</v>
      </c>
      <c r="AH394" s="125"/>
      <c r="AI394" s="219" t="str">
        <f>IFERROR(VLOOKUP('PLANNING-RECHANGES LATelec'!$AU394,[2]MAD!$B$4:$J$50000,2,FALSE),"MAD TBD")</f>
        <v>MAD TBD</v>
      </c>
      <c r="AJ394" s="134" t="str">
        <f>IFERROR(VLOOKUP('PLANNING-RECHANGES LATelec'!$AU394,[2]MAD!$B$4:$J$50000,9,FALSE),"NON EXPEDIÉE")</f>
        <v>NON EXPEDIÉE</v>
      </c>
      <c r="AK394" s="224" t="str">
        <f t="shared" si="45"/>
        <v/>
      </c>
      <c r="AL394" s="227"/>
      <c r="AM394" s="222" t="s">
        <v>15</v>
      </c>
      <c r="AN394" s="172">
        <f>IFERROR(VLOOKUP('PLANNING-RECHANGES LATelec'!$F394,'Table V'!A$1:O8301,13,FALSE),"TBD")</f>
        <v>745</v>
      </c>
      <c r="AO394" s="170">
        <f>IFERROR(VLOOKUP('PLANNING-RECHANGES LATelec'!$F394,'Table V'!A$1:O8258,14,FALSE),"TBD")</f>
        <v>0</v>
      </c>
      <c r="AP394" s="171" t="str">
        <f>IFERROR(VLOOKUP('PLANNING-RECHANGES LATelec'!$F394,'Table V'!A$1:O$8013,15,FALSE),"TBD")</f>
        <v>EUR</v>
      </c>
      <c r="AQ394" s="168" t="str">
        <f>IFERROR(VLOOKUP('PLANNING-RECHANGES LATelec'!$A394,[3]PO_AS!$A$2:$R$2520,16,FALSE),"TBD")</f>
        <v>TBD</v>
      </c>
      <c r="AR394" s="169" t="str">
        <f>IFERROR(VLOOKUP('PLANNING-RECHANGES LATelec'!$A394,[3]PO_AS!$A$2:$S$2520,18,FALSE),"TBD")</f>
        <v>TBD</v>
      </c>
      <c r="AS394" s="169" t="str">
        <f t="shared" si="46"/>
        <v>Non valide</v>
      </c>
      <c r="AT394" s="169" t="str">
        <f t="shared" si="47"/>
        <v>Non valide</v>
      </c>
      <c r="AU394" s="215" t="str">
        <f>LEFT('PLANNING-RECHANGES LATelec'!$R394,9)</f>
        <v>LCT075883</v>
      </c>
      <c r="AV394" s="156"/>
    </row>
    <row r="395" spans="1:48" ht="25.5" hidden="1" x14ac:dyDescent="0.2">
      <c r="A395" s="84" t="str">
        <f t="shared" si="43"/>
        <v>2790681910</v>
      </c>
      <c r="B395" s="125" t="str">
        <f>IFERROR(VLOOKUP(F395,'Table V'!A:K,11,FALSE),"TBD")</f>
        <v>AIRBUS</v>
      </c>
      <c r="C395" s="125">
        <v>27906819</v>
      </c>
      <c r="D395" s="126">
        <v>10</v>
      </c>
      <c r="E395" s="127" t="s">
        <v>6</v>
      </c>
      <c r="F395" s="125" t="s">
        <v>682</v>
      </c>
      <c r="G395" s="125">
        <v>1</v>
      </c>
      <c r="H395" s="125">
        <v>0</v>
      </c>
      <c r="I395" s="125" t="str">
        <f>IFERROR(VLOOKUP(F395,'Stock PHS'!A:F,6,FALSE),"")</f>
        <v/>
      </c>
      <c r="J395" s="128" t="str">
        <f>IFERROR(VLOOKUP(F395,'Table V'!A:I,9,FALSE),"P/N INCONNU")</f>
        <v>P/N CONNU</v>
      </c>
      <c r="K395" s="125" t="str">
        <f>IFERROR(VLOOKUP(F395,'Table V'!A:J,10,FALSE),"TBD")</f>
        <v>N/A</v>
      </c>
      <c r="L395" s="125" t="str">
        <f>IFERROR(VLOOKUP(F395,'Table V'!A:C,3,FALSE),"LdF non existante")</f>
        <v>LdF approuvée</v>
      </c>
      <c r="M395" s="129" t="s">
        <v>59</v>
      </c>
      <c r="N395" s="125" t="str">
        <f>IFERROR(VLOOKUP(F395,'Table V'!A:H,8,FALSE),"À définir")</f>
        <v>NON</v>
      </c>
      <c r="O395" s="125" t="str">
        <f>IFERROR(VLOOKUP(F395,'Table V'!A:E,2,FALSE),"TBD")</f>
        <v>PLATE ASSY</v>
      </c>
      <c r="P395" s="125" t="str">
        <f>IFERROR(CONCATENATE(VLOOKUP(F395,'Table V'!$A$1:$Q$260192,17,FALSE),"-",(RIGHT(C395,4)),"0",D395),"")</f>
        <v>1251019-6819010</v>
      </c>
      <c r="Q395" s="130" t="str">
        <f>IFERROR(VLOOKUP(F395,'Table V'!A:L,12,FALSE),"")</f>
        <v>COL</v>
      </c>
      <c r="R395" s="126" t="s">
        <v>1839</v>
      </c>
      <c r="S395" s="125" t="s">
        <v>741</v>
      </c>
      <c r="T395" s="131" t="s">
        <v>24</v>
      </c>
      <c r="U395" s="132" t="s">
        <v>15</v>
      </c>
      <c r="V395" s="130" t="str">
        <f>IFERROR(VLOOKUP(F395,'Table V'!A:F,6,FALSE),"TBD")</f>
        <v>N/A</v>
      </c>
      <c r="W395" s="125" t="str">
        <f>IFERROR(VLOOKUP(F395,'Table V'!A:G,7,FALSE),"TBD")</f>
        <v>N/A</v>
      </c>
      <c r="X395" s="125" t="str">
        <f>IFERROR(VLOOKUP(A395,[1]Feuil1!$A:$AG,32,FALSE),"N/A")</f>
        <v>N/A</v>
      </c>
      <c r="Y395" s="130" t="s">
        <v>1987</v>
      </c>
      <c r="Z395" s="133" t="s">
        <v>861</v>
      </c>
      <c r="AA395" s="125" t="s">
        <v>159</v>
      </c>
      <c r="AB395" s="129">
        <v>16666</v>
      </c>
      <c r="AC395" s="129"/>
      <c r="AD395" s="129">
        <v>1854</v>
      </c>
      <c r="AE395" s="134">
        <v>43357</v>
      </c>
      <c r="AF395" s="134">
        <v>43368</v>
      </c>
      <c r="AG395" s="134">
        <f t="shared" si="44"/>
        <v>43364</v>
      </c>
      <c r="AH395" s="125"/>
      <c r="AI395" s="219" t="str">
        <f>IFERROR(VLOOKUP('PLANNING-RECHANGES LATelec'!$AU395,[2]MAD!$B$4:$J$50000,2,FALSE),"MAD TBD")</f>
        <v>MAD TBD</v>
      </c>
      <c r="AJ395" s="134" t="str">
        <f>IFERROR(VLOOKUP('PLANNING-RECHANGES LATelec'!$AU395,[2]MAD!$B$4:$J$50000,9,FALSE),"NON EXPEDIÉE")</f>
        <v>NON EXPEDIÉE</v>
      </c>
      <c r="AK395" s="224" t="str">
        <f t="shared" si="45"/>
        <v/>
      </c>
      <c r="AL395" s="227"/>
      <c r="AM395" s="222" t="s">
        <v>15</v>
      </c>
      <c r="AN395" s="172">
        <f>IFERROR(VLOOKUP('PLANNING-RECHANGES LATelec'!$F395,'Table V'!A$1:O8302,13,FALSE),"TBD")</f>
        <v>745</v>
      </c>
      <c r="AO395" s="170">
        <f>IFERROR(VLOOKUP('PLANNING-RECHANGES LATelec'!$F395,'Table V'!A$1:O8259,14,FALSE),"TBD")</f>
        <v>0</v>
      </c>
      <c r="AP395" s="171" t="str">
        <f>IFERROR(VLOOKUP('PLANNING-RECHANGES LATelec'!$F395,'Table V'!A$1:O$8013,15,FALSE),"TBD")</f>
        <v>EUR</v>
      </c>
      <c r="AQ395" s="168" t="str">
        <f>IFERROR(VLOOKUP('PLANNING-RECHANGES LATelec'!$A395,[3]PO_AS!$A$2:$R$2520,16,FALSE),"TBD")</f>
        <v>TBD</v>
      </c>
      <c r="AR395" s="169" t="str">
        <f>IFERROR(VLOOKUP('PLANNING-RECHANGES LATelec'!$A395,[3]PO_AS!$A$2:$S$2520,18,FALSE),"TBD")</f>
        <v>TBD</v>
      </c>
      <c r="AS395" s="169" t="str">
        <f t="shared" si="46"/>
        <v>Non valide</v>
      </c>
      <c r="AT395" s="169" t="str">
        <f t="shared" si="47"/>
        <v>Non valide</v>
      </c>
      <c r="AU395" s="215" t="str">
        <f>LEFT('PLANNING-RECHANGES LATelec'!$R395,9)</f>
        <v>LCT124657</v>
      </c>
      <c r="AV395" s="156"/>
    </row>
    <row r="396" spans="1:48" ht="38.25" hidden="1" x14ac:dyDescent="0.2">
      <c r="A396" s="84" t="str">
        <f t="shared" si="43"/>
        <v>2780527310</v>
      </c>
      <c r="B396" s="125" t="str">
        <f>IFERROR(VLOOKUP(F396,'Table V'!A:K,11,FALSE),"TBD")</f>
        <v>AIRBUS</v>
      </c>
      <c r="C396" s="125">
        <v>27805273</v>
      </c>
      <c r="D396" s="126">
        <v>10</v>
      </c>
      <c r="E396" s="127" t="s">
        <v>104</v>
      </c>
      <c r="F396" s="125" t="s">
        <v>674</v>
      </c>
      <c r="G396" s="125">
        <v>5</v>
      </c>
      <c r="H396" s="125">
        <v>0</v>
      </c>
      <c r="I396" s="125" t="str">
        <f>IFERROR(VLOOKUP(F396,'Stock PHS'!A:F,6,FALSE),"")</f>
        <v/>
      </c>
      <c r="J396" s="128" t="str">
        <f>IFERROR(VLOOKUP(F396,'Table V'!A:I,9,FALSE),"P/N INCONNU")</f>
        <v>P/N CONNU</v>
      </c>
      <c r="K396" s="125" t="str">
        <f>IFERROR(VLOOKUP(F396,'Table V'!A:J,10,FALSE),"TBD")</f>
        <v>N/A</v>
      </c>
      <c r="L396" s="125" t="str">
        <f>IFERROR(VLOOKUP(F396,'Table V'!A:C,3,FALSE),"LdF non existante")</f>
        <v>LdF approuvée</v>
      </c>
      <c r="M396" s="129" t="s">
        <v>59</v>
      </c>
      <c r="N396" s="125" t="str">
        <f>IFERROR(VLOOKUP(F396,'Table V'!A:H,8,FALSE),"À définir")</f>
        <v>NON</v>
      </c>
      <c r="O396" s="125" t="str">
        <f>IFERROR(VLOOKUP(F396,'Table V'!A:E,2,FALSE),"TBD")</f>
        <v>PROTECTION CAP</v>
      </c>
      <c r="P396" s="125" t="str">
        <f>IFERROR(CONCATENATE(VLOOKUP(F396,'Table V'!$A$1:$Q$260192,17,FALSE),"-",(RIGHT(C396,4)),"0",D396),"")</f>
        <v>1251019-5273010</v>
      </c>
      <c r="Q396" s="130" t="str">
        <f>IFERROR(VLOOKUP(F396,'Table V'!A:L,12,FALSE),"")</f>
        <v>COL</v>
      </c>
      <c r="R396" s="126" t="s">
        <v>749</v>
      </c>
      <c r="S396" s="125" t="s">
        <v>743</v>
      </c>
      <c r="T396" s="131" t="s">
        <v>24</v>
      </c>
      <c r="U396" s="132" t="s">
        <v>15</v>
      </c>
      <c r="V396" s="130" t="str">
        <f>IFERROR(VLOOKUP(F396,'Table V'!A:F,6,FALSE),"TBD")</f>
        <v>N/A</v>
      </c>
      <c r="W396" s="125" t="str">
        <f>IFERROR(VLOOKUP(F396,'Table V'!A:G,7,FALSE),"TBD")</f>
        <v>N/A</v>
      </c>
      <c r="X396" s="125" t="str">
        <f>IFERROR(VLOOKUP(A396,[1]Feuil1!$A:$AG,32,FALSE),"N/A")</f>
        <v>N/A</v>
      </c>
      <c r="Y396" s="130" t="s">
        <v>1987</v>
      </c>
      <c r="Z396" s="133" t="s">
        <v>860</v>
      </c>
      <c r="AA396" s="125" t="s">
        <v>159</v>
      </c>
      <c r="AB396" s="129">
        <v>15914</v>
      </c>
      <c r="AC396" s="129" t="s">
        <v>57</v>
      </c>
      <c r="AD396" s="129">
        <v>1650</v>
      </c>
      <c r="AE396" s="134">
        <v>43319</v>
      </c>
      <c r="AF396" s="134">
        <v>43371</v>
      </c>
      <c r="AG396" s="134">
        <f t="shared" si="44"/>
        <v>43367</v>
      </c>
      <c r="AH396" s="125"/>
      <c r="AI396" s="219" t="str">
        <f>IFERROR(VLOOKUP('PLANNING-RECHANGES LATelec'!$AU396,[2]MAD!$B$4:$J$50000,2,FALSE),"MAD TBD")</f>
        <v>MAD TBD</v>
      </c>
      <c r="AJ396" s="134" t="str">
        <f>IFERROR(VLOOKUP('PLANNING-RECHANGES LATelec'!$AU396,[2]MAD!$B$4:$J$50000,9,FALSE),"NON EXPEDIÉE")</f>
        <v>NON EXPEDIÉE</v>
      </c>
      <c r="AK396" s="224" t="str">
        <f t="shared" si="45"/>
        <v/>
      </c>
      <c r="AL396" s="227"/>
      <c r="AM396" s="222" t="s">
        <v>15</v>
      </c>
      <c r="AN396" s="172">
        <f>IFERROR(VLOOKUP('PLANNING-RECHANGES LATelec'!$F396,'Table V'!A$1:O8303,13,FALSE),"TBD")</f>
        <v>134</v>
      </c>
      <c r="AO396" s="170">
        <f>IFERROR(VLOOKUP('PLANNING-RECHANGES LATelec'!$F396,'Table V'!A$1:O8260,14,FALSE),"TBD")</f>
        <v>0</v>
      </c>
      <c r="AP396" s="171" t="str">
        <f>IFERROR(VLOOKUP('PLANNING-RECHANGES LATelec'!$F396,'Table V'!A$1:O$8013,15,FALSE),"TBD")</f>
        <v>EUR</v>
      </c>
      <c r="AQ396" s="168" t="str">
        <f>IFERROR(VLOOKUP('PLANNING-RECHANGES LATelec'!$A396,[3]PO_AS!$A$2:$R$2520,16,FALSE),"TBD")</f>
        <v>TBD</v>
      </c>
      <c r="AR396" s="169" t="str">
        <f>IFERROR(VLOOKUP('PLANNING-RECHANGES LATelec'!$A396,[3]PO_AS!$A$2:$S$2520,18,FALSE),"TBD")</f>
        <v>TBD</v>
      </c>
      <c r="AS396" s="169" t="str">
        <f t="shared" si="46"/>
        <v>Non valide</v>
      </c>
      <c r="AT396" s="169" t="str">
        <f t="shared" si="47"/>
        <v>Non valide</v>
      </c>
      <c r="AU396" s="215" t="str">
        <f>LEFT('PLANNING-RECHANGES LATelec'!$R396,9)</f>
        <v>LCT108050</v>
      </c>
      <c r="AV396" s="156"/>
    </row>
    <row r="397" spans="1:48" ht="38.25" hidden="1" x14ac:dyDescent="0.2">
      <c r="A397" s="84" t="str">
        <f t="shared" si="43"/>
        <v>2753011010</v>
      </c>
      <c r="B397" s="125" t="str">
        <f>IFERROR(VLOOKUP(F397,'Table V'!A:K,11,FALSE),"TBD")</f>
        <v>AIRBUS</v>
      </c>
      <c r="C397" s="125">
        <v>27530110</v>
      </c>
      <c r="D397" s="126" t="s">
        <v>157</v>
      </c>
      <c r="E397" s="127" t="s">
        <v>95</v>
      </c>
      <c r="F397" s="125" t="s">
        <v>600</v>
      </c>
      <c r="G397" s="125">
        <v>1</v>
      </c>
      <c r="H397" s="125">
        <v>0</v>
      </c>
      <c r="I397" s="125" t="str">
        <f>IFERROR(VLOOKUP(F397,'Stock PHS'!A:F,6,FALSE),"")</f>
        <v/>
      </c>
      <c r="J397" s="128" t="str">
        <f>IFERROR(VLOOKUP(F397,'Table V'!A:I,9,FALSE),"P/N INCONNU")</f>
        <v>P/N CONNU</v>
      </c>
      <c r="K397" s="125" t="str">
        <f>IFERROR(VLOOKUP(F397,'Table V'!A:J,10,FALSE),"TBD")</f>
        <v>NB5457P</v>
      </c>
      <c r="L397" s="125" t="str">
        <f>IFERROR(VLOOKUP(F397,'Table V'!A:C,3,FALSE),"LdF non existante")</f>
        <v>LdF approuvée</v>
      </c>
      <c r="M397" s="129" t="s">
        <v>59</v>
      </c>
      <c r="N397" s="125" t="str">
        <f>IFERROR(VLOOKUP(F397,'Table V'!A:H,8,FALSE),"À définir")</f>
        <v>NON</v>
      </c>
      <c r="O397" s="125">
        <f>IFERROR(VLOOKUP(F397,'Table V'!A:E,2,FALSE),"TBD")</f>
        <v>117</v>
      </c>
      <c r="P397" s="125" t="str">
        <f>IFERROR(CONCATENATE(VLOOKUP(F397,'Table V'!$A$1:$Q$260192,17,FALSE),"-",(RIGHT(C397,4)),"0",D397),"")</f>
        <v>1251019-0110010</v>
      </c>
      <c r="Q397" s="130" t="str">
        <f>IFERROR(VLOOKUP(F397,'Table V'!A:L,12,FALSE),"")</f>
        <v>LAB</v>
      </c>
      <c r="R397" s="126" t="s">
        <v>1845</v>
      </c>
      <c r="S397" s="125" t="s">
        <v>317</v>
      </c>
      <c r="T397" s="131" t="s">
        <v>24</v>
      </c>
      <c r="U397" s="137" t="s">
        <v>15</v>
      </c>
      <c r="V397" s="130" t="str">
        <f>IFERROR(VLOOKUP(F397,'Table V'!A:F,6,FALSE),"TBD")</f>
        <v>N/A</v>
      </c>
      <c r="W397" s="125" t="str">
        <f>IFERROR(VLOOKUP(F397,'Table V'!A:G,7,FALSE),"TBD")</f>
        <v>N/A</v>
      </c>
      <c r="X397" s="125" t="str">
        <f>IFERROR(VLOOKUP(A397,[1]Feuil1!$A:$AG,32,FALSE),"N/A")</f>
        <v>Received</v>
      </c>
      <c r="Y397" s="130" t="s">
        <v>1987</v>
      </c>
      <c r="Z397" s="133" t="s">
        <v>319</v>
      </c>
      <c r="AA397" s="125" t="s">
        <v>159</v>
      </c>
      <c r="AB397" s="129">
        <v>6169</v>
      </c>
      <c r="AC397" s="129" t="s">
        <v>957</v>
      </c>
      <c r="AD397" s="129" t="s">
        <v>957</v>
      </c>
      <c r="AE397" s="134">
        <v>42931</v>
      </c>
      <c r="AF397" s="134">
        <v>43389</v>
      </c>
      <c r="AG397" s="134">
        <f t="shared" si="44"/>
        <v>43383</v>
      </c>
      <c r="AH397" s="125" t="s">
        <v>15</v>
      </c>
      <c r="AI397" s="219" t="str">
        <f>IFERROR(VLOOKUP('PLANNING-RECHANGES LATelec'!$AU397,[2]MAD!$B$4:$J$50000,2,FALSE),"MAD TBD")</f>
        <v>MAD TBD</v>
      </c>
      <c r="AJ397" s="134" t="str">
        <f>IFERROR(VLOOKUP('PLANNING-RECHANGES LATelec'!$AU397,[2]MAD!$B$4:$J$50000,9,FALSE),"NON EXPEDIÉE")</f>
        <v>NON EXPEDIÉE</v>
      </c>
      <c r="AK397" s="224" t="str">
        <f t="shared" si="45"/>
        <v/>
      </c>
      <c r="AL397" s="227"/>
      <c r="AM397" s="222" t="s">
        <v>15</v>
      </c>
      <c r="AN397" s="172">
        <f>IFERROR(VLOOKUP('PLANNING-RECHANGES LATelec'!$F397,'Table V'!A$1:O8304,13,FALSE),"TBD")</f>
        <v>1313.9</v>
      </c>
      <c r="AO397" s="170">
        <f>IFERROR(VLOOKUP('PLANNING-RECHANGES LATelec'!$F397,'Table V'!A$1:O8261,14,FALSE),"TBD")</f>
        <v>0</v>
      </c>
      <c r="AP397" s="171" t="str">
        <f>IFERROR(VLOOKUP('PLANNING-RECHANGES LATelec'!$F397,'Table V'!A$1:O$8013,15,FALSE),"TBD")</f>
        <v>USD</v>
      </c>
      <c r="AQ397" s="168" t="str">
        <f>IFERROR(VLOOKUP('PLANNING-RECHANGES LATelec'!$A397,[3]PO_AS!$A$2:$R$2520,16,FALSE),"TBD")</f>
        <v>TBD</v>
      </c>
      <c r="AR397" s="169" t="str">
        <f>IFERROR(VLOOKUP('PLANNING-RECHANGES LATelec'!$A397,[3]PO_AS!$A$2:$S$2520,18,FALSE),"TBD")</f>
        <v>TBD</v>
      </c>
      <c r="AS397" s="169" t="str">
        <f t="shared" si="46"/>
        <v>Non valide</v>
      </c>
      <c r="AT397" s="169" t="str">
        <f t="shared" si="47"/>
        <v>Non valide</v>
      </c>
      <c r="AU397" s="215" t="str">
        <f>LEFT('PLANNING-RECHANGES LATelec'!$R397,9)</f>
        <v>LCT021689</v>
      </c>
      <c r="AV397" s="156"/>
    </row>
    <row r="398" spans="1:48" ht="38.25" hidden="1" x14ac:dyDescent="0.2">
      <c r="A398" s="84" t="str">
        <f t="shared" si="43"/>
        <v>2753012810</v>
      </c>
      <c r="B398" s="125" t="str">
        <f>IFERROR(VLOOKUP(F398,'Table V'!A:K,11,FALSE),"TBD")</f>
        <v>AIRBUS</v>
      </c>
      <c r="C398" s="125">
        <v>27530128</v>
      </c>
      <c r="D398" s="126" t="s">
        <v>157</v>
      </c>
      <c r="E398" s="127" t="s">
        <v>95</v>
      </c>
      <c r="F398" s="125" t="s">
        <v>600</v>
      </c>
      <c r="G398" s="125">
        <v>1</v>
      </c>
      <c r="H398" s="125">
        <v>0</v>
      </c>
      <c r="I398" s="125" t="str">
        <f>IFERROR(VLOOKUP(F398,'Stock PHS'!A:F,6,FALSE),"")</f>
        <v/>
      </c>
      <c r="J398" s="128" t="str">
        <f>IFERROR(VLOOKUP(F398,'Table V'!A:I,9,FALSE),"P/N INCONNU")</f>
        <v>P/N CONNU</v>
      </c>
      <c r="K398" s="125" t="str">
        <f>IFERROR(VLOOKUP(F398,'Table V'!A:J,10,FALSE),"TBD")</f>
        <v>NB5457P</v>
      </c>
      <c r="L398" s="125" t="str">
        <f>IFERROR(VLOOKUP(F398,'Table V'!A:C,3,FALSE),"LdF non existante")</f>
        <v>LdF approuvée</v>
      </c>
      <c r="M398" s="129" t="s">
        <v>59</v>
      </c>
      <c r="N398" s="125" t="str">
        <f>IFERROR(VLOOKUP(F398,'Table V'!A:H,8,FALSE),"À définir")</f>
        <v>NON</v>
      </c>
      <c r="O398" s="125">
        <f>IFERROR(VLOOKUP(F398,'Table V'!A:E,2,FALSE),"TBD")</f>
        <v>117</v>
      </c>
      <c r="P398" s="125" t="str">
        <f>IFERROR(CONCATENATE(VLOOKUP(F398,'Table V'!$A$1:$Q$260192,17,FALSE),"-",(RIGHT(C398,4)),"0",D398),"")</f>
        <v>1251019-0128010</v>
      </c>
      <c r="Q398" s="130" t="str">
        <f>IFERROR(VLOOKUP(F398,'Table V'!A:L,12,FALSE),"")</f>
        <v>LAB</v>
      </c>
      <c r="R398" s="126" t="s">
        <v>1846</v>
      </c>
      <c r="S398" s="125" t="s">
        <v>285</v>
      </c>
      <c r="T398" s="131" t="s">
        <v>24</v>
      </c>
      <c r="U398" s="132" t="s">
        <v>15</v>
      </c>
      <c r="V398" s="130" t="str">
        <f>IFERROR(VLOOKUP(F398,'Table V'!A:F,6,FALSE),"TBD")</f>
        <v>N/A</v>
      </c>
      <c r="W398" s="125" t="str">
        <f>IFERROR(VLOOKUP(F398,'Table V'!A:G,7,FALSE),"TBD")</f>
        <v>N/A</v>
      </c>
      <c r="X398" s="125" t="str">
        <f>IFERROR(VLOOKUP(A398,[1]Feuil1!$A:$AG,32,FALSE),"N/A")</f>
        <v>Received</v>
      </c>
      <c r="Y398" s="130" t="s">
        <v>1987</v>
      </c>
      <c r="Z398" s="133" t="s">
        <v>319</v>
      </c>
      <c r="AA398" s="125" t="s">
        <v>159</v>
      </c>
      <c r="AB398" s="129">
        <v>5394</v>
      </c>
      <c r="AC398" s="129" t="s">
        <v>957</v>
      </c>
      <c r="AD398" s="129" t="s">
        <v>957</v>
      </c>
      <c r="AE398" s="134">
        <v>42856</v>
      </c>
      <c r="AF398" s="134">
        <v>43389</v>
      </c>
      <c r="AG398" s="134">
        <f t="shared" si="44"/>
        <v>43383</v>
      </c>
      <c r="AH398" s="125" t="s">
        <v>15</v>
      </c>
      <c r="AI398" s="219" t="str">
        <f>IFERROR(VLOOKUP('PLANNING-RECHANGES LATelec'!$AU398,[2]MAD!$B$4:$J$50000,2,FALSE),"MAD TBD")</f>
        <v>MAD TBD</v>
      </c>
      <c r="AJ398" s="134" t="str">
        <f>IFERROR(VLOOKUP('PLANNING-RECHANGES LATelec'!$AU398,[2]MAD!$B$4:$J$50000,9,FALSE),"NON EXPEDIÉE")</f>
        <v>NON EXPEDIÉE</v>
      </c>
      <c r="AK398" s="224" t="str">
        <f t="shared" si="45"/>
        <v/>
      </c>
      <c r="AL398" s="227"/>
      <c r="AM398" s="222" t="s">
        <v>15</v>
      </c>
      <c r="AN398" s="172">
        <f>IFERROR(VLOOKUP('PLANNING-RECHANGES LATelec'!$F398,'Table V'!A$1:O8305,13,FALSE),"TBD")</f>
        <v>1313.9</v>
      </c>
      <c r="AO398" s="170">
        <f>IFERROR(VLOOKUP('PLANNING-RECHANGES LATelec'!$F398,'Table V'!A$1:O8262,14,FALSE),"TBD")</f>
        <v>0</v>
      </c>
      <c r="AP398" s="171" t="str">
        <f>IFERROR(VLOOKUP('PLANNING-RECHANGES LATelec'!$F398,'Table V'!A$1:O$8013,15,FALSE),"TBD")</f>
        <v>USD</v>
      </c>
      <c r="AQ398" s="168" t="str">
        <f>IFERROR(VLOOKUP('PLANNING-RECHANGES LATelec'!$A398,[3]PO_AS!$A$2:$R$2520,16,FALSE),"TBD")</f>
        <v>TBD</v>
      </c>
      <c r="AR398" s="169" t="str">
        <f>IFERROR(VLOOKUP('PLANNING-RECHANGES LATelec'!$A398,[3]PO_AS!$A$2:$S$2520,18,FALSE),"TBD")</f>
        <v>TBD</v>
      </c>
      <c r="AS398" s="169" t="str">
        <f t="shared" si="46"/>
        <v>Non valide</v>
      </c>
      <c r="AT398" s="169" t="str">
        <f t="shared" si="47"/>
        <v>Non valide</v>
      </c>
      <c r="AU398" s="215" t="str">
        <f>LEFT('PLANNING-RECHANGES LATelec'!$R398,9)</f>
        <v>LCT021656</v>
      </c>
      <c r="AV398" s="156"/>
    </row>
    <row r="399" spans="1:48" ht="38.25" hidden="1" x14ac:dyDescent="0.2">
      <c r="A399" s="84" t="str">
        <f t="shared" si="43"/>
        <v>2753000810</v>
      </c>
      <c r="B399" s="125" t="str">
        <f>IFERROR(VLOOKUP(F399,'Table V'!A:K,11,FALSE),"TBD")</f>
        <v>AIRBUS</v>
      </c>
      <c r="C399" s="125">
        <v>27530008</v>
      </c>
      <c r="D399" s="126" t="s">
        <v>157</v>
      </c>
      <c r="E399" s="127" t="s">
        <v>95</v>
      </c>
      <c r="F399" s="125" t="s">
        <v>600</v>
      </c>
      <c r="G399" s="125">
        <v>1</v>
      </c>
      <c r="H399" s="125">
        <v>0</v>
      </c>
      <c r="I399" s="125" t="str">
        <f>IFERROR(VLOOKUP(F399,'Stock PHS'!A:F,6,FALSE),"")</f>
        <v/>
      </c>
      <c r="J399" s="128" t="str">
        <f>IFERROR(VLOOKUP(F399,'Table V'!A:I,9,FALSE),"P/N INCONNU")</f>
        <v>P/N CONNU</v>
      </c>
      <c r="K399" s="125" t="str">
        <f>IFERROR(VLOOKUP(F399,'Table V'!A:J,10,FALSE),"TBD")</f>
        <v>NB5457P</v>
      </c>
      <c r="L399" s="125" t="str">
        <f>IFERROR(VLOOKUP(F399,'Table V'!A:C,3,FALSE),"LdF non existante")</f>
        <v>LdF approuvée</v>
      </c>
      <c r="M399" s="129" t="s">
        <v>59</v>
      </c>
      <c r="N399" s="125" t="str">
        <f>IFERROR(VLOOKUP(F399,'Table V'!A:H,8,FALSE),"À définir")</f>
        <v>NON</v>
      </c>
      <c r="O399" s="125">
        <f>IFERROR(VLOOKUP(F399,'Table V'!A:E,2,FALSE),"TBD")</f>
        <v>117</v>
      </c>
      <c r="P399" s="125" t="str">
        <f>IFERROR(CONCATENATE(VLOOKUP(F399,'Table V'!$A$1:$Q$260192,17,FALSE),"-",(RIGHT(C399,4)),"0",D399),"")</f>
        <v>1251019-0008010</v>
      </c>
      <c r="Q399" s="130" t="str">
        <f>IFERROR(VLOOKUP(F399,'Table V'!A:L,12,FALSE),"")</f>
        <v>LAB</v>
      </c>
      <c r="R399" s="126" t="s">
        <v>1847</v>
      </c>
      <c r="S399" s="125" t="s">
        <v>311</v>
      </c>
      <c r="T399" s="131" t="s">
        <v>24</v>
      </c>
      <c r="U399" s="132" t="s">
        <v>15</v>
      </c>
      <c r="V399" s="130" t="str">
        <f>IFERROR(VLOOKUP(F399,'Table V'!A:F,6,FALSE),"TBD")</f>
        <v>N/A</v>
      </c>
      <c r="W399" s="125" t="str">
        <f>IFERROR(VLOOKUP(F399,'Table V'!A:G,7,FALSE),"TBD")</f>
        <v>N/A</v>
      </c>
      <c r="X399" s="125" t="str">
        <f>IFERROR(VLOOKUP(A399,[1]Feuil1!$A:$AG,32,FALSE),"N/A")</f>
        <v>Received</v>
      </c>
      <c r="Y399" s="130" t="s">
        <v>1987</v>
      </c>
      <c r="Z399" s="133" t="s">
        <v>319</v>
      </c>
      <c r="AA399" s="125" t="s">
        <v>159</v>
      </c>
      <c r="AB399" s="129">
        <v>5394</v>
      </c>
      <c r="AC399" s="129" t="s">
        <v>957</v>
      </c>
      <c r="AD399" s="129" t="s">
        <v>957</v>
      </c>
      <c r="AE399" s="134">
        <v>42856</v>
      </c>
      <c r="AF399" s="134">
        <v>43389</v>
      </c>
      <c r="AG399" s="134">
        <f t="shared" si="44"/>
        <v>43383</v>
      </c>
      <c r="AH399" s="125" t="s">
        <v>15</v>
      </c>
      <c r="AI399" s="219" t="str">
        <f>IFERROR(VLOOKUP('PLANNING-RECHANGES LATelec'!$AU399,[2]MAD!$B$4:$J$50000,2,FALSE),"MAD TBD")</f>
        <v>MAD TBD</v>
      </c>
      <c r="AJ399" s="134" t="str">
        <f>IFERROR(VLOOKUP('PLANNING-RECHANGES LATelec'!$AU399,[2]MAD!$B$4:$J$50000,9,FALSE),"NON EXPEDIÉE")</f>
        <v>NON EXPEDIÉE</v>
      </c>
      <c r="AK399" s="224" t="str">
        <f t="shared" si="45"/>
        <v/>
      </c>
      <c r="AL399" s="227"/>
      <c r="AM399" s="222" t="s">
        <v>15</v>
      </c>
      <c r="AN399" s="172">
        <f>IFERROR(VLOOKUP('PLANNING-RECHANGES LATelec'!$F399,'Table V'!A$1:O8306,13,FALSE),"TBD")</f>
        <v>1313.9</v>
      </c>
      <c r="AO399" s="170">
        <f>IFERROR(VLOOKUP('PLANNING-RECHANGES LATelec'!$F399,'Table V'!A$1:O8263,14,FALSE),"TBD")</f>
        <v>0</v>
      </c>
      <c r="AP399" s="171" t="str">
        <f>IFERROR(VLOOKUP('PLANNING-RECHANGES LATelec'!$F399,'Table V'!A$1:O$8013,15,FALSE),"TBD")</f>
        <v>USD</v>
      </c>
      <c r="AQ399" s="168" t="str">
        <f>IFERROR(VLOOKUP('PLANNING-RECHANGES LATelec'!$A399,[3]PO_AS!$A$2:$R$2520,16,FALSE),"TBD")</f>
        <v>TBD</v>
      </c>
      <c r="AR399" s="169" t="str">
        <f>IFERROR(VLOOKUP('PLANNING-RECHANGES LATelec'!$A399,[3]PO_AS!$A$2:$S$2520,18,FALSE),"TBD")</f>
        <v>TBD</v>
      </c>
      <c r="AS399" s="169" t="str">
        <f t="shared" si="46"/>
        <v>Non valide</v>
      </c>
      <c r="AT399" s="169" t="str">
        <f t="shared" si="47"/>
        <v>Non valide</v>
      </c>
      <c r="AU399" s="215" t="str">
        <f>LEFT('PLANNING-RECHANGES LATelec'!$R399,9)</f>
        <v>LCT021659</v>
      </c>
      <c r="AV399" s="156"/>
    </row>
    <row r="400" spans="1:48" ht="38.25" hidden="1" x14ac:dyDescent="0.2">
      <c r="A400" s="84" t="str">
        <f t="shared" si="43"/>
        <v>2753012610</v>
      </c>
      <c r="B400" s="125" t="str">
        <f>IFERROR(VLOOKUP(F400,'Table V'!A:K,11,FALSE),"TBD")</f>
        <v>AIRBUS</v>
      </c>
      <c r="C400" s="125">
        <v>27530126</v>
      </c>
      <c r="D400" s="126" t="s">
        <v>157</v>
      </c>
      <c r="E400" s="127" t="s">
        <v>95</v>
      </c>
      <c r="F400" s="125" t="s">
        <v>600</v>
      </c>
      <c r="G400" s="125">
        <v>1</v>
      </c>
      <c r="H400" s="125">
        <v>0</v>
      </c>
      <c r="I400" s="125" t="str">
        <f>IFERROR(VLOOKUP(F400,'Stock PHS'!A:F,6,FALSE),"")</f>
        <v/>
      </c>
      <c r="J400" s="128" t="str">
        <f>IFERROR(VLOOKUP(F400,'Table V'!A:I,9,FALSE),"P/N INCONNU")</f>
        <v>P/N CONNU</v>
      </c>
      <c r="K400" s="125" t="str">
        <f>IFERROR(VLOOKUP(F400,'Table V'!A:J,10,FALSE),"TBD")</f>
        <v>NB5457P</v>
      </c>
      <c r="L400" s="125" t="str">
        <f>IFERROR(VLOOKUP(F400,'Table V'!A:C,3,FALSE),"LdF non existante")</f>
        <v>LdF approuvée</v>
      </c>
      <c r="M400" s="129" t="s">
        <v>59</v>
      </c>
      <c r="N400" s="125" t="str">
        <f>IFERROR(VLOOKUP(F400,'Table V'!A:H,8,FALSE),"À définir")</f>
        <v>NON</v>
      </c>
      <c r="O400" s="125">
        <f>IFERROR(VLOOKUP(F400,'Table V'!A:E,2,FALSE),"TBD")</f>
        <v>117</v>
      </c>
      <c r="P400" s="125" t="str">
        <f>IFERROR(CONCATENATE(VLOOKUP(F400,'Table V'!$A$1:$Q$260192,17,FALSE),"-",(RIGHT(C400,4)),"0",D400),"")</f>
        <v>1251019-0126010</v>
      </c>
      <c r="Q400" s="130" t="str">
        <f>IFERROR(VLOOKUP(F400,'Table V'!A:L,12,FALSE),"")</f>
        <v>LAB</v>
      </c>
      <c r="R400" s="126" t="s">
        <v>1848</v>
      </c>
      <c r="S400" s="125" t="s">
        <v>308</v>
      </c>
      <c r="T400" s="131" t="s">
        <v>24</v>
      </c>
      <c r="U400" s="132" t="s">
        <v>15</v>
      </c>
      <c r="V400" s="130" t="str">
        <f>IFERROR(VLOOKUP(F400,'Table V'!A:F,6,FALSE),"TBD")</f>
        <v>N/A</v>
      </c>
      <c r="W400" s="125" t="str">
        <f>IFERROR(VLOOKUP(F400,'Table V'!A:G,7,FALSE),"TBD")</f>
        <v>N/A</v>
      </c>
      <c r="X400" s="125" t="str">
        <f>IFERROR(VLOOKUP(A400,[1]Feuil1!$A:$AG,32,FALSE),"N/A")</f>
        <v>Received</v>
      </c>
      <c r="Y400" s="130" t="s">
        <v>1987</v>
      </c>
      <c r="Z400" s="133" t="s">
        <v>319</v>
      </c>
      <c r="AA400" s="125" t="s">
        <v>159</v>
      </c>
      <c r="AB400" s="129">
        <v>5394</v>
      </c>
      <c r="AC400" s="129" t="s">
        <v>957</v>
      </c>
      <c r="AD400" s="129" t="s">
        <v>957</v>
      </c>
      <c r="AE400" s="134">
        <v>42856</v>
      </c>
      <c r="AF400" s="134">
        <v>43389</v>
      </c>
      <c r="AG400" s="134">
        <f t="shared" si="44"/>
        <v>43383</v>
      </c>
      <c r="AH400" s="125" t="s">
        <v>15</v>
      </c>
      <c r="AI400" s="219" t="str">
        <f>IFERROR(VLOOKUP('PLANNING-RECHANGES LATelec'!$AU400,[2]MAD!$B$4:$J$50000,2,FALSE),"MAD TBD")</f>
        <v>MAD TBD</v>
      </c>
      <c r="AJ400" s="134" t="str">
        <f>IFERROR(VLOOKUP('PLANNING-RECHANGES LATelec'!$AU400,[2]MAD!$B$4:$J$50000,9,FALSE),"NON EXPEDIÉE")</f>
        <v>NON EXPEDIÉE</v>
      </c>
      <c r="AK400" s="224" t="str">
        <f t="shared" si="45"/>
        <v/>
      </c>
      <c r="AL400" s="227"/>
      <c r="AM400" s="222" t="s">
        <v>15</v>
      </c>
      <c r="AN400" s="172">
        <f>IFERROR(VLOOKUP('PLANNING-RECHANGES LATelec'!$F400,'Table V'!A$1:O8307,13,FALSE),"TBD")</f>
        <v>1313.9</v>
      </c>
      <c r="AO400" s="170">
        <f>IFERROR(VLOOKUP('PLANNING-RECHANGES LATelec'!$F400,'Table V'!A$1:O8264,14,FALSE),"TBD")</f>
        <v>0</v>
      </c>
      <c r="AP400" s="171" t="str">
        <f>IFERROR(VLOOKUP('PLANNING-RECHANGES LATelec'!$F400,'Table V'!A$1:O$8013,15,FALSE),"TBD")</f>
        <v>USD</v>
      </c>
      <c r="AQ400" s="168" t="str">
        <f>IFERROR(VLOOKUP('PLANNING-RECHANGES LATelec'!$A400,[3]PO_AS!$A$2:$R$2520,16,FALSE),"TBD")</f>
        <v>TBD</v>
      </c>
      <c r="AR400" s="169" t="str">
        <f>IFERROR(VLOOKUP('PLANNING-RECHANGES LATelec'!$A400,[3]PO_AS!$A$2:$S$2520,18,FALSE),"TBD")</f>
        <v>TBD</v>
      </c>
      <c r="AS400" s="169" t="str">
        <f t="shared" si="46"/>
        <v>Non valide</v>
      </c>
      <c r="AT400" s="169" t="str">
        <f t="shared" si="47"/>
        <v>Non valide</v>
      </c>
      <c r="AU400" s="215" t="str">
        <f>LEFT('PLANNING-RECHANGES LATelec'!$R400,9)</f>
        <v>LCT021662</v>
      </c>
      <c r="AV400" s="156"/>
    </row>
    <row r="401" spans="1:48" ht="38.25" hidden="1" x14ac:dyDescent="0.2">
      <c r="A401" s="84" t="str">
        <f t="shared" si="43"/>
        <v>2753000910</v>
      </c>
      <c r="B401" s="125" t="str">
        <f>IFERROR(VLOOKUP(F401,'Table V'!A:K,11,FALSE),"TBD")</f>
        <v>AIRBUS</v>
      </c>
      <c r="C401" s="125">
        <v>27530009</v>
      </c>
      <c r="D401" s="126" t="s">
        <v>157</v>
      </c>
      <c r="E401" s="127" t="s">
        <v>95</v>
      </c>
      <c r="F401" s="125" t="s">
        <v>600</v>
      </c>
      <c r="G401" s="125">
        <v>1</v>
      </c>
      <c r="H401" s="125">
        <v>0</v>
      </c>
      <c r="I401" s="125" t="str">
        <f>IFERROR(VLOOKUP(F401,'Stock PHS'!A:F,6,FALSE),"")</f>
        <v/>
      </c>
      <c r="J401" s="128" t="str">
        <f>IFERROR(VLOOKUP(F401,'Table V'!A:I,9,FALSE),"P/N INCONNU")</f>
        <v>P/N CONNU</v>
      </c>
      <c r="K401" s="125" t="str">
        <f>IFERROR(VLOOKUP(F401,'Table V'!A:J,10,FALSE),"TBD")</f>
        <v>NB5457P</v>
      </c>
      <c r="L401" s="125" t="str">
        <f>IFERROR(VLOOKUP(F401,'Table V'!A:C,3,FALSE),"LdF non existante")</f>
        <v>LdF approuvée</v>
      </c>
      <c r="M401" s="129" t="s">
        <v>59</v>
      </c>
      <c r="N401" s="125" t="str">
        <f>IFERROR(VLOOKUP(F401,'Table V'!A:H,8,FALSE),"À définir")</f>
        <v>NON</v>
      </c>
      <c r="O401" s="125">
        <f>IFERROR(VLOOKUP(F401,'Table V'!A:E,2,FALSE),"TBD")</f>
        <v>117</v>
      </c>
      <c r="P401" s="125" t="str">
        <f>IFERROR(CONCATENATE(VLOOKUP(F401,'Table V'!$A$1:$Q$260192,17,FALSE),"-",(RIGHT(C401,4)),"0",D401),"")</f>
        <v>1251019-0009010</v>
      </c>
      <c r="Q401" s="130" t="str">
        <f>IFERROR(VLOOKUP(F401,'Table V'!A:L,12,FALSE),"")</f>
        <v>LAB</v>
      </c>
      <c r="R401" s="126" t="s">
        <v>1849</v>
      </c>
      <c r="S401" s="125" t="s">
        <v>349</v>
      </c>
      <c r="T401" s="131" t="s">
        <v>24</v>
      </c>
      <c r="U401" s="132" t="s">
        <v>15</v>
      </c>
      <c r="V401" s="130" t="str">
        <f>IFERROR(VLOOKUP(F401,'Table V'!A:F,6,FALSE),"TBD")</f>
        <v>N/A</v>
      </c>
      <c r="W401" s="125" t="str">
        <f>IFERROR(VLOOKUP(F401,'Table V'!A:G,7,FALSE),"TBD")</f>
        <v>N/A</v>
      </c>
      <c r="X401" s="125" t="str">
        <f>IFERROR(VLOOKUP(A401,[1]Feuil1!$A:$AG,32,FALSE),"N/A")</f>
        <v>Received</v>
      </c>
      <c r="Y401" s="130" t="s">
        <v>1987</v>
      </c>
      <c r="Z401" s="133" t="s">
        <v>319</v>
      </c>
      <c r="AA401" s="125" t="s">
        <v>159</v>
      </c>
      <c r="AB401" s="129">
        <v>5394</v>
      </c>
      <c r="AC401" s="129" t="s">
        <v>957</v>
      </c>
      <c r="AD401" s="129" t="s">
        <v>957</v>
      </c>
      <c r="AE401" s="134">
        <v>42856</v>
      </c>
      <c r="AF401" s="134">
        <v>43389</v>
      </c>
      <c r="AG401" s="134">
        <f t="shared" si="44"/>
        <v>43383</v>
      </c>
      <c r="AH401" s="125" t="s">
        <v>15</v>
      </c>
      <c r="AI401" s="219" t="str">
        <f>IFERROR(VLOOKUP('PLANNING-RECHANGES LATelec'!$AU401,[2]MAD!$B$4:$J$50000,2,FALSE),"MAD TBD")</f>
        <v>MAD TBD</v>
      </c>
      <c r="AJ401" s="134" t="str">
        <f>IFERROR(VLOOKUP('PLANNING-RECHANGES LATelec'!$AU401,[2]MAD!$B$4:$J$50000,9,FALSE),"NON EXPEDIÉE")</f>
        <v>NON EXPEDIÉE</v>
      </c>
      <c r="AK401" s="224" t="str">
        <f t="shared" si="45"/>
        <v/>
      </c>
      <c r="AL401" s="227"/>
      <c r="AM401" s="222" t="s">
        <v>15</v>
      </c>
      <c r="AN401" s="172">
        <f>IFERROR(VLOOKUP('PLANNING-RECHANGES LATelec'!$F401,'Table V'!A$1:O8308,13,FALSE),"TBD")</f>
        <v>1313.9</v>
      </c>
      <c r="AO401" s="170">
        <f>IFERROR(VLOOKUP('PLANNING-RECHANGES LATelec'!$F401,'Table V'!A$1:O8265,14,FALSE),"TBD")</f>
        <v>0</v>
      </c>
      <c r="AP401" s="171" t="str">
        <f>IFERROR(VLOOKUP('PLANNING-RECHANGES LATelec'!$F401,'Table V'!A$1:O$8013,15,FALSE),"TBD")</f>
        <v>USD</v>
      </c>
      <c r="AQ401" s="168" t="str">
        <f>IFERROR(VLOOKUP('PLANNING-RECHANGES LATelec'!$A401,[3]PO_AS!$A$2:$R$2520,16,FALSE),"TBD")</f>
        <v>TBD</v>
      </c>
      <c r="AR401" s="169" t="str">
        <f>IFERROR(VLOOKUP('PLANNING-RECHANGES LATelec'!$A401,[3]PO_AS!$A$2:$S$2520,18,FALSE),"TBD")</f>
        <v>TBD</v>
      </c>
      <c r="AS401" s="169" t="str">
        <f t="shared" si="46"/>
        <v>Non valide</v>
      </c>
      <c r="AT401" s="169" t="str">
        <f t="shared" si="47"/>
        <v>Non valide</v>
      </c>
      <c r="AU401" s="215" t="str">
        <f>LEFT('PLANNING-RECHANGES LATelec'!$R401,9)</f>
        <v>LCT021671</v>
      </c>
      <c r="AV401" s="156"/>
    </row>
    <row r="402" spans="1:48" ht="38.25" hidden="1" x14ac:dyDescent="0.2">
      <c r="A402" s="84" t="str">
        <f t="shared" si="43"/>
        <v>2753012110</v>
      </c>
      <c r="B402" s="125" t="str">
        <f>IFERROR(VLOOKUP(F402,'Table V'!A:K,11,FALSE),"TBD")</f>
        <v>AIRBUS</v>
      </c>
      <c r="C402" s="125">
        <v>27530121</v>
      </c>
      <c r="D402" s="126" t="s">
        <v>157</v>
      </c>
      <c r="E402" s="127" t="s">
        <v>95</v>
      </c>
      <c r="F402" s="125" t="s">
        <v>600</v>
      </c>
      <c r="G402" s="125">
        <v>1</v>
      </c>
      <c r="H402" s="125">
        <v>0</v>
      </c>
      <c r="I402" s="125" t="str">
        <f>IFERROR(VLOOKUP(F402,'Stock PHS'!A:F,6,FALSE),"")</f>
        <v/>
      </c>
      <c r="J402" s="128" t="str">
        <f>IFERROR(VLOOKUP(F402,'Table V'!A:I,9,FALSE),"P/N INCONNU")</f>
        <v>P/N CONNU</v>
      </c>
      <c r="K402" s="125" t="str">
        <f>IFERROR(VLOOKUP(F402,'Table V'!A:J,10,FALSE),"TBD")</f>
        <v>NB5457P</v>
      </c>
      <c r="L402" s="125" t="str">
        <f>IFERROR(VLOOKUP(F402,'Table V'!A:C,3,FALSE),"LdF non existante")</f>
        <v>LdF approuvée</v>
      </c>
      <c r="M402" s="129" t="s">
        <v>59</v>
      </c>
      <c r="N402" s="125" t="str">
        <f>IFERROR(VLOOKUP(F402,'Table V'!A:H,8,FALSE),"À définir")</f>
        <v>NON</v>
      </c>
      <c r="O402" s="125">
        <f>IFERROR(VLOOKUP(F402,'Table V'!A:E,2,FALSE),"TBD")</f>
        <v>117</v>
      </c>
      <c r="P402" s="125" t="str">
        <f>IFERROR(CONCATENATE(VLOOKUP(F402,'Table V'!$A$1:$Q$260192,17,FALSE),"-",(RIGHT(C402,4)),"0",D402),"")</f>
        <v>1251019-0121010</v>
      </c>
      <c r="Q402" s="130" t="str">
        <f>IFERROR(VLOOKUP(F402,'Table V'!A:L,12,FALSE),"")</f>
        <v>LAB</v>
      </c>
      <c r="R402" s="126" t="s">
        <v>1850</v>
      </c>
      <c r="S402" s="125" t="s">
        <v>285</v>
      </c>
      <c r="T402" s="131" t="s">
        <v>24</v>
      </c>
      <c r="U402" s="132" t="s">
        <v>15</v>
      </c>
      <c r="V402" s="130" t="str">
        <f>IFERROR(VLOOKUP(F402,'Table V'!A:F,6,FALSE),"TBD")</f>
        <v>N/A</v>
      </c>
      <c r="W402" s="125" t="str">
        <f>IFERROR(VLOOKUP(F402,'Table V'!A:G,7,FALSE),"TBD")</f>
        <v>N/A</v>
      </c>
      <c r="X402" s="125" t="str">
        <f>IFERROR(VLOOKUP(A402,[1]Feuil1!$A:$AG,32,FALSE),"N/A")</f>
        <v>Received</v>
      </c>
      <c r="Y402" s="130" t="s">
        <v>1987</v>
      </c>
      <c r="Z402" s="133" t="s">
        <v>319</v>
      </c>
      <c r="AA402" s="125" t="s">
        <v>159</v>
      </c>
      <c r="AB402" s="129">
        <v>6169</v>
      </c>
      <c r="AC402" s="129" t="s">
        <v>957</v>
      </c>
      <c r="AD402" s="129" t="s">
        <v>957</v>
      </c>
      <c r="AE402" s="134">
        <v>42931</v>
      </c>
      <c r="AF402" s="134">
        <v>43389</v>
      </c>
      <c r="AG402" s="134">
        <f t="shared" si="44"/>
        <v>43383</v>
      </c>
      <c r="AH402" s="125" t="s">
        <v>15</v>
      </c>
      <c r="AI402" s="219" t="str">
        <f>IFERROR(VLOOKUP('PLANNING-RECHANGES LATelec'!$AU402,[2]MAD!$B$4:$J$50000,2,FALSE),"MAD TBD")</f>
        <v>MAD TBD</v>
      </c>
      <c r="AJ402" s="134" t="str">
        <f>IFERROR(VLOOKUP('PLANNING-RECHANGES LATelec'!$AU402,[2]MAD!$B$4:$J$50000,9,FALSE),"NON EXPEDIÉE")</f>
        <v>NON EXPEDIÉE</v>
      </c>
      <c r="AK402" s="224" t="str">
        <f t="shared" si="45"/>
        <v/>
      </c>
      <c r="AL402" s="227"/>
      <c r="AM402" s="222" t="s">
        <v>15</v>
      </c>
      <c r="AN402" s="172">
        <f>IFERROR(VLOOKUP('PLANNING-RECHANGES LATelec'!$F402,'Table V'!A$1:O8309,13,FALSE),"TBD")</f>
        <v>1313.9</v>
      </c>
      <c r="AO402" s="170">
        <f>IFERROR(VLOOKUP('PLANNING-RECHANGES LATelec'!$F402,'Table V'!A$1:O8266,14,FALSE),"TBD")</f>
        <v>0</v>
      </c>
      <c r="AP402" s="171" t="str">
        <f>IFERROR(VLOOKUP('PLANNING-RECHANGES LATelec'!$F402,'Table V'!A$1:O$8013,15,FALSE),"TBD")</f>
        <v>USD</v>
      </c>
      <c r="AQ402" s="168" t="str">
        <f>IFERROR(VLOOKUP('PLANNING-RECHANGES LATelec'!$A402,[3]PO_AS!$A$2:$R$2520,16,FALSE),"TBD")</f>
        <v>TBD</v>
      </c>
      <c r="AR402" s="169" t="str">
        <f>IFERROR(VLOOKUP('PLANNING-RECHANGES LATelec'!$A402,[3]PO_AS!$A$2:$S$2520,18,FALSE),"TBD")</f>
        <v>TBD</v>
      </c>
      <c r="AS402" s="169" t="str">
        <f t="shared" si="46"/>
        <v>Non valide</v>
      </c>
      <c r="AT402" s="169" t="str">
        <f t="shared" si="47"/>
        <v>Non valide</v>
      </c>
      <c r="AU402" s="215" t="str">
        <f>LEFT('PLANNING-RECHANGES LATelec'!$R402,9)</f>
        <v>LCT021665</v>
      </c>
      <c r="AV402" s="156"/>
    </row>
    <row r="403" spans="1:48" ht="38.25" hidden="1" x14ac:dyDescent="0.2">
      <c r="A403" s="84" t="str">
        <f t="shared" si="43"/>
        <v>2753011310</v>
      </c>
      <c r="B403" s="125" t="str">
        <f>IFERROR(VLOOKUP(F403,'Table V'!A:K,11,FALSE),"TBD")</f>
        <v>AIRBUS</v>
      </c>
      <c r="C403" s="125">
        <v>27530113</v>
      </c>
      <c r="D403" s="126" t="s">
        <v>157</v>
      </c>
      <c r="E403" s="127" t="s">
        <v>95</v>
      </c>
      <c r="F403" s="125" t="s">
        <v>600</v>
      </c>
      <c r="G403" s="125">
        <v>1</v>
      </c>
      <c r="H403" s="125">
        <v>0</v>
      </c>
      <c r="I403" s="125" t="str">
        <f>IFERROR(VLOOKUP(F403,'Stock PHS'!A:F,6,FALSE),"")</f>
        <v/>
      </c>
      <c r="J403" s="128" t="str">
        <f>IFERROR(VLOOKUP(F403,'Table V'!A:I,9,FALSE),"P/N INCONNU")</f>
        <v>P/N CONNU</v>
      </c>
      <c r="K403" s="125" t="str">
        <f>IFERROR(VLOOKUP(F403,'Table V'!A:J,10,FALSE),"TBD")</f>
        <v>NB5457P</v>
      </c>
      <c r="L403" s="125" t="str">
        <f>IFERROR(VLOOKUP(F403,'Table V'!A:C,3,FALSE),"LdF non existante")</f>
        <v>LdF approuvée</v>
      </c>
      <c r="M403" s="129" t="s">
        <v>59</v>
      </c>
      <c r="N403" s="125" t="str">
        <f>IFERROR(VLOOKUP(F403,'Table V'!A:H,8,FALSE),"À définir")</f>
        <v>NON</v>
      </c>
      <c r="O403" s="125">
        <f>IFERROR(VLOOKUP(F403,'Table V'!A:E,2,FALSE),"TBD")</f>
        <v>117</v>
      </c>
      <c r="P403" s="125" t="str">
        <f>IFERROR(CONCATENATE(VLOOKUP(F403,'Table V'!$A$1:$Q$260192,17,FALSE),"-",(RIGHT(C403,4)),"0",D403),"")</f>
        <v>1251019-0113010</v>
      </c>
      <c r="Q403" s="130" t="str">
        <f>IFERROR(VLOOKUP(F403,'Table V'!A:L,12,FALSE),"")</f>
        <v>LAB</v>
      </c>
      <c r="R403" s="126" t="s">
        <v>1851</v>
      </c>
      <c r="S403" s="125" t="s">
        <v>350</v>
      </c>
      <c r="T403" s="131" t="s">
        <v>24</v>
      </c>
      <c r="U403" s="132" t="s">
        <v>15</v>
      </c>
      <c r="V403" s="130" t="str">
        <f>IFERROR(VLOOKUP(F403,'Table V'!A:F,6,FALSE),"TBD")</f>
        <v>N/A</v>
      </c>
      <c r="W403" s="125" t="str">
        <f>IFERROR(VLOOKUP(F403,'Table V'!A:G,7,FALSE),"TBD")</f>
        <v>N/A</v>
      </c>
      <c r="X403" s="125" t="str">
        <f>IFERROR(VLOOKUP(A403,[1]Feuil1!$A:$AG,32,FALSE),"N/A")</f>
        <v>Received</v>
      </c>
      <c r="Y403" s="130" t="s">
        <v>1987</v>
      </c>
      <c r="Z403" s="133" t="s">
        <v>319</v>
      </c>
      <c r="AA403" s="125" t="s">
        <v>159</v>
      </c>
      <c r="AB403" s="129">
        <v>6169</v>
      </c>
      <c r="AC403" s="129" t="s">
        <v>957</v>
      </c>
      <c r="AD403" s="129" t="s">
        <v>957</v>
      </c>
      <c r="AE403" s="134">
        <v>42931</v>
      </c>
      <c r="AF403" s="134">
        <v>43389</v>
      </c>
      <c r="AG403" s="134">
        <f t="shared" si="44"/>
        <v>43383</v>
      </c>
      <c r="AH403" s="125" t="s">
        <v>15</v>
      </c>
      <c r="AI403" s="219" t="str">
        <f>IFERROR(VLOOKUP('PLANNING-RECHANGES LATelec'!$AU403,[2]MAD!$B$4:$J$50000,2,FALSE),"MAD TBD")</f>
        <v>MAD TBD</v>
      </c>
      <c r="AJ403" s="134" t="str">
        <f>IFERROR(VLOOKUP('PLANNING-RECHANGES LATelec'!$AU403,[2]MAD!$B$4:$J$50000,9,FALSE),"NON EXPEDIÉE")</f>
        <v>NON EXPEDIÉE</v>
      </c>
      <c r="AK403" s="224" t="str">
        <f t="shared" si="45"/>
        <v/>
      </c>
      <c r="AL403" s="227"/>
      <c r="AM403" s="222" t="s">
        <v>15</v>
      </c>
      <c r="AN403" s="172">
        <f>IFERROR(VLOOKUP('PLANNING-RECHANGES LATelec'!$F403,'Table V'!A$1:O8310,13,FALSE),"TBD")</f>
        <v>1313.9</v>
      </c>
      <c r="AO403" s="170">
        <f>IFERROR(VLOOKUP('PLANNING-RECHANGES LATelec'!$F403,'Table V'!A$1:O8267,14,FALSE),"TBD")</f>
        <v>0</v>
      </c>
      <c r="AP403" s="171" t="str">
        <f>IFERROR(VLOOKUP('PLANNING-RECHANGES LATelec'!$F403,'Table V'!A$1:O$8013,15,FALSE),"TBD")</f>
        <v>USD</v>
      </c>
      <c r="AQ403" s="168" t="str">
        <f>IFERROR(VLOOKUP('PLANNING-RECHANGES LATelec'!$A403,[3]PO_AS!$A$2:$R$2520,16,FALSE),"TBD")</f>
        <v>TBD</v>
      </c>
      <c r="AR403" s="169" t="str">
        <f>IFERROR(VLOOKUP('PLANNING-RECHANGES LATelec'!$A403,[3]PO_AS!$A$2:$S$2520,18,FALSE),"TBD")</f>
        <v>TBD</v>
      </c>
      <c r="AS403" s="169" t="str">
        <f t="shared" si="46"/>
        <v>Non valide</v>
      </c>
      <c r="AT403" s="169" t="str">
        <f t="shared" si="47"/>
        <v>Non valide</v>
      </c>
      <c r="AU403" s="215" t="str">
        <f>LEFT('PLANNING-RECHANGES LATelec'!$R403,9)</f>
        <v>LCT021674</v>
      </c>
      <c r="AV403" s="156"/>
    </row>
    <row r="404" spans="1:48" ht="38.25" hidden="1" x14ac:dyDescent="0.2">
      <c r="A404" s="84" t="str">
        <f t="shared" si="43"/>
        <v>2753011610</v>
      </c>
      <c r="B404" s="125" t="str">
        <f>IFERROR(VLOOKUP(F404,'Table V'!A:K,11,FALSE),"TBD")</f>
        <v>AIRBUS</v>
      </c>
      <c r="C404" s="125">
        <v>27530116</v>
      </c>
      <c r="D404" s="126" t="s">
        <v>157</v>
      </c>
      <c r="E404" s="127" t="s">
        <v>95</v>
      </c>
      <c r="F404" s="125" t="s">
        <v>600</v>
      </c>
      <c r="G404" s="125">
        <v>1</v>
      </c>
      <c r="H404" s="125">
        <v>0</v>
      </c>
      <c r="I404" s="125" t="str">
        <f>IFERROR(VLOOKUP(F404,'Stock PHS'!A:F,6,FALSE),"")</f>
        <v/>
      </c>
      <c r="J404" s="128" t="str">
        <f>IFERROR(VLOOKUP(F404,'Table V'!A:I,9,FALSE),"P/N INCONNU")</f>
        <v>P/N CONNU</v>
      </c>
      <c r="K404" s="125" t="str">
        <f>IFERROR(VLOOKUP(F404,'Table V'!A:J,10,FALSE),"TBD")</f>
        <v>NB5457P</v>
      </c>
      <c r="L404" s="125" t="str">
        <f>IFERROR(VLOOKUP(F404,'Table V'!A:C,3,FALSE),"LdF non existante")</f>
        <v>LdF approuvée</v>
      </c>
      <c r="M404" s="129" t="s">
        <v>59</v>
      </c>
      <c r="N404" s="125" t="str">
        <f>IFERROR(VLOOKUP(F404,'Table V'!A:H,8,FALSE),"À définir")</f>
        <v>NON</v>
      </c>
      <c r="O404" s="125">
        <f>IFERROR(VLOOKUP(F404,'Table V'!A:E,2,FALSE),"TBD")</f>
        <v>117</v>
      </c>
      <c r="P404" s="125" t="str">
        <f>IFERROR(CONCATENATE(VLOOKUP(F404,'Table V'!$A$1:$Q$260192,17,FALSE),"-",(RIGHT(C404,4)),"0",D404),"")</f>
        <v>1251019-0116010</v>
      </c>
      <c r="Q404" s="130" t="str">
        <f>IFERROR(VLOOKUP(F404,'Table V'!A:L,12,FALSE),"")</f>
        <v>LAB</v>
      </c>
      <c r="R404" s="126" t="s">
        <v>1852</v>
      </c>
      <c r="S404" s="125" t="s">
        <v>287</v>
      </c>
      <c r="T404" s="131" t="s">
        <v>24</v>
      </c>
      <c r="U404" s="132" t="s">
        <v>15</v>
      </c>
      <c r="V404" s="130" t="str">
        <f>IFERROR(VLOOKUP(F404,'Table V'!A:F,6,FALSE),"TBD")</f>
        <v>N/A</v>
      </c>
      <c r="W404" s="125" t="str">
        <f>IFERROR(VLOOKUP(F404,'Table V'!A:G,7,FALSE),"TBD")</f>
        <v>N/A</v>
      </c>
      <c r="X404" s="125" t="str">
        <f>IFERROR(VLOOKUP(A404,[1]Feuil1!$A:$AG,32,FALSE),"N/A")</f>
        <v>Received</v>
      </c>
      <c r="Y404" s="130" t="s">
        <v>1987</v>
      </c>
      <c r="Z404" s="133" t="s">
        <v>319</v>
      </c>
      <c r="AA404" s="125" t="s">
        <v>159</v>
      </c>
      <c r="AB404" s="129">
        <v>6169</v>
      </c>
      <c r="AC404" s="129" t="s">
        <v>957</v>
      </c>
      <c r="AD404" s="129" t="s">
        <v>957</v>
      </c>
      <c r="AE404" s="134">
        <v>42931</v>
      </c>
      <c r="AF404" s="134">
        <v>43389</v>
      </c>
      <c r="AG404" s="134">
        <f t="shared" si="44"/>
        <v>43383</v>
      </c>
      <c r="AH404" s="125" t="s">
        <v>15</v>
      </c>
      <c r="AI404" s="219" t="str">
        <f>IFERROR(VLOOKUP('PLANNING-RECHANGES LATelec'!$AU404,[2]MAD!$B$4:$J$50000,2,FALSE),"MAD TBD")</f>
        <v>MAD TBD</v>
      </c>
      <c r="AJ404" s="134" t="str">
        <f>IFERROR(VLOOKUP('PLANNING-RECHANGES LATelec'!$AU404,[2]MAD!$B$4:$J$50000,9,FALSE),"NON EXPEDIÉE")</f>
        <v>NON EXPEDIÉE</v>
      </c>
      <c r="AK404" s="224" t="str">
        <f t="shared" si="45"/>
        <v/>
      </c>
      <c r="AL404" s="227"/>
      <c r="AM404" s="222" t="s">
        <v>15</v>
      </c>
      <c r="AN404" s="172">
        <f>IFERROR(VLOOKUP('PLANNING-RECHANGES LATelec'!$F404,'Table V'!A$1:O8311,13,FALSE),"TBD")</f>
        <v>1313.9</v>
      </c>
      <c r="AO404" s="170">
        <f>IFERROR(VLOOKUP('PLANNING-RECHANGES LATelec'!$F404,'Table V'!A$1:O8268,14,FALSE),"TBD")</f>
        <v>0</v>
      </c>
      <c r="AP404" s="171" t="str">
        <f>IFERROR(VLOOKUP('PLANNING-RECHANGES LATelec'!$F404,'Table V'!A$1:O$8013,15,FALSE),"TBD")</f>
        <v>USD</v>
      </c>
      <c r="AQ404" s="168" t="str">
        <f>IFERROR(VLOOKUP('PLANNING-RECHANGES LATelec'!$A404,[3]PO_AS!$A$2:$R$2520,16,FALSE),"TBD")</f>
        <v>TBD</v>
      </c>
      <c r="AR404" s="169" t="str">
        <f>IFERROR(VLOOKUP('PLANNING-RECHANGES LATelec'!$A404,[3]PO_AS!$A$2:$S$2520,18,FALSE),"TBD")</f>
        <v>TBD</v>
      </c>
      <c r="AS404" s="169" t="str">
        <f t="shared" si="46"/>
        <v>Non valide</v>
      </c>
      <c r="AT404" s="169" t="str">
        <f t="shared" si="47"/>
        <v>Non valide</v>
      </c>
      <c r="AU404" s="215" t="str">
        <f>LEFT('PLANNING-RECHANGES LATelec'!$R404,9)</f>
        <v>LCT021677</v>
      </c>
      <c r="AV404" s="156"/>
    </row>
    <row r="405" spans="1:48" ht="38.25" hidden="1" x14ac:dyDescent="0.2">
      <c r="A405" s="84" t="str">
        <f t="shared" si="43"/>
        <v>2742366710</v>
      </c>
      <c r="B405" s="125" t="str">
        <f>IFERROR(VLOOKUP(F405,'Table V'!A:K,11,FALSE),"TBD")</f>
        <v>AIRBUS</v>
      </c>
      <c r="C405" s="125">
        <v>27423667</v>
      </c>
      <c r="D405" s="126" t="s">
        <v>157</v>
      </c>
      <c r="E405" s="127" t="s">
        <v>95</v>
      </c>
      <c r="F405" s="125" t="s">
        <v>600</v>
      </c>
      <c r="G405" s="125">
        <v>1</v>
      </c>
      <c r="H405" s="125">
        <v>0</v>
      </c>
      <c r="I405" s="125" t="str">
        <f>IFERROR(VLOOKUP(F405,'Stock PHS'!A:F,6,FALSE),"")</f>
        <v/>
      </c>
      <c r="J405" s="128" t="str">
        <f>IFERROR(VLOOKUP(F405,'Table V'!A:I,9,FALSE),"P/N INCONNU")</f>
        <v>P/N CONNU</v>
      </c>
      <c r="K405" s="125" t="str">
        <f>IFERROR(VLOOKUP(F405,'Table V'!A:J,10,FALSE),"TBD")</f>
        <v>NB5457P</v>
      </c>
      <c r="L405" s="125" t="str">
        <f>IFERROR(VLOOKUP(F405,'Table V'!A:C,3,FALSE),"LdF non existante")</f>
        <v>LdF approuvée</v>
      </c>
      <c r="M405" s="129" t="s">
        <v>59</v>
      </c>
      <c r="N405" s="125" t="str">
        <f>IFERROR(VLOOKUP(F405,'Table V'!A:H,8,FALSE),"À définir")</f>
        <v>NON</v>
      </c>
      <c r="O405" s="125">
        <f>IFERROR(VLOOKUP(F405,'Table V'!A:E,2,FALSE),"TBD")</f>
        <v>117</v>
      </c>
      <c r="P405" s="125" t="str">
        <f>IFERROR(CONCATENATE(VLOOKUP(F405,'Table V'!$A$1:$Q$260192,17,FALSE),"-",(RIGHT(C405,4)),"0",D405),"")</f>
        <v>1251019-3667010</v>
      </c>
      <c r="Q405" s="130" t="str">
        <f>IFERROR(VLOOKUP(F405,'Table V'!A:L,12,FALSE),"")</f>
        <v>LAB</v>
      </c>
      <c r="R405" s="126" t="s">
        <v>1853</v>
      </c>
      <c r="S405" s="125" t="s">
        <v>89</v>
      </c>
      <c r="T405" s="131" t="s">
        <v>24</v>
      </c>
      <c r="U405" s="132" t="s">
        <v>15</v>
      </c>
      <c r="V405" s="130" t="str">
        <f>IFERROR(VLOOKUP(F405,'Table V'!A:F,6,FALSE),"TBD")</f>
        <v>N/A</v>
      </c>
      <c r="W405" s="125" t="str">
        <f>IFERROR(VLOOKUP(F405,'Table V'!A:G,7,FALSE),"TBD")</f>
        <v>N/A</v>
      </c>
      <c r="X405" s="125" t="str">
        <f>IFERROR(VLOOKUP(A405,[1]Feuil1!$A:$AG,32,FALSE),"N/A")</f>
        <v>Received</v>
      </c>
      <c r="Y405" s="130" t="s">
        <v>1987</v>
      </c>
      <c r="Z405" s="133" t="s">
        <v>319</v>
      </c>
      <c r="AA405" s="125" t="s">
        <v>159</v>
      </c>
      <c r="AB405" s="129">
        <v>6169</v>
      </c>
      <c r="AC405" s="129" t="s">
        <v>957</v>
      </c>
      <c r="AD405" s="129" t="s">
        <v>957</v>
      </c>
      <c r="AE405" s="134">
        <v>42931</v>
      </c>
      <c r="AF405" s="134">
        <v>43389</v>
      </c>
      <c r="AG405" s="134">
        <f t="shared" si="44"/>
        <v>43383</v>
      </c>
      <c r="AH405" s="125" t="s">
        <v>15</v>
      </c>
      <c r="AI405" s="219" t="str">
        <f>IFERROR(VLOOKUP('PLANNING-RECHANGES LATelec'!$AU405,[2]MAD!$B$4:$J$50000,2,FALSE),"MAD TBD")</f>
        <v>MAD TBD</v>
      </c>
      <c r="AJ405" s="134" t="str">
        <f>IFERROR(VLOOKUP('PLANNING-RECHANGES LATelec'!$AU405,[2]MAD!$B$4:$J$50000,9,FALSE),"NON EXPEDIÉE")</f>
        <v>NON EXPEDIÉE</v>
      </c>
      <c r="AK405" s="224" t="str">
        <f t="shared" si="45"/>
        <v/>
      </c>
      <c r="AL405" s="227"/>
      <c r="AM405" s="222" t="s">
        <v>15</v>
      </c>
      <c r="AN405" s="172">
        <f>IFERROR(VLOOKUP('PLANNING-RECHANGES LATelec'!$F405,'Table V'!A$1:O8312,13,FALSE),"TBD")</f>
        <v>1313.9</v>
      </c>
      <c r="AO405" s="170">
        <f>IFERROR(VLOOKUP('PLANNING-RECHANGES LATelec'!$F405,'Table V'!A$1:O8269,14,FALSE),"TBD")</f>
        <v>0</v>
      </c>
      <c r="AP405" s="171" t="str">
        <f>IFERROR(VLOOKUP('PLANNING-RECHANGES LATelec'!$F405,'Table V'!A$1:O$8013,15,FALSE),"TBD")</f>
        <v>USD</v>
      </c>
      <c r="AQ405" s="168" t="str">
        <f>IFERROR(VLOOKUP('PLANNING-RECHANGES LATelec'!$A405,[3]PO_AS!$A$2:$R$2520,16,FALSE),"TBD")</f>
        <v>TBD</v>
      </c>
      <c r="AR405" s="169" t="str">
        <f>IFERROR(VLOOKUP('PLANNING-RECHANGES LATelec'!$A405,[3]PO_AS!$A$2:$S$2520,18,FALSE),"TBD")</f>
        <v>TBD</v>
      </c>
      <c r="AS405" s="169" t="str">
        <f t="shared" si="46"/>
        <v>Non valide</v>
      </c>
      <c r="AT405" s="169" t="str">
        <f t="shared" si="47"/>
        <v>Non valide</v>
      </c>
      <c r="AU405" s="215" t="str">
        <f>LEFT('PLANNING-RECHANGES LATelec'!$R405,9)</f>
        <v>LCT021680</v>
      </c>
      <c r="AV405" s="156"/>
    </row>
    <row r="406" spans="1:48" ht="38.25" hidden="1" x14ac:dyDescent="0.2">
      <c r="A406" s="84" t="str">
        <f t="shared" si="43"/>
        <v>2753013810</v>
      </c>
      <c r="B406" s="125" t="str">
        <f>IFERROR(VLOOKUP(F406,'Table V'!A:K,11,FALSE),"TBD")</f>
        <v>AIRBUS</v>
      </c>
      <c r="C406" s="125">
        <v>27530138</v>
      </c>
      <c r="D406" s="126" t="s">
        <v>157</v>
      </c>
      <c r="E406" s="127" t="s">
        <v>95</v>
      </c>
      <c r="F406" s="125" t="s">
        <v>600</v>
      </c>
      <c r="G406" s="125">
        <v>1</v>
      </c>
      <c r="H406" s="125">
        <v>0</v>
      </c>
      <c r="I406" s="125" t="str">
        <f>IFERROR(VLOOKUP(F406,'Stock PHS'!A:F,6,FALSE),"")</f>
        <v/>
      </c>
      <c r="J406" s="128" t="str">
        <f>IFERROR(VLOOKUP(F406,'Table V'!A:I,9,FALSE),"P/N INCONNU")</f>
        <v>P/N CONNU</v>
      </c>
      <c r="K406" s="125" t="str">
        <f>IFERROR(VLOOKUP(F406,'Table V'!A:J,10,FALSE),"TBD")</f>
        <v>NB5457P</v>
      </c>
      <c r="L406" s="125" t="str">
        <f>IFERROR(VLOOKUP(F406,'Table V'!A:C,3,FALSE),"LdF non existante")</f>
        <v>LdF approuvée</v>
      </c>
      <c r="M406" s="129" t="s">
        <v>59</v>
      </c>
      <c r="N406" s="125" t="str">
        <f>IFERROR(VLOOKUP(F406,'Table V'!A:H,8,FALSE),"À définir")</f>
        <v>NON</v>
      </c>
      <c r="O406" s="125">
        <f>IFERROR(VLOOKUP(F406,'Table V'!A:E,2,FALSE),"TBD")</f>
        <v>117</v>
      </c>
      <c r="P406" s="125" t="str">
        <f>IFERROR(CONCATENATE(VLOOKUP(F406,'Table V'!$A$1:$Q$260192,17,FALSE),"-",(RIGHT(C406,4)),"0",D406),"")</f>
        <v>1251019-0138010</v>
      </c>
      <c r="Q406" s="130" t="str">
        <f>IFERROR(VLOOKUP(F406,'Table V'!A:L,12,FALSE),"")</f>
        <v>LAB</v>
      </c>
      <c r="R406" s="126" t="s">
        <v>1854</v>
      </c>
      <c r="S406" s="125" t="s">
        <v>289</v>
      </c>
      <c r="T406" s="131" t="s">
        <v>24</v>
      </c>
      <c r="U406" s="132" t="s">
        <v>15</v>
      </c>
      <c r="V406" s="130" t="str">
        <f>IFERROR(VLOOKUP(F406,'Table V'!A:F,6,FALSE),"TBD")</f>
        <v>N/A</v>
      </c>
      <c r="W406" s="125" t="str">
        <f>IFERROR(VLOOKUP(F406,'Table V'!A:G,7,FALSE),"TBD")</f>
        <v>N/A</v>
      </c>
      <c r="X406" s="125" t="str">
        <f>IFERROR(VLOOKUP(A406,[1]Feuil1!$A:$AG,32,FALSE),"N/A")</f>
        <v>Received</v>
      </c>
      <c r="Y406" s="130" t="s">
        <v>1987</v>
      </c>
      <c r="Z406" s="133" t="s">
        <v>319</v>
      </c>
      <c r="AA406" s="125" t="s">
        <v>159</v>
      </c>
      <c r="AB406" s="129">
        <v>6169</v>
      </c>
      <c r="AC406" s="129" t="s">
        <v>957</v>
      </c>
      <c r="AD406" s="129" t="s">
        <v>957</v>
      </c>
      <c r="AE406" s="134">
        <v>42931</v>
      </c>
      <c r="AF406" s="134">
        <v>43389</v>
      </c>
      <c r="AG406" s="134">
        <f t="shared" si="44"/>
        <v>43383</v>
      </c>
      <c r="AH406" s="125" t="s">
        <v>15</v>
      </c>
      <c r="AI406" s="219" t="str">
        <f>IFERROR(VLOOKUP('PLANNING-RECHANGES LATelec'!$AU406,[2]MAD!$B$4:$J$50000,2,FALSE),"MAD TBD")</f>
        <v>MAD TBD</v>
      </c>
      <c r="AJ406" s="134" t="str">
        <f>IFERROR(VLOOKUP('PLANNING-RECHANGES LATelec'!$AU406,[2]MAD!$B$4:$J$50000,9,FALSE),"NON EXPEDIÉE")</f>
        <v>NON EXPEDIÉE</v>
      </c>
      <c r="AK406" s="224" t="str">
        <f t="shared" si="45"/>
        <v/>
      </c>
      <c r="AL406" s="227"/>
      <c r="AM406" s="222" t="s">
        <v>15</v>
      </c>
      <c r="AN406" s="172">
        <f>IFERROR(VLOOKUP('PLANNING-RECHANGES LATelec'!$F406,'Table V'!A$1:O8313,13,FALSE),"TBD")</f>
        <v>1313.9</v>
      </c>
      <c r="AO406" s="170">
        <f>IFERROR(VLOOKUP('PLANNING-RECHANGES LATelec'!$F406,'Table V'!A$1:O8270,14,FALSE),"TBD")</f>
        <v>0</v>
      </c>
      <c r="AP406" s="171" t="str">
        <f>IFERROR(VLOOKUP('PLANNING-RECHANGES LATelec'!$F406,'Table V'!A$1:O$8013,15,FALSE),"TBD")</f>
        <v>USD</v>
      </c>
      <c r="AQ406" s="168" t="str">
        <f>IFERROR(VLOOKUP('PLANNING-RECHANGES LATelec'!$A406,[3]PO_AS!$A$2:$R$2520,16,FALSE),"TBD")</f>
        <v>TBD</v>
      </c>
      <c r="AR406" s="169" t="str">
        <f>IFERROR(VLOOKUP('PLANNING-RECHANGES LATelec'!$A406,[3]PO_AS!$A$2:$S$2520,18,FALSE),"TBD")</f>
        <v>TBD</v>
      </c>
      <c r="AS406" s="169" t="str">
        <f t="shared" si="46"/>
        <v>Non valide</v>
      </c>
      <c r="AT406" s="169" t="str">
        <f t="shared" si="47"/>
        <v>Non valide</v>
      </c>
      <c r="AU406" s="215" t="str">
        <f>LEFT('PLANNING-RECHANGES LATelec'!$R406,9)</f>
        <v>LCT021683</v>
      </c>
      <c r="AV406" s="156"/>
    </row>
    <row r="407" spans="1:48" ht="38.25" hidden="1" x14ac:dyDescent="0.2">
      <c r="A407" s="84" t="str">
        <f t="shared" si="43"/>
        <v>2753011210</v>
      </c>
      <c r="B407" s="125" t="str">
        <f>IFERROR(VLOOKUP(F407,'Table V'!A:K,11,FALSE),"TBD")</f>
        <v>AIRBUS</v>
      </c>
      <c r="C407" s="125">
        <v>27530112</v>
      </c>
      <c r="D407" s="126" t="s">
        <v>157</v>
      </c>
      <c r="E407" s="127" t="s">
        <v>95</v>
      </c>
      <c r="F407" s="125" t="s">
        <v>600</v>
      </c>
      <c r="G407" s="125">
        <v>1</v>
      </c>
      <c r="H407" s="125">
        <v>0</v>
      </c>
      <c r="I407" s="125" t="str">
        <f>IFERROR(VLOOKUP(F407,'Stock PHS'!A:F,6,FALSE),"")</f>
        <v/>
      </c>
      <c r="J407" s="128" t="str">
        <f>IFERROR(VLOOKUP(F407,'Table V'!A:I,9,FALSE),"P/N INCONNU")</f>
        <v>P/N CONNU</v>
      </c>
      <c r="K407" s="125" t="str">
        <f>IFERROR(VLOOKUP(F407,'Table V'!A:J,10,FALSE),"TBD")</f>
        <v>NB5457P</v>
      </c>
      <c r="L407" s="125" t="str">
        <f>IFERROR(VLOOKUP(F407,'Table V'!A:C,3,FALSE),"LdF non existante")</f>
        <v>LdF approuvée</v>
      </c>
      <c r="M407" s="129" t="s">
        <v>59</v>
      </c>
      <c r="N407" s="125" t="str">
        <f>IFERROR(VLOOKUP(F407,'Table V'!A:H,8,FALSE),"À définir")</f>
        <v>NON</v>
      </c>
      <c r="O407" s="125">
        <f>IFERROR(VLOOKUP(F407,'Table V'!A:E,2,FALSE),"TBD")</f>
        <v>117</v>
      </c>
      <c r="P407" s="125" t="str">
        <f>IFERROR(CONCATENATE(VLOOKUP(F407,'Table V'!$A$1:$Q$260192,17,FALSE),"-",(RIGHT(C407,4)),"0",D407),"")</f>
        <v>1251019-0112010</v>
      </c>
      <c r="Q407" s="130" t="str">
        <f>IFERROR(VLOOKUP(F407,'Table V'!A:L,12,FALSE),"")</f>
        <v>LAB</v>
      </c>
      <c r="R407" s="126" t="s">
        <v>1855</v>
      </c>
      <c r="S407" s="125" t="s">
        <v>290</v>
      </c>
      <c r="T407" s="131" t="s">
        <v>24</v>
      </c>
      <c r="U407" s="132" t="s">
        <v>15</v>
      </c>
      <c r="V407" s="130" t="str">
        <f>IFERROR(VLOOKUP(F407,'Table V'!A:F,6,FALSE),"TBD")</f>
        <v>N/A</v>
      </c>
      <c r="W407" s="125" t="str">
        <f>IFERROR(VLOOKUP(F407,'Table V'!A:G,7,FALSE),"TBD")</f>
        <v>N/A</v>
      </c>
      <c r="X407" s="125" t="str">
        <f>IFERROR(VLOOKUP(A407,[1]Feuil1!$A:$AG,32,FALSE),"N/A")</f>
        <v>Received</v>
      </c>
      <c r="Y407" s="130" t="s">
        <v>1987</v>
      </c>
      <c r="Z407" s="133" t="s">
        <v>319</v>
      </c>
      <c r="AA407" s="125" t="s">
        <v>159</v>
      </c>
      <c r="AB407" s="129">
        <v>6169</v>
      </c>
      <c r="AC407" s="129" t="s">
        <v>957</v>
      </c>
      <c r="AD407" s="129" t="s">
        <v>957</v>
      </c>
      <c r="AE407" s="134">
        <v>42931</v>
      </c>
      <c r="AF407" s="134">
        <v>43389</v>
      </c>
      <c r="AG407" s="134">
        <f t="shared" si="44"/>
        <v>43383</v>
      </c>
      <c r="AH407" s="125" t="s">
        <v>15</v>
      </c>
      <c r="AI407" s="219" t="str">
        <f>IFERROR(VLOOKUP('PLANNING-RECHANGES LATelec'!$AU407,[2]MAD!$B$4:$J$50000,2,FALSE),"MAD TBD")</f>
        <v>MAD TBD</v>
      </c>
      <c r="AJ407" s="134" t="str">
        <f>IFERROR(VLOOKUP('PLANNING-RECHANGES LATelec'!$AU407,[2]MAD!$B$4:$J$50000,9,FALSE),"NON EXPEDIÉE")</f>
        <v>NON EXPEDIÉE</v>
      </c>
      <c r="AK407" s="224" t="str">
        <f t="shared" si="45"/>
        <v/>
      </c>
      <c r="AL407" s="227"/>
      <c r="AM407" s="222" t="s">
        <v>15</v>
      </c>
      <c r="AN407" s="172">
        <f>IFERROR(VLOOKUP('PLANNING-RECHANGES LATelec'!$F407,'Table V'!A$1:O8314,13,FALSE),"TBD")</f>
        <v>1313.9</v>
      </c>
      <c r="AO407" s="170">
        <f>IFERROR(VLOOKUP('PLANNING-RECHANGES LATelec'!$F407,'Table V'!A$1:O8271,14,FALSE),"TBD")</f>
        <v>0</v>
      </c>
      <c r="AP407" s="171" t="str">
        <f>IFERROR(VLOOKUP('PLANNING-RECHANGES LATelec'!$F407,'Table V'!A$1:O$8013,15,FALSE),"TBD")</f>
        <v>USD</v>
      </c>
      <c r="AQ407" s="168" t="str">
        <f>IFERROR(VLOOKUP('PLANNING-RECHANGES LATelec'!$A407,[3]PO_AS!$A$2:$R$2520,16,FALSE),"TBD")</f>
        <v>TBD</v>
      </c>
      <c r="AR407" s="169" t="str">
        <f>IFERROR(VLOOKUP('PLANNING-RECHANGES LATelec'!$A407,[3]PO_AS!$A$2:$S$2520,18,FALSE),"TBD")</f>
        <v>TBD</v>
      </c>
      <c r="AS407" s="169" t="str">
        <f t="shared" si="46"/>
        <v>Non valide</v>
      </c>
      <c r="AT407" s="169" t="str">
        <f t="shared" si="47"/>
        <v>Non valide</v>
      </c>
      <c r="AU407" s="215" t="str">
        <f>LEFT('PLANNING-RECHANGES LATelec'!$R407,9)</f>
        <v>LCT021686</v>
      </c>
      <c r="AV407" s="156"/>
    </row>
    <row r="408" spans="1:48" ht="38.25" hidden="1" x14ac:dyDescent="0.2">
      <c r="A408" s="84" t="str">
        <f t="shared" si="43"/>
        <v>2761048510</v>
      </c>
      <c r="B408" s="125" t="str">
        <f>IFERROR(VLOOKUP(F408,'Table V'!A:K,11,FALSE),"TBD")</f>
        <v>AIRBUS</v>
      </c>
      <c r="C408" s="125">
        <v>27610485</v>
      </c>
      <c r="D408" s="126" t="s">
        <v>157</v>
      </c>
      <c r="E408" s="127" t="s">
        <v>95</v>
      </c>
      <c r="F408" s="125" t="s">
        <v>600</v>
      </c>
      <c r="G408" s="125">
        <v>1</v>
      </c>
      <c r="H408" s="125">
        <v>0</v>
      </c>
      <c r="I408" s="125" t="str">
        <f>IFERROR(VLOOKUP(F408,'Stock PHS'!A:F,6,FALSE),"")</f>
        <v/>
      </c>
      <c r="J408" s="128" t="str">
        <f>IFERROR(VLOOKUP(F408,'Table V'!A:I,9,FALSE),"P/N INCONNU")</f>
        <v>P/N CONNU</v>
      </c>
      <c r="K408" s="125" t="str">
        <f>IFERROR(VLOOKUP(F408,'Table V'!A:J,10,FALSE),"TBD")</f>
        <v>NB5457P</v>
      </c>
      <c r="L408" s="125" t="str">
        <f>IFERROR(VLOOKUP(F408,'Table V'!A:C,3,FALSE),"LdF non existante")</f>
        <v>LdF approuvée</v>
      </c>
      <c r="M408" s="129" t="s">
        <v>59</v>
      </c>
      <c r="N408" s="125" t="str">
        <f>IFERROR(VLOOKUP(F408,'Table V'!A:H,8,FALSE),"À définir")</f>
        <v>NON</v>
      </c>
      <c r="O408" s="125">
        <f>IFERROR(VLOOKUP(F408,'Table V'!A:E,2,FALSE),"TBD")</f>
        <v>117</v>
      </c>
      <c r="P408" s="125" t="str">
        <f>IFERROR(CONCATENATE(VLOOKUP(F408,'Table V'!$A$1:$Q$260192,17,FALSE),"-",(RIGHT(C408,4)),"0",D408),"")</f>
        <v>1251019-0485010</v>
      </c>
      <c r="Q408" s="130" t="str">
        <f>IFERROR(VLOOKUP(F408,'Table V'!A:L,12,FALSE),"")</f>
        <v>LAB</v>
      </c>
      <c r="R408" s="126" t="s">
        <v>1856</v>
      </c>
      <c r="S408" s="125" t="s">
        <v>356</v>
      </c>
      <c r="T408" s="131" t="s">
        <v>24</v>
      </c>
      <c r="U408" s="132" t="s">
        <v>15</v>
      </c>
      <c r="V408" s="130" t="str">
        <f>IFERROR(VLOOKUP(F408,'Table V'!A:F,6,FALSE),"TBD")</f>
        <v>N/A</v>
      </c>
      <c r="W408" s="125" t="str">
        <f>IFERROR(VLOOKUP(F408,'Table V'!A:G,7,FALSE),"TBD")</f>
        <v>N/A</v>
      </c>
      <c r="X408" s="125" t="str">
        <f>IFERROR(VLOOKUP(A408,[1]Feuil1!$A:$AG,32,FALSE),"N/A")</f>
        <v>Received</v>
      </c>
      <c r="Y408" s="130" t="s">
        <v>1987</v>
      </c>
      <c r="Z408" s="133" t="s">
        <v>319</v>
      </c>
      <c r="AA408" s="125" t="s">
        <v>159</v>
      </c>
      <c r="AB408" s="129">
        <v>6169</v>
      </c>
      <c r="AC408" s="129" t="s">
        <v>957</v>
      </c>
      <c r="AD408" s="129" t="s">
        <v>957</v>
      </c>
      <c r="AE408" s="134">
        <v>42931</v>
      </c>
      <c r="AF408" s="134">
        <v>43389</v>
      </c>
      <c r="AG408" s="134">
        <f t="shared" si="44"/>
        <v>43383</v>
      </c>
      <c r="AH408" s="125" t="s">
        <v>15</v>
      </c>
      <c r="AI408" s="219" t="str">
        <f>IFERROR(VLOOKUP('PLANNING-RECHANGES LATelec'!$AU408,[2]MAD!$B$4:$J$50000,2,FALSE),"MAD TBD")</f>
        <v>MAD TBD</v>
      </c>
      <c r="AJ408" s="134" t="str">
        <f>IFERROR(VLOOKUP('PLANNING-RECHANGES LATelec'!$AU408,[2]MAD!$B$4:$J$50000,9,FALSE),"NON EXPEDIÉE")</f>
        <v>NON EXPEDIÉE</v>
      </c>
      <c r="AK408" s="224" t="str">
        <f t="shared" si="45"/>
        <v/>
      </c>
      <c r="AL408" s="227"/>
      <c r="AM408" s="222" t="s">
        <v>15</v>
      </c>
      <c r="AN408" s="172">
        <f>IFERROR(VLOOKUP('PLANNING-RECHANGES LATelec'!$F408,'Table V'!A$1:O8315,13,FALSE),"TBD")</f>
        <v>1313.9</v>
      </c>
      <c r="AO408" s="170">
        <f>IFERROR(VLOOKUP('PLANNING-RECHANGES LATelec'!$F408,'Table V'!A$1:O8272,14,FALSE),"TBD")</f>
        <v>0</v>
      </c>
      <c r="AP408" s="171" t="str">
        <f>IFERROR(VLOOKUP('PLANNING-RECHANGES LATelec'!$F408,'Table V'!A$1:O$8013,15,FALSE),"TBD")</f>
        <v>USD</v>
      </c>
      <c r="AQ408" s="168" t="str">
        <f>IFERROR(VLOOKUP('PLANNING-RECHANGES LATelec'!$A408,[3]PO_AS!$A$2:$R$2520,16,FALSE),"TBD")</f>
        <v>TBD</v>
      </c>
      <c r="AR408" s="169" t="str">
        <f>IFERROR(VLOOKUP('PLANNING-RECHANGES LATelec'!$A408,[3]PO_AS!$A$2:$S$2520,18,FALSE),"TBD")</f>
        <v>TBD</v>
      </c>
      <c r="AS408" s="169" t="str">
        <f t="shared" si="46"/>
        <v>Non valide</v>
      </c>
      <c r="AT408" s="169" t="str">
        <f t="shared" si="47"/>
        <v>Non valide</v>
      </c>
      <c r="AU408" s="215" t="str">
        <f>LEFT('PLANNING-RECHANGES LATelec'!$R408,9)</f>
        <v>LCT021692</v>
      </c>
      <c r="AV408" s="156"/>
    </row>
    <row r="409" spans="1:48" ht="38.25" hidden="1" x14ac:dyDescent="0.2">
      <c r="A409" s="84" t="str">
        <f t="shared" si="43"/>
        <v>2753011910</v>
      </c>
      <c r="B409" s="125" t="str">
        <f>IFERROR(VLOOKUP(F409,'Table V'!A:K,11,FALSE),"TBD")</f>
        <v>AIRBUS</v>
      </c>
      <c r="C409" s="125">
        <v>27530119</v>
      </c>
      <c r="D409" s="126" t="s">
        <v>157</v>
      </c>
      <c r="E409" s="127" t="s">
        <v>95</v>
      </c>
      <c r="F409" s="125" t="s">
        <v>600</v>
      </c>
      <c r="G409" s="125">
        <v>1</v>
      </c>
      <c r="H409" s="125">
        <v>0</v>
      </c>
      <c r="I409" s="125" t="str">
        <f>IFERROR(VLOOKUP(F409,'Stock PHS'!A:F,6,FALSE),"")</f>
        <v/>
      </c>
      <c r="J409" s="128" t="str">
        <f>IFERROR(VLOOKUP(F409,'Table V'!A:I,9,FALSE),"P/N INCONNU")</f>
        <v>P/N CONNU</v>
      </c>
      <c r="K409" s="125" t="str">
        <f>IFERROR(VLOOKUP(F409,'Table V'!A:J,10,FALSE),"TBD")</f>
        <v>NB5457P</v>
      </c>
      <c r="L409" s="125" t="str">
        <f>IFERROR(VLOOKUP(F409,'Table V'!A:C,3,FALSE),"LdF non existante")</f>
        <v>LdF approuvée</v>
      </c>
      <c r="M409" s="129" t="s">
        <v>59</v>
      </c>
      <c r="N409" s="125" t="str">
        <f>IFERROR(VLOOKUP(F409,'Table V'!A:H,8,FALSE),"À définir")</f>
        <v>NON</v>
      </c>
      <c r="O409" s="125">
        <f>IFERROR(VLOOKUP(F409,'Table V'!A:E,2,FALSE),"TBD")</f>
        <v>117</v>
      </c>
      <c r="P409" s="125" t="str">
        <f>IFERROR(CONCATENATE(VLOOKUP(F409,'Table V'!$A$1:$Q$260192,17,FALSE),"-",(RIGHT(C409,4)),"0",D409),"")</f>
        <v>1251019-0119010</v>
      </c>
      <c r="Q409" s="130" t="str">
        <f>IFERROR(VLOOKUP(F409,'Table V'!A:L,12,FALSE),"")</f>
        <v>LAB</v>
      </c>
      <c r="R409" s="126" t="s">
        <v>1857</v>
      </c>
      <c r="S409" s="125" t="s">
        <v>293</v>
      </c>
      <c r="T409" s="131" t="s">
        <v>24</v>
      </c>
      <c r="U409" s="132" t="s">
        <v>15</v>
      </c>
      <c r="V409" s="130" t="str">
        <f>IFERROR(VLOOKUP(F409,'Table V'!A:F,6,FALSE),"TBD")</f>
        <v>N/A</v>
      </c>
      <c r="W409" s="125" t="str">
        <f>IFERROR(VLOOKUP(F409,'Table V'!A:G,7,FALSE),"TBD")</f>
        <v>N/A</v>
      </c>
      <c r="X409" s="125" t="str">
        <f>IFERROR(VLOOKUP(A409,[1]Feuil1!$A:$AG,32,FALSE),"N/A")</f>
        <v>Received</v>
      </c>
      <c r="Y409" s="130" t="s">
        <v>1987</v>
      </c>
      <c r="Z409" s="133" t="s">
        <v>319</v>
      </c>
      <c r="AA409" s="125" t="s">
        <v>159</v>
      </c>
      <c r="AB409" s="129">
        <v>6169</v>
      </c>
      <c r="AC409" s="129" t="s">
        <v>957</v>
      </c>
      <c r="AD409" s="129" t="s">
        <v>957</v>
      </c>
      <c r="AE409" s="134">
        <v>42931</v>
      </c>
      <c r="AF409" s="134">
        <v>43389</v>
      </c>
      <c r="AG409" s="134">
        <f t="shared" si="44"/>
        <v>43383</v>
      </c>
      <c r="AH409" s="125" t="s">
        <v>15</v>
      </c>
      <c r="AI409" s="219" t="str">
        <f>IFERROR(VLOOKUP('PLANNING-RECHANGES LATelec'!$AU409,[2]MAD!$B$4:$J$50000,2,FALSE),"MAD TBD")</f>
        <v>MAD TBD</v>
      </c>
      <c r="AJ409" s="134" t="str">
        <f>IFERROR(VLOOKUP('PLANNING-RECHANGES LATelec'!$AU409,[2]MAD!$B$4:$J$50000,9,FALSE),"NON EXPEDIÉE")</f>
        <v>NON EXPEDIÉE</v>
      </c>
      <c r="AK409" s="224" t="str">
        <f t="shared" si="45"/>
        <v/>
      </c>
      <c r="AL409" s="227"/>
      <c r="AM409" s="222" t="s">
        <v>15</v>
      </c>
      <c r="AN409" s="172">
        <f>IFERROR(VLOOKUP('PLANNING-RECHANGES LATelec'!$F409,'Table V'!A$1:O8316,13,FALSE),"TBD")</f>
        <v>1313.9</v>
      </c>
      <c r="AO409" s="170">
        <f>IFERROR(VLOOKUP('PLANNING-RECHANGES LATelec'!$F409,'Table V'!A$1:O8273,14,FALSE),"TBD")</f>
        <v>0</v>
      </c>
      <c r="AP409" s="171" t="str">
        <f>IFERROR(VLOOKUP('PLANNING-RECHANGES LATelec'!$F409,'Table V'!A$1:O$8013,15,FALSE),"TBD")</f>
        <v>USD</v>
      </c>
      <c r="AQ409" s="168" t="str">
        <f>IFERROR(VLOOKUP('PLANNING-RECHANGES LATelec'!$A409,[3]PO_AS!$A$2:$R$2520,16,FALSE),"TBD")</f>
        <v>TBD</v>
      </c>
      <c r="AR409" s="169" t="str">
        <f>IFERROR(VLOOKUP('PLANNING-RECHANGES LATelec'!$A409,[3]PO_AS!$A$2:$S$2520,18,FALSE),"TBD")</f>
        <v>TBD</v>
      </c>
      <c r="AS409" s="169" t="str">
        <f t="shared" si="46"/>
        <v>Non valide</v>
      </c>
      <c r="AT409" s="169" t="str">
        <f t="shared" si="47"/>
        <v>Non valide</v>
      </c>
      <c r="AU409" s="215" t="str">
        <f>LEFT('PLANNING-RECHANGES LATelec'!$R409,9)</f>
        <v>LCT021695</v>
      </c>
      <c r="AV409" s="156"/>
    </row>
    <row r="410" spans="1:48" ht="38.25" hidden="1" x14ac:dyDescent="0.2">
      <c r="A410" s="84" t="str">
        <f t="shared" si="43"/>
        <v>2753000710</v>
      </c>
      <c r="B410" s="125" t="str">
        <f>IFERROR(VLOOKUP(F410,'Table V'!A:K,11,FALSE),"TBD")</f>
        <v>AIRBUS</v>
      </c>
      <c r="C410" s="125">
        <v>27530007</v>
      </c>
      <c r="D410" s="126" t="s">
        <v>157</v>
      </c>
      <c r="E410" s="127" t="s">
        <v>95</v>
      </c>
      <c r="F410" s="125" t="s">
        <v>600</v>
      </c>
      <c r="G410" s="125">
        <v>1</v>
      </c>
      <c r="H410" s="125">
        <v>0</v>
      </c>
      <c r="I410" s="125" t="str">
        <f>IFERROR(VLOOKUP(F410,'Stock PHS'!A:F,6,FALSE),"")</f>
        <v/>
      </c>
      <c r="J410" s="128" t="str">
        <f>IFERROR(VLOOKUP(F410,'Table V'!A:I,9,FALSE),"P/N INCONNU")</f>
        <v>P/N CONNU</v>
      </c>
      <c r="K410" s="125" t="str">
        <f>IFERROR(VLOOKUP(F410,'Table V'!A:J,10,FALSE),"TBD")</f>
        <v>NB5457P</v>
      </c>
      <c r="L410" s="125" t="str">
        <f>IFERROR(VLOOKUP(F410,'Table V'!A:C,3,FALSE),"LdF non existante")</f>
        <v>LdF approuvée</v>
      </c>
      <c r="M410" s="129" t="s">
        <v>59</v>
      </c>
      <c r="N410" s="125" t="str">
        <f>IFERROR(VLOOKUP(F410,'Table V'!A:H,8,FALSE),"À définir")</f>
        <v>NON</v>
      </c>
      <c r="O410" s="125">
        <f>IFERROR(VLOOKUP(F410,'Table V'!A:E,2,FALSE),"TBD")</f>
        <v>117</v>
      </c>
      <c r="P410" s="125" t="str">
        <f>IFERROR(CONCATENATE(VLOOKUP(F410,'Table V'!$A$1:$Q$260192,17,FALSE),"-",(RIGHT(C410,4)),"0",D410),"")</f>
        <v>1251019-0007010</v>
      </c>
      <c r="Q410" s="130" t="str">
        <f>IFERROR(VLOOKUP(F410,'Table V'!A:L,12,FALSE),"")</f>
        <v>LAB</v>
      </c>
      <c r="R410" s="126" t="s">
        <v>1858</v>
      </c>
      <c r="S410" s="125" t="s">
        <v>305</v>
      </c>
      <c r="T410" s="131" t="s">
        <v>24</v>
      </c>
      <c r="U410" s="132" t="s">
        <v>15</v>
      </c>
      <c r="V410" s="130" t="str">
        <f>IFERROR(VLOOKUP(F410,'Table V'!A:F,6,FALSE),"TBD")</f>
        <v>N/A</v>
      </c>
      <c r="W410" s="125" t="str">
        <f>IFERROR(VLOOKUP(F410,'Table V'!A:G,7,FALSE),"TBD")</f>
        <v>N/A</v>
      </c>
      <c r="X410" s="125" t="str">
        <f>IFERROR(VLOOKUP(A410,[1]Feuil1!$A:$AG,32,FALSE),"N/A")</f>
        <v>Received</v>
      </c>
      <c r="Y410" s="130" t="s">
        <v>1987</v>
      </c>
      <c r="Z410" s="133" t="s">
        <v>319</v>
      </c>
      <c r="AA410" s="125" t="s">
        <v>159</v>
      </c>
      <c r="AB410" s="129">
        <v>6169</v>
      </c>
      <c r="AC410" s="129" t="s">
        <v>957</v>
      </c>
      <c r="AD410" s="129" t="s">
        <v>957</v>
      </c>
      <c r="AE410" s="134">
        <v>42931</v>
      </c>
      <c r="AF410" s="134">
        <v>43389</v>
      </c>
      <c r="AG410" s="134">
        <f t="shared" si="44"/>
        <v>43383</v>
      </c>
      <c r="AH410" s="125" t="s">
        <v>15</v>
      </c>
      <c r="AI410" s="219" t="str">
        <f>IFERROR(VLOOKUP('PLANNING-RECHANGES LATelec'!$AU410,[2]MAD!$B$4:$J$50000,2,FALSE),"MAD TBD")</f>
        <v>MAD TBD</v>
      </c>
      <c r="AJ410" s="134" t="str">
        <f>IFERROR(VLOOKUP('PLANNING-RECHANGES LATelec'!$AU410,[2]MAD!$B$4:$J$50000,9,FALSE),"NON EXPEDIÉE")</f>
        <v>NON EXPEDIÉE</v>
      </c>
      <c r="AK410" s="224" t="str">
        <f t="shared" si="45"/>
        <v/>
      </c>
      <c r="AL410" s="227"/>
      <c r="AM410" s="222" t="s">
        <v>15</v>
      </c>
      <c r="AN410" s="172">
        <f>IFERROR(VLOOKUP('PLANNING-RECHANGES LATelec'!$F410,'Table V'!A$1:O8317,13,FALSE),"TBD")</f>
        <v>1313.9</v>
      </c>
      <c r="AO410" s="170">
        <f>IFERROR(VLOOKUP('PLANNING-RECHANGES LATelec'!$F410,'Table V'!A$1:O8274,14,FALSE),"TBD")</f>
        <v>0</v>
      </c>
      <c r="AP410" s="171" t="str">
        <f>IFERROR(VLOOKUP('PLANNING-RECHANGES LATelec'!$F410,'Table V'!A$1:O$8013,15,FALSE),"TBD")</f>
        <v>USD</v>
      </c>
      <c r="AQ410" s="168" t="str">
        <f>IFERROR(VLOOKUP('PLANNING-RECHANGES LATelec'!$A410,[3]PO_AS!$A$2:$R$2520,16,FALSE),"TBD")</f>
        <v>TBD</v>
      </c>
      <c r="AR410" s="169" t="str">
        <f>IFERROR(VLOOKUP('PLANNING-RECHANGES LATelec'!$A410,[3]PO_AS!$A$2:$S$2520,18,FALSE),"TBD")</f>
        <v>TBD</v>
      </c>
      <c r="AS410" s="169" t="str">
        <f t="shared" si="46"/>
        <v>Non valide</v>
      </c>
      <c r="AT410" s="169" t="str">
        <f t="shared" si="47"/>
        <v>Non valide</v>
      </c>
      <c r="AU410" s="215" t="str">
        <f>LEFT('PLANNING-RECHANGES LATelec'!$R410,9)</f>
        <v>LCT021698</v>
      </c>
      <c r="AV410" s="156"/>
    </row>
    <row r="411" spans="1:48" ht="38.25" hidden="1" x14ac:dyDescent="0.2">
      <c r="A411" s="84" t="str">
        <f t="shared" si="43"/>
        <v>2753001610</v>
      </c>
      <c r="B411" s="125" t="str">
        <f>IFERROR(VLOOKUP(F411,'Table V'!A:K,11,FALSE),"TBD")</f>
        <v>AIRBUS</v>
      </c>
      <c r="C411" s="125">
        <v>27530016</v>
      </c>
      <c r="D411" s="126" t="s">
        <v>157</v>
      </c>
      <c r="E411" s="127" t="s">
        <v>95</v>
      </c>
      <c r="F411" s="125" t="s">
        <v>600</v>
      </c>
      <c r="G411" s="125">
        <v>1</v>
      </c>
      <c r="H411" s="125">
        <v>0</v>
      </c>
      <c r="I411" s="125" t="str">
        <f>IFERROR(VLOOKUP(F411,'Stock PHS'!A:F,6,FALSE),"")</f>
        <v/>
      </c>
      <c r="J411" s="128" t="str">
        <f>IFERROR(VLOOKUP(F411,'Table V'!A:I,9,FALSE),"P/N INCONNU")</f>
        <v>P/N CONNU</v>
      </c>
      <c r="K411" s="125" t="str">
        <f>IFERROR(VLOOKUP(F411,'Table V'!A:J,10,FALSE),"TBD")</f>
        <v>NB5457P</v>
      </c>
      <c r="L411" s="125" t="str">
        <f>IFERROR(VLOOKUP(F411,'Table V'!A:C,3,FALSE),"LdF non existante")</f>
        <v>LdF approuvée</v>
      </c>
      <c r="M411" s="129" t="s">
        <v>59</v>
      </c>
      <c r="N411" s="125" t="str">
        <f>IFERROR(VLOOKUP(F411,'Table V'!A:H,8,FALSE),"À définir")</f>
        <v>NON</v>
      </c>
      <c r="O411" s="125">
        <f>IFERROR(VLOOKUP(F411,'Table V'!A:E,2,FALSE),"TBD")</f>
        <v>117</v>
      </c>
      <c r="P411" s="125" t="str">
        <f>IFERROR(CONCATENATE(VLOOKUP(F411,'Table V'!$A$1:$Q$260192,17,FALSE),"-",(RIGHT(C411,4)),"0",D411),"")</f>
        <v>1251019-0016010</v>
      </c>
      <c r="Q411" s="130" t="str">
        <f>IFERROR(VLOOKUP(F411,'Table V'!A:L,12,FALSE),"")</f>
        <v>LAB</v>
      </c>
      <c r="R411" s="126" t="s">
        <v>1859</v>
      </c>
      <c r="S411" s="125" t="s">
        <v>312</v>
      </c>
      <c r="T411" s="131" t="s">
        <v>24</v>
      </c>
      <c r="U411" s="132" t="s">
        <v>15</v>
      </c>
      <c r="V411" s="130" t="str">
        <f>IFERROR(VLOOKUP(F411,'Table V'!A:F,6,FALSE),"TBD")</f>
        <v>N/A</v>
      </c>
      <c r="W411" s="125" t="str">
        <f>IFERROR(VLOOKUP(F411,'Table V'!A:G,7,FALSE),"TBD")</f>
        <v>N/A</v>
      </c>
      <c r="X411" s="125" t="str">
        <f>IFERROR(VLOOKUP(A411,[1]Feuil1!$A:$AG,32,FALSE),"N/A")</f>
        <v>Received</v>
      </c>
      <c r="Y411" s="130" t="s">
        <v>1987</v>
      </c>
      <c r="Z411" s="133" t="s">
        <v>319</v>
      </c>
      <c r="AA411" s="125" t="s">
        <v>159</v>
      </c>
      <c r="AB411" s="129">
        <v>6169</v>
      </c>
      <c r="AC411" s="129" t="s">
        <v>957</v>
      </c>
      <c r="AD411" s="129" t="s">
        <v>957</v>
      </c>
      <c r="AE411" s="134">
        <v>42931</v>
      </c>
      <c r="AF411" s="134">
        <v>43389</v>
      </c>
      <c r="AG411" s="134">
        <f t="shared" si="44"/>
        <v>43383</v>
      </c>
      <c r="AH411" s="125" t="s">
        <v>15</v>
      </c>
      <c r="AI411" s="219" t="str">
        <f>IFERROR(VLOOKUP('PLANNING-RECHANGES LATelec'!$AU411,[2]MAD!$B$4:$J$50000,2,FALSE),"MAD TBD")</f>
        <v>MAD TBD</v>
      </c>
      <c r="AJ411" s="134" t="str">
        <f>IFERROR(VLOOKUP('PLANNING-RECHANGES LATelec'!$AU411,[2]MAD!$B$4:$J$50000,9,FALSE),"NON EXPEDIÉE")</f>
        <v>NON EXPEDIÉE</v>
      </c>
      <c r="AK411" s="224" t="str">
        <f t="shared" si="45"/>
        <v/>
      </c>
      <c r="AL411" s="227"/>
      <c r="AM411" s="222" t="s">
        <v>15</v>
      </c>
      <c r="AN411" s="172">
        <f>IFERROR(VLOOKUP('PLANNING-RECHANGES LATelec'!$F411,'Table V'!A$1:O8318,13,FALSE),"TBD")</f>
        <v>1313.9</v>
      </c>
      <c r="AO411" s="170">
        <f>IFERROR(VLOOKUP('PLANNING-RECHANGES LATelec'!$F411,'Table V'!A$1:O8275,14,FALSE),"TBD")</f>
        <v>0</v>
      </c>
      <c r="AP411" s="171" t="str">
        <f>IFERROR(VLOOKUP('PLANNING-RECHANGES LATelec'!$F411,'Table V'!A$1:O$8013,15,FALSE),"TBD")</f>
        <v>USD</v>
      </c>
      <c r="AQ411" s="168" t="str">
        <f>IFERROR(VLOOKUP('PLANNING-RECHANGES LATelec'!$A411,[3]PO_AS!$A$2:$R$2520,16,FALSE),"TBD")</f>
        <v>TBD</v>
      </c>
      <c r="AR411" s="169" t="str">
        <f>IFERROR(VLOOKUP('PLANNING-RECHANGES LATelec'!$A411,[3]PO_AS!$A$2:$S$2520,18,FALSE),"TBD")</f>
        <v>TBD</v>
      </c>
      <c r="AS411" s="169" t="str">
        <f t="shared" si="46"/>
        <v>Non valide</v>
      </c>
      <c r="AT411" s="169" t="str">
        <f t="shared" si="47"/>
        <v>Non valide</v>
      </c>
      <c r="AU411" s="215" t="str">
        <f>LEFT('PLANNING-RECHANGES LATelec'!$R411,9)</f>
        <v>LCT021701</v>
      </c>
      <c r="AV411" s="156"/>
    </row>
    <row r="412" spans="1:48" ht="38.25" hidden="1" x14ac:dyDescent="0.2">
      <c r="A412" s="84" t="str">
        <f t="shared" si="43"/>
        <v>2753009810</v>
      </c>
      <c r="B412" s="125" t="str">
        <f>IFERROR(VLOOKUP(F412,'Table V'!A:K,11,FALSE),"TBD")</f>
        <v>AIRBUS</v>
      </c>
      <c r="C412" s="125">
        <v>27530098</v>
      </c>
      <c r="D412" s="126" t="s">
        <v>157</v>
      </c>
      <c r="E412" s="127" t="s">
        <v>95</v>
      </c>
      <c r="F412" s="125" t="s">
        <v>600</v>
      </c>
      <c r="G412" s="125">
        <v>1</v>
      </c>
      <c r="H412" s="125">
        <v>0</v>
      </c>
      <c r="I412" s="125" t="str">
        <f>IFERROR(VLOOKUP(F412,'Stock PHS'!A:F,6,FALSE),"")</f>
        <v/>
      </c>
      <c r="J412" s="128" t="str">
        <f>IFERROR(VLOOKUP(F412,'Table V'!A:I,9,FALSE),"P/N INCONNU")</f>
        <v>P/N CONNU</v>
      </c>
      <c r="K412" s="125" t="str">
        <f>IFERROR(VLOOKUP(F412,'Table V'!A:J,10,FALSE),"TBD")</f>
        <v>NB5457P</v>
      </c>
      <c r="L412" s="125" t="str">
        <f>IFERROR(VLOOKUP(F412,'Table V'!A:C,3,FALSE),"LdF non existante")</f>
        <v>LdF approuvée</v>
      </c>
      <c r="M412" s="129" t="s">
        <v>59</v>
      </c>
      <c r="N412" s="125" t="str">
        <f>IFERROR(VLOOKUP(F412,'Table V'!A:H,8,FALSE),"À définir")</f>
        <v>NON</v>
      </c>
      <c r="O412" s="125">
        <f>IFERROR(VLOOKUP(F412,'Table V'!A:E,2,FALSE),"TBD")</f>
        <v>117</v>
      </c>
      <c r="P412" s="125" t="str">
        <f>IFERROR(CONCATENATE(VLOOKUP(F412,'Table V'!$A$1:$Q$260192,17,FALSE),"-",(RIGHT(C412,4)),"0",D412),"")</f>
        <v>1251019-0098010</v>
      </c>
      <c r="Q412" s="130" t="str">
        <f>IFERROR(VLOOKUP(F412,'Table V'!A:L,12,FALSE),"")</f>
        <v>LAB</v>
      </c>
      <c r="R412" s="126" t="s">
        <v>1860</v>
      </c>
      <c r="S412" s="125" t="s">
        <v>296</v>
      </c>
      <c r="T412" s="131" t="s">
        <v>24</v>
      </c>
      <c r="U412" s="132" t="s">
        <v>15</v>
      </c>
      <c r="V412" s="130" t="str">
        <f>IFERROR(VLOOKUP(F412,'Table V'!A:F,6,FALSE),"TBD")</f>
        <v>N/A</v>
      </c>
      <c r="W412" s="125" t="str">
        <f>IFERROR(VLOOKUP(F412,'Table V'!A:G,7,FALSE),"TBD")</f>
        <v>N/A</v>
      </c>
      <c r="X412" s="125" t="str">
        <f>IFERROR(VLOOKUP(A412,[1]Feuil1!$A:$AG,32,FALSE),"N/A")</f>
        <v>Received</v>
      </c>
      <c r="Y412" s="130" t="s">
        <v>1987</v>
      </c>
      <c r="Z412" s="133" t="s">
        <v>319</v>
      </c>
      <c r="AA412" s="125" t="s">
        <v>159</v>
      </c>
      <c r="AB412" s="129">
        <v>6169</v>
      </c>
      <c r="AC412" s="129" t="s">
        <v>957</v>
      </c>
      <c r="AD412" s="129" t="s">
        <v>957</v>
      </c>
      <c r="AE412" s="134">
        <v>42931</v>
      </c>
      <c r="AF412" s="134">
        <v>43389</v>
      </c>
      <c r="AG412" s="134">
        <f t="shared" si="44"/>
        <v>43383</v>
      </c>
      <c r="AH412" s="125" t="s">
        <v>15</v>
      </c>
      <c r="AI412" s="219" t="str">
        <f>IFERROR(VLOOKUP('PLANNING-RECHANGES LATelec'!$AU412,[2]MAD!$B$4:$J$50000,2,FALSE),"MAD TBD")</f>
        <v>MAD TBD</v>
      </c>
      <c r="AJ412" s="134" t="str">
        <f>IFERROR(VLOOKUP('PLANNING-RECHANGES LATelec'!$AU412,[2]MAD!$B$4:$J$50000,9,FALSE),"NON EXPEDIÉE")</f>
        <v>NON EXPEDIÉE</v>
      </c>
      <c r="AK412" s="224" t="str">
        <f t="shared" si="45"/>
        <v/>
      </c>
      <c r="AL412" s="227">
        <v>43383</v>
      </c>
      <c r="AM412" s="222" t="s">
        <v>15</v>
      </c>
      <c r="AN412" s="172">
        <f>IFERROR(VLOOKUP('PLANNING-RECHANGES LATelec'!$F412,'Table V'!A$1:O8319,13,FALSE),"TBD")</f>
        <v>1313.9</v>
      </c>
      <c r="AO412" s="170">
        <f>IFERROR(VLOOKUP('PLANNING-RECHANGES LATelec'!$F412,'Table V'!A$1:O8276,14,FALSE),"TBD")</f>
        <v>0</v>
      </c>
      <c r="AP412" s="171" t="str">
        <f>IFERROR(VLOOKUP('PLANNING-RECHANGES LATelec'!$F412,'Table V'!A$1:O$8013,15,FALSE),"TBD")</f>
        <v>USD</v>
      </c>
      <c r="AQ412" s="168" t="str">
        <f>IFERROR(VLOOKUP('PLANNING-RECHANGES LATelec'!$A412,[3]PO_AS!$A$2:$R$2520,16,FALSE),"TBD")</f>
        <v>TBD</v>
      </c>
      <c r="AR412" s="169" t="str">
        <f>IFERROR(VLOOKUP('PLANNING-RECHANGES LATelec'!$A412,[3]PO_AS!$A$2:$S$2520,18,FALSE),"TBD")</f>
        <v>TBD</v>
      </c>
      <c r="AS412" s="169" t="str">
        <f t="shared" si="46"/>
        <v>Non valide</v>
      </c>
      <c r="AT412" s="169" t="str">
        <f t="shared" si="47"/>
        <v>Non valide</v>
      </c>
      <c r="AU412" s="215" t="str">
        <f>LEFT('PLANNING-RECHANGES LATelec'!$R412,9)</f>
        <v>LCT021704</v>
      </c>
      <c r="AV412" s="156"/>
    </row>
    <row r="413" spans="1:48" ht="38.25" hidden="1" x14ac:dyDescent="0.2">
      <c r="A413" s="84" t="str">
        <f t="shared" si="43"/>
        <v>2753013010</v>
      </c>
      <c r="B413" s="125" t="str">
        <f>IFERROR(VLOOKUP(F413,'Table V'!A:K,11,FALSE),"TBD")</f>
        <v>AIRBUS</v>
      </c>
      <c r="C413" s="125">
        <v>27530130</v>
      </c>
      <c r="D413" s="126" t="s">
        <v>157</v>
      </c>
      <c r="E413" s="127" t="s">
        <v>95</v>
      </c>
      <c r="F413" s="125" t="s">
        <v>600</v>
      </c>
      <c r="G413" s="125">
        <v>1</v>
      </c>
      <c r="H413" s="125">
        <v>0</v>
      </c>
      <c r="I413" s="125" t="str">
        <f>IFERROR(VLOOKUP(F413,'Stock PHS'!A:F,6,FALSE),"")</f>
        <v/>
      </c>
      <c r="J413" s="128" t="str">
        <f>IFERROR(VLOOKUP(F413,'Table V'!A:I,9,FALSE),"P/N INCONNU")</f>
        <v>P/N CONNU</v>
      </c>
      <c r="K413" s="125" t="str">
        <f>IFERROR(VLOOKUP(F413,'Table V'!A:J,10,FALSE),"TBD")</f>
        <v>NB5457P</v>
      </c>
      <c r="L413" s="125" t="str">
        <f>IFERROR(VLOOKUP(F413,'Table V'!A:C,3,FALSE),"LdF non existante")</f>
        <v>LdF approuvée</v>
      </c>
      <c r="M413" s="129" t="s">
        <v>59</v>
      </c>
      <c r="N413" s="125" t="str">
        <f>IFERROR(VLOOKUP(F413,'Table V'!A:H,8,FALSE),"À définir")</f>
        <v>NON</v>
      </c>
      <c r="O413" s="125">
        <f>IFERROR(VLOOKUP(F413,'Table V'!A:E,2,FALSE),"TBD")</f>
        <v>117</v>
      </c>
      <c r="P413" s="125" t="str">
        <f>IFERROR(CONCATENATE(VLOOKUP(F413,'Table V'!$A$1:$Q$260192,17,FALSE),"-",(RIGHT(C413,4)),"0",D413),"")</f>
        <v>1251019-0130010</v>
      </c>
      <c r="Q413" s="130" t="str">
        <f>IFERROR(VLOOKUP(F413,'Table V'!A:L,12,FALSE),"")</f>
        <v>LAB</v>
      </c>
      <c r="R413" s="126" t="s">
        <v>1861</v>
      </c>
      <c r="S413" s="125" t="s">
        <v>315</v>
      </c>
      <c r="T413" s="131" t="s">
        <v>24</v>
      </c>
      <c r="U413" s="132" t="s">
        <v>15</v>
      </c>
      <c r="V413" s="130" t="str">
        <f>IFERROR(VLOOKUP(F413,'Table V'!A:F,6,FALSE),"TBD")</f>
        <v>N/A</v>
      </c>
      <c r="W413" s="125" t="str">
        <f>IFERROR(VLOOKUP(F413,'Table V'!A:G,7,FALSE),"TBD")</f>
        <v>N/A</v>
      </c>
      <c r="X413" s="125" t="str">
        <f>IFERROR(VLOOKUP(A413,[1]Feuil1!$A:$AG,32,FALSE),"N/A")</f>
        <v>Received</v>
      </c>
      <c r="Y413" s="130" t="s">
        <v>1987</v>
      </c>
      <c r="Z413" s="133" t="s">
        <v>319</v>
      </c>
      <c r="AA413" s="125" t="s">
        <v>159</v>
      </c>
      <c r="AB413" s="129">
        <v>6169</v>
      </c>
      <c r="AC413" s="129" t="s">
        <v>957</v>
      </c>
      <c r="AD413" s="129" t="s">
        <v>957</v>
      </c>
      <c r="AE413" s="134">
        <v>42931</v>
      </c>
      <c r="AF413" s="134">
        <v>43389</v>
      </c>
      <c r="AG413" s="134">
        <f t="shared" si="44"/>
        <v>43383</v>
      </c>
      <c r="AH413" s="125" t="s">
        <v>15</v>
      </c>
      <c r="AI413" s="219" t="str">
        <f>IFERROR(VLOOKUP('PLANNING-RECHANGES LATelec'!$AU413,[2]MAD!$B$4:$J$50000,2,FALSE),"MAD TBD")</f>
        <v>MAD TBD</v>
      </c>
      <c r="AJ413" s="134" t="str">
        <f>IFERROR(VLOOKUP('PLANNING-RECHANGES LATelec'!$AU413,[2]MAD!$B$4:$J$50000,9,FALSE),"NON EXPEDIÉE")</f>
        <v>NON EXPEDIÉE</v>
      </c>
      <c r="AK413" s="224" t="str">
        <f t="shared" si="45"/>
        <v/>
      </c>
      <c r="AL413" s="227"/>
      <c r="AM413" s="222" t="s">
        <v>15</v>
      </c>
      <c r="AN413" s="172">
        <f>IFERROR(VLOOKUP('PLANNING-RECHANGES LATelec'!$F413,'Table V'!A$1:O8320,13,FALSE),"TBD")</f>
        <v>1313.9</v>
      </c>
      <c r="AO413" s="170">
        <f>IFERROR(VLOOKUP('PLANNING-RECHANGES LATelec'!$F413,'Table V'!A$1:O8277,14,FALSE),"TBD")</f>
        <v>0</v>
      </c>
      <c r="AP413" s="171" t="str">
        <f>IFERROR(VLOOKUP('PLANNING-RECHANGES LATelec'!$F413,'Table V'!A$1:O$8013,15,FALSE),"TBD")</f>
        <v>USD</v>
      </c>
      <c r="AQ413" s="168" t="str">
        <f>IFERROR(VLOOKUP('PLANNING-RECHANGES LATelec'!$A413,[3]PO_AS!$A$2:$R$2520,16,FALSE),"TBD")</f>
        <v>TBD</v>
      </c>
      <c r="AR413" s="169" t="str">
        <f>IFERROR(VLOOKUP('PLANNING-RECHANGES LATelec'!$A413,[3]PO_AS!$A$2:$S$2520,18,FALSE),"TBD")</f>
        <v>TBD</v>
      </c>
      <c r="AS413" s="169" t="str">
        <f t="shared" si="46"/>
        <v>Non valide</v>
      </c>
      <c r="AT413" s="169" t="str">
        <f t="shared" si="47"/>
        <v>Non valide</v>
      </c>
      <c r="AU413" s="215" t="str">
        <f>LEFT('PLANNING-RECHANGES LATelec'!$R413,9)</f>
        <v>LCT021707</v>
      </c>
      <c r="AV413" s="156"/>
    </row>
    <row r="414" spans="1:48" ht="38.25" hidden="1" x14ac:dyDescent="0.2">
      <c r="A414" s="84" t="str">
        <f t="shared" si="43"/>
        <v>2761048310</v>
      </c>
      <c r="B414" s="125" t="str">
        <f>IFERROR(VLOOKUP(F414,'Table V'!A:K,11,FALSE),"TBD")</f>
        <v>AIRBUS</v>
      </c>
      <c r="C414" s="125">
        <v>27610483</v>
      </c>
      <c r="D414" s="126" t="s">
        <v>157</v>
      </c>
      <c r="E414" s="127" t="s">
        <v>95</v>
      </c>
      <c r="F414" s="125" t="s">
        <v>600</v>
      </c>
      <c r="G414" s="125">
        <v>1</v>
      </c>
      <c r="H414" s="125">
        <v>0</v>
      </c>
      <c r="I414" s="125" t="str">
        <f>IFERROR(VLOOKUP(F414,'Stock PHS'!A:F,6,FALSE),"")</f>
        <v/>
      </c>
      <c r="J414" s="128" t="str">
        <f>IFERROR(VLOOKUP(F414,'Table V'!A:I,9,FALSE),"P/N INCONNU")</f>
        <v>P/N CONNU</v>
      </c>
      <c r="K414" s="125" t="str">
        <f>IFERROR(VLOOKUP(F414,'Table V'!A:J,10,FALSE),"TBD")</f>
        <v>NB5457P</v>
      </c>
      <c r="L414" s="125" t="str">
        <f>IFERROR(VLOOKUP(F414,'Table V'!A:C,3,FALSE),"LdF non existante")</f>
        <v>LdF approuvée</v>
      </c>
      <c r="M414" s="129" t="s">
        <v>59</v>
      </c>
      <c r="N414" s="125" t="str">
        <f>IFERROR(VLOOKUP(F414,'Table V'!A:H,8,FALSE),"À définir")</f>
        <v>NON</v>
      </c>
      <c r="O414" s="125">
        <f>IFERROR(VLOOKUP(F414,'Table V'!A:E,2,FALSE),"TBD")</f>
        <v>117</v>
      </c>
      <c r="P414" s="125" t="str">
        <f>IFERROR(CONCATENATE(VLOOKUP(F414,'Table V'!$A$1:$Q$260192,17,FALSE),"-",(RIGHT(C414,4)),"0",D414),"")</f>
        <v>1251019-0483010</v>
      </c>
      <c r="Q414" s="130" t="str">
        <f>IFERROR(VLOOKUP(F414,'Table V'!A:L,12,FALSE),"")</f>
        <v>LAB</v>
      </c>
      <c r="R414" s="126" t="s">
        <v>1862</v>
      </c>
      <c r="S414" s="125" t="s">
        <v>298</v>
      </c>
      <c r="T414" s="131" t="s">
        <v>24</v>
      </c>
      <c r="U414" s="132" t="s">
        <v>15</v>
      </c>
      <c r="V414" s="130" t="str">
        <f>IFERROR(VLOOKUP(F414,'Table V'!A:F,6,FALSE),"TBD")</f>
        <v>N/A</v>
      </c>
      <c r="W414" s="125" t="str">
        <f>IFERROR(VLOOKUP(F414,'Table V'!A:G,7,FALSE),"TBD")</f>
        <v>N/A</v>
      </c>
      <c r="X414" s="125" t="str">
        <f>IFERROR(VLOOKUP(A414,[1]Feuil1!$A:$AG,32,FALSE),"N/A")</f>
        <v>Received</v>
      </c>
      <c r="Y414" s="130" t="s">
        <v>1987</v>
      </c>
      <c r="Z414" s="133" t="s">
        <v>319</v>
      </c>
      <c r="AA414" s="125" t="s">
        <v>159</v>
      </c>
      <c r="AB414" s="129">
        <v>6169</v>
      </c>
      <c r="AC414" s="129" t="s">
        <v>957</v>
      </c>
      <c r="AD414" s="129" t="s">
        <v>957</v>
      </c>
      <c r="AE414" s="134">
        <v>42931</v>
      </c>
      <c r="AF414" s="134">
        <v>43389</v>
      </c>
      <c r="AG414" s="134">
        <f t="shared" si="44"/>
        <v>43383</v>
      </c>
      <c r="AH414" s="125" t="s">
        <v>15</v>
      </c>
      <c r="AI414" s="219" t="str">
        <f>IFERROR(VLOOKUP('PLANNING-RECHANGES LATelec'!$AU414,[2]MAD!$B$4:$J$50000,2,FALSE),"MAD TBD")</f>
        <v>MAD TBD</v>
      </c>
      <c r="AJ414" s="134" t="str">
        <f>IFERROR(VLOOKUP('PLANNING-RECHANGES LATelec'!$AU414,[2]MAD!$B$4:$J$50000,9,FALSE),"NON EXPEDIÉE")</f>
        <v>NON EXPEDIÉE</v>
      </c>
      <c r="AK414" s="224" t="str">
        <f t="shared" si="45"/>
        <v/>
      </c>
      <c r="AL414" s="227"/>
      <c r="AM414" s="222" t="s">
        <v>15</v>
      </c>
      <c r="AN414" s="172">
        <f>IFERROR(VLOOKUP('PLANNING-RECHANGES LATelec'!$F414,'Table V'!A$1:O8321,13,FALSE),"TBD")</f>
        <v>1313.9</v>
      </c>
      <c r="AO414" s="170">
        <f>IFERROR(VLOOKUP('PLANNING-RECHANGES LATelec'!$F414,'Table V'!A$1:O8278,14,FALSE),"TBD")</f>
        <v>0</v>
      </c>
      <c r="AP414" s="171" t="str">
        <f>IFERROR(VLOOKUP('PLANNING-RECHANGES LATelec'!$F414,'Table V'!A$1:O$8013,15,FALSE),"TBD")</f>
        <v>USD</v>
      </c>
      <c r="AQ414" s="168" t="str">
        <f>IFERROR(VLOOKUP('PLANNING-RECHANGES LATelec'!$A414,[3]PO_AS!$A$2:$R$2520,16,FALSE),"TBD")</f>
        <v>TBD</v>
      </c>
      <c r="AR414" s="169" t="str">
        <f>IFERROR(VLOOKUP('PLANNING-RECHANGES LATelec'!$A414,[3]PO_AS!$A$2:$S$2520,18,FALSE),"TBD")</f>
        <v>TBD</v>
      </c>
      <c r="AS414" s="169" t="str">
        <f t="shared" si="46"/>
        <v>Non valide</v>
      </c>
      <c r="AT414" s="169" t="str">
        <f t="shared" si="47"/>
        <v>Non valide</v>
      </c>
      <c r="AU414" s="215" t="str">
        <f>LEFT('PLANNING-RECHANGES LATelec'!$R414,9)</f>
        <v>LCT021710</v>
      </c>
      <c r="AV414" s="156"/>
    </row>
    <row r="415" spans="1:48" ht="38.25" hidden="1" x14ac:dyDescent="0.2">
      <c r="A415" s="84" t="str">
        <f t="shared" si="43"/>
        <v>2753012510</v>
      </c>
      <c r="B415" s="125" t="str">
        <f>IFERROR(VLOOKUP(F415,'Table V'!A:K,11,FALSE),"TBD")</f>
        <v>AIRBUS</v>
      </c>
      <c r="C415" s="125">
        <v>27530125</v>
      </c>
      <c r="D415" s="126">
        <v>10</v>
      </c>
      <c r="E415" s="127" t="s">
        <v>95</v>
      </c>
      <c r="F415" s="125" t="s">
        <v>600</v>
      </c>
      <c r="G415" s="125">
        <v>1</v>
      </c>
      <c r="H415" s="125">
        <v>0</v>
      </c>
      <c r="I415" s="125" t="str">
        <f>IFERROR(VLOOKUP(F415,'Stock PHS'!A:F,6,FALSE),"")</f>
        <v/>
      </c>
      <c r="J415" s="128" t="str">
        <f>IFERROR(VLOOKUP(F415,'Table V'!A:I,9,FALSE),"P/N INCONNU")</f>
        <v>P/N CONNU</v>
      </c>
      <c r="K415" s="125" t="str">
        <f>IFERROR(VLOOKUP(F415,'Table V'!A:J,10,FALSE),"TBD")</f>
        <v>NB5457P</v>
      </c>
      <c r="L415" s="125" t="str">
        <f>IFERROR(VLOOKUP(F415,'Table V'!A:C,3,FALSE),"LdF non existante")</f>
        <v>LdF approuvée</v>
      </c>
      <c r="M415" s="129" t="s">
        <v>59</v>
      </c>
      <c r="N415" s="125" t="str">
        <f>IFERROR(VLOOKUP(F415,'Table V'!A:H,8,FALSE),"À définir")</f>
        <v>NON</v>
      </c>
      <c r="O415" s="125">
        <f>IFERROR(VLOOKUP(F415,'Table V'!A:E,2,FALSE),"TBD")</f>
        <v>117</v>
      </c>
      <c r="P415" s="125" t="str">
        <f>IFERROR(CONCATENATE(VLOOKUP(F415,'Table V'!$A$1:$Q$260192,17,FALSE),"-",(RIGHT(C415,4)),"0",D415),"")</f>
        <v>1251019-0125010</v>
      </c>
      <c r="Q415" s="130" t="str">
        <f>IFERROR(VLOOKUP(F415,'Table V'!A:L,12,FALSE),"")</f>
        <v>LAB</v>
      </c>
      <c r="R415" s="126" t="s">
        <v>1863</v>
      </c>
      <c r="S415" s="125" t="s">
        <v>299</v>
      </c>
      <c r="T415" s="131" t="s">
        <v>24</v>
      </c>
      <c r="U415" s="132" t="s">
        <v>15</v>
      </c>
      <c r="V415" s="130" t="str">
        <f>IFERROR(VLOOKUP(F415,'Table V'!A:F,6,FALSE),"TBD")</f>
        <v>N/A</v>
      </c>
      <c r="W415" s="125" t="str">
        <f>IFERROR(VLOOKUP(F415,'Table V'!A:G,7,FALSE),"TBD")</f>
        <v>N/A</v>
      </c>
      <c r="X415" s="125" t="str">
        <f>IFERROR(VLOOKUP(A415,[1]Feuil1!$A:$AG,32,FALSE),"N/A")</f>
        <v>Received</v>
      </c>
      <c r="Y415" s="130" t="s">
        <v>1987</v>
      </c>
      <c r="Z415" s="133" t="s">
        <v>319</v>
      </c>
      <c r="AA415" s="125" t="s">
        <v>159</v>
      </c>
      <c r="AB415" s="129">
        <v>6169</v>
      </c>
      <c r="AC415" s="129" t="s">
        <v>957</v>
      </c>
      <c r="AD415" s="129" t="s">
        <v>957</v>
      </c>
      <c r="AE415" s="134">
        <v>42931</v>
      </c>
      <c r="AF415" s="134">
        <v>43389</v>
      </c>
      <c r="AG415" s="134">
        <f t="shared" si="44"/>
        <v>43383</v>
      </c>
      <c r="AH415" s="125" t="s">
        <v>15</v>
      </c>
      <c r="AI415" s="219" t="str">
        <f>IFERROR(VLOOKUP('PLANNING-RECHANGES LATelec'!$AU415,[2]MAD!$B$4:$J$50000,2,FALSE),"MAD TBD")</f>
        <v>MAD TBD</v>
      </c>
      <c r="AJ415" s="134" t="str">
        <f>IFERROR(VLOOKUP('PLANNING-RECHANGES LATelec'!$AU415,[2]MAD!$B$4:$J$50000,9,FALSE),"NON EXPEDIÉE")</f>
        <v>NON EXPEDIÉE</v>
      </c>
      <c r="AK415" s="224" t="str">
        <f t="shared" si="45"/>
        <v/>
      </c>
      <c r="AL415" s="227"/>
      <c r="AM415" s="222" t="s">
        <v>15</v>
      </c>
      <c r="AN415" s="172">
        <f>IFERROR(VLOOKUP('PLANNING-RECHANGES LATelec'!$F415,'Table V'!A$1:O8322,13,FALSE),"TBD")</f>
        <v>1313.9</v>
      </c>
      <c r="AO415" s="170">
        <f>IFERROR(VLOOKUP('PLANNING-RECHANGES LATelec'!$F415,'Table V'!A$1:O8279,14,FALSE),"TBD")</f>
        <v>0</v>
      </c>
      <c r="AP415" s="171" t="str">
        <f>IFERROR(VLOOKUP('PLANNING-RECHANGES LATelec'!$F415,'Table V'!A$1:O$8013,15,FALSE),"TBD")</f>
        <v>USD</v>
      </c>
      <c r="AQ415" s="168" t="str">
        <f>IFERROR(VLOOKUP('PLANNING-RECHANGES LATelec'!$A415,[3]PO_AS!$A$2:$R$2520,16,FALSE),"TBD")</f>
        <v>TBD</v>
      </c>
      <c r="AR415" s="169" t="str">
        <f>IFERROR(VLOOKUP('PLANNING-RECHANGES LATelec'!$A415,[3]PO_AS!$A$2:$S$2520,18,FALSE),"TBD")</f>
        <v>TBD</v>
      </c>
      <c r="AS415" s="169" t="str">
        <f t="shared" si="46"/>
        <v>Non valide</v>
      </c>
      <c r="AT415" s="169" t="str">
        <f t="shared" si="47"/>
        <v>Non valide</v>
      </c>
      <c r="AU415" s="215" t="str">
        <f>LEFT('PLANNING-RECHANGES LATelec'!$R415,9)</f>
        <v>LCT021713</v>
      </c>
      <c r="AV415" s="156"/>
    </row>
    <row r="416" spans="1:48" ht="38.25" hidden="1" x14ac:dyDescent="0.2">
      <c r="A416" s="84" t="str">
        <f t="shared" si="43"/>
        <v>2753013610</v>
      </c>
      <c r="B416" s="125" t="str">
        <f>IFERROR(VLOOKUP(F416,'Table V'!A:K,11,FALSE),"TBD")</f>
        <v>AIRBUS</v>
      </c>
      <c r="C416" s="125">
        <v>27530136</v>
      </c>
      <c r="D416" s="126">
        <v>10</v>
      </c>
      <c r="E416" s="127" t="s">
        <v>95</v>
      </c>
      <c r="F416" s="125" t="s">
        <v>600</v>
      </c>
      <c r="G416" s="125">
        <v>1</v>
      </c>
      <c r="H416" s="125">
        <v>0</v>
      </c>
      <c r="I416" s="125" t="str">
        <f>IFERROR(VLOOKUP(F416,'Stock PHS'!A:F,6,FALSE),"")</f>
        <v/>
      </c>
      <c r="J416" s="128" t="str">
        <f>IFERROR(VLOOKUP(F416,'Table V'!A:I,9,FALSE),"P/N INCONNU")</f>
        <v>P/N CONNU</v>
      </c>
      <c r="K416" s="125" t="str">
        <f>IFERROR(VLOOKUP(F416,'Table V'!A:J,10,FALSE),"TBD")</f>
        <v>NB5457P</v>
      </c>
      <c r="L416" s="125" t="str">
        <f>IFERROR(VLOOKUP(F416,'Table V'!A:C,3,FALSE),"LdF non existante")</f>
        <v>LdF approuvée</v>
      </c>
      <c r="M416" s="129" t="s">
        <v>59</v>
      </c>
      <c r="N416" s="125" t="str">
        <f>IFERROR(VLOOKUP(F416,'Table V'!A:H,8,FALSE),"À définir")</f>
        <v>NON</v>
      </c>
      <c r="O416" s="125">
        <f>IFERROR(VLOOKUP(F416,'Table V'!A:E,2,FALSE),"TBD")</f>
        <v>117</v>
      </c>
      <c r="P416" s="125" t="str">
        <f>IFERROR(CONCATENATE(VLOOKUP(F416,'Table V'!$A$1:$Q$260192,17,FALSE),"-",(RIGHT(C416,4)),"0",D416),"")</f>
        <v>1251019-0136010</v>
      </c>
      <c r="Q416" s="130" t="str">
        <f>IFERROR(VLOOKUP(F416,'Table V'!A:L,12,FALSE),"")</f>
        <v>LAB</v>
      </c>
      <c r="R416" s="126" t="s">
        <v>1864</v>
      </c>
      <c r="S416" s="125" t="s">
        <v>307</v>
      </c>
      <c r="T416" s="131" t="s">
        <v>24</v>
      </c>
      <c r="U416" s="132" t="s">
        <v>15</v>
      </c>
      <c r="V416" s="130" t="str">
        <f>IFERROR(VLOOKUP(F416,'Table V'!A:F,6,FALSE),"TBD")</f>
        <v>N/A</v>
      </c>
      <c r="W416" s="125" t="str">
        <f>IFERROR(VLOOKUP(F416,'Table V'!A:G,7,FALSE),"TBD")</f>
        <v>N/A</v>
      </c>
      <c r="X416" s="125" t="str">
        <f>IFERROR(VLOOKUP(A416,[1]Feuil1!$A:$AG,32,FALSE),"N/A")</f>
        <v>Received</v>
      </c>
      <c r="Y416" s="130" t="s">
        <v>1987</v>
      </c>
      <c r="Z416" s="133" t="s">
        <v>319</v>
      </c>
      <c r="AA416" s="125" t="s">
        <v>159</v>
      </c>
      <c r="AB416" s="129">
        <v>6169</v>
      </c>
      <c r="AC416" s="129" t="s">
        <v>957</v>
      </c>
      <c r="AD416" s="129" t="s">
        <v>957</v>
      </c>
      <c r="AE416" s="134">
        <v>42931</v>
      </c>
      <c r="AF416" s="134">
        <v>43389</v>
      </c>
      <c r="AG416" s="134">
        <f t="shared" si="44"/>
        <v>43383</v>
      </c>
      <c r="AH416" s="125" t="s">
        <v>15</v>
      </c>
      <c r="AI416" s="219" t="str">
        <f>IFERROR(VLOOKUP('PLANNING-RECHANGES LATelec'!$AU416,[2]MAD!$B$4:$J$50000,2,FALSE),"MAD TBD")</f>
        <v>MAD TBD</v>
      </c>
      <c r="AJ416" s="134" t="str">
        <f>IFERROR(VLOOKUP('PLANNING-RECHANGES LATelec'!$AU416,[2]MAD!$B$4:$J$50000,9,FALSE),"NON EXPEDIÉE")</f>
        <v>NON EXPEDIÉE</v>
      </c>
      <c r="AK416" s="224" t="str">
        <f t="shared" si="45"/>
        <v/>
      </c>
      <c r="AL416" s="227">
        <v>43383</v>
      </c>
      <c r="AM416" s="222" t="s">
        <v>15</v>
      </c>
      <c r="AN416" s="172">
        <f>IFERROR(VLOOKUP('PLANNING-RECHANGES LATelec'!$F416,'Table V'!A$1:O8323,13,FALSE),"TBD")</f>
        <v>1313.9</v>
      </c>
      <c r="AO416" s="170">
        <f>IFERROR(VLOOKUP('PLANNING-RECHANGES LATelec'!$F416,'Table V'!A$1:O8280,14,FALSE),"TBD")</f>
        <v>0</v>
      </c>
      <c r="AP416" s="171" t="str">
        <f>IFERROR(VLOOKUP('PLANNING-RECHANGES LATelec'!$F416,'Table V'!A$1:O$8013,15,FALSE),"TBD")</f>
        <v>USD</v>
      </c>
      <c r="AQ416" s="168" t="str">
        <f>IFERROR(VLOOKUP('PLANNING-RECHANGES LATelec'!$A416,[3]PO_AS!$A$2:$R$2520,16,FALSE),"TBD")</f>
        <v>TBD</v>
      </c>
      <c r="AR416" s="169" t="str">
        <f>IFERROR(VLOOKUP('PLANNING-RECHANGES LATelec'!$A416,[3]PO_AS!$A$2:$S$2520,18,FALSE),"TBD")</f>
        <v>TBD</v>
      </c>
      <c r="AS416" s="169" t="str">
        <f t="shared" si="46"/>
        <v>Non valide</v>
      </c>
      <c r="AT416" s="169" t="str">
        <f t="shared" si="47"/>
        <v>Non valide</v>
      </c>
      <c r="AU416" s="215" t="str">
        <f>LEFT('PLANNING-RECHANGES LATelec'!$R416,9)</f>
        <v>LCT021716</v>
      </c>
      <c r="AV416" s="156"/>
    </row>
    <row r="417" spans="1:48" ht="38.25" hidden="1" x14ac:dyDescent="0.2">
      <c r="A417" s="84" t="str">
        <f t="shared" si="43"/>
        <v>2753010310</v>
      </c>
      <c r="B417" s="125" t="str">
        <f>IFERROR(VLOOKUP(F417,'Table V'!A:K,11,FALSE),"TBD")</f>
        <v>AIRBUS</v>
      </c>
      <c r="C417" s="125">
        <v>27530103</v>
      </c>
      <c r="D417" s="126">
        <v>10</v>
      </c>
      <c r="E417" s="127" t="s">
        <v>95</v>
      </c>
      <c r="F417" s="125" t="s">
        <v>600</v>
      </c>
      <c r="G417" s="125">
        <v>1</v>
      </c>
      <c r="H417" s="125">
        <v>0</v>
      </c>
      <c r="I417" s="125" t="str">
        <f>IFERROR(VLOOKUP(F417,'Stock PHS'!A:F,6,FALSE),"")</f>
        <v/>
      </c>
      <c r="J417" s="128" t="str">
        <f>IFERROR(VLOOKUP(F417,'Table V'!A:I,9,FALSE),"P/N INCONNU")</f>
        <v>P/N CONNU</v>
      </c>
      <c r="K417" s="125" t="str">
        <f>IFERROR(VLOOKUP(F417,'Table V'!A:J,10,FALSE),"TBD")</f>
        <v>NB5457P</v>
      </c>
      <c r="L417" s="125" t="str">
        <f>IFERROR(VLOOKUP(F417,'Table V'!A:C,3,FALSE),"LdF non existante")</f>
        <v>LdF approuvée</v>
      </c>
      <c r="M417" s="129" t="s">
        <v>59</v>
      </c>
      <c r="N417" s="125" t="str">
        <f>IFERROR(VLOOKUP(F417,'Table V'!A:H,8,FALSE),"À définir")</f>
        <v>NON</v>
      </c>
      <c r="O417" s="125">
        <f>IFERROR(VLOOKUP(F417,'Table V'!A:E,2,FALSE),"TBD")</f>
        <v>117</v>
      </c>
      <c r="P417" s="125" t="str">
        <f>IFERROR(CONCATENATE(VLOOKUP(F417,'Table V'!$A$1:$Q$260192,17,FALSE),"-",(RIGHT(C417,4)),"0",D417),"")</f>
        <v>1251019-0103010</v>
      </c>
      <c r="Q417" s="130" t="str">
        <f>IFERROR(VLOOKUP(F417,'Table V'!A:L,12,FALSE),"")</f>
        <v>LAB</v>
      </c>
      <c r="R417" s="126" t="s">
        <v>1865</v>
      </c>
      <c r="S417" s="125" t="s">
        <v>309</v>
      </c>
      <c r="T417" s="131" t="s">
        <v>24</v>
      </c>
      <c r="U417" s="132" t="s">
        <v>15</v>
      </c>
      <c r="V417" s="130" t="str">
        <f>IFERROR(VLOOKUP(F417,'Table V'!A:F,6,FALSE),"TBD")</f>
        <v>N/A</v>
      </c>
      <c r="W417" s="125" t="str">
        <f>IFERROR(VLOOKUP(F417,'Table V'!A:G,7,FALSE),"TBD")</f>
        <v>N/A</v>
      </c>
      <c r="X417" s="125" t="str">
        <f>IFERROR(VLOOKUP(A417,[1]Feuil1!$A:$AG,32,FALSE),"N/A")</f>
        <v>Received</v>
      </c>
      <c r="Y417" s="130" t="s">
        <v>1987</v>
      </c>
      <c r="Z417" s="133" t="s">
        <v>319</v>
      </c>
      <c r="AA417" s="125" t="s">
        <v>159</v>
      </c>
      <c r="AB417" s="129">
        <v>6169</v>
      </c>
      <c r="AC417" s="129" t="s">
        <v>957</v>
      </c>
      <c r="AD417" s="129" t="s">
        <v>957</v>
      </c>
      <c r="AE417" s="134">
        <v>42931</v>
      </c>
      <c r="AF417" s="134">
        <v>43389</v>
      </c>
      <c r="AG417" s="134">
        <f t="shared" si="44"/>
        <v>43383</v>
      </c>
      <c r="AH417" s="125" t="s">
        <v>15</v>
      </c>
      <c r="AI417" s="219" t="str">
        <f>IFERROR(VLOOKUP('PLANNING-RECHANGES LATelec'!$AU417,[2]MAD!$B$4:$J$50000,2,FALSE),"MAD TBD")</f>
        <v>MAD TBD</v>
      </c>
      <c r="AJ417" s="134" t="str">
        <f>IFERROR(VLOOKUP('PLANNING-RECHANGES LATelec'!$AU417,[2]MAD!$B$4:$J$50000,9,FALSE),"NON EXPEDIÉE")</f>
        <v>NON EXPEDIÉE</v>
      </c>
      <c r="AK417" s="224" t="str">
        <f t="shared" si="45"/>
        <v/>
      </c>
      <c r="AL417" s="227">
        <v>43383</v>
      </c>
      <c r="AM417" s="222" t="s">
        <v>15</v>
      </c>
      <c r="AN417" s="172">
        <f>IFERROR(VLOOKUP('PLANNING-RECHANGES LATelec'!$F417,'Table V'!A$1:O8324,13,FALSE),"TBD")</f>
        <v>1313.9</v>
      </c>
      <c r="AO417" s="170">
        <f>IFERROR(VLOOKUP('PLANNING-RECHANGES LATelec'!$F417,'Table V'!A$1:O8281,14,FALSE),"TBD")</f>
        <v>0</v>
      </c>
      <c r="AP417" s="171" t="str">
        <f>IFERROR(VLOOKUP('PLANNING-RECHANGES LATelec'!$F417,'Table V'!A$1:O$8013,15,FALSE),"TBD")</f>
        <v>USD</v>
      </c>
      <c r="AQ417" s="168" t="str">
        <f>IFERROR(VLOOKUP('PLANNING-RECHANGES LATelec'!$A417,[3]PO_AS!$A$2:$R$2520,16,FALSE),"TBD")</f>
        <v>TBD</v>
      </c>
      <c r="AR417" s="169" t="str">
        <f>IFERROR(VLOOKUP('PLANNING-RECHANGES LATelec'!$A417,[3]PO_AS!$A$2:$S$2520,18,FALSE),"TBD")</f>
        <v>TBD</v>
      </c>
      <c r="AS417" s="169" t="str">
        <f t="shared" si="46"/>
        <v>Non valide</v>
      </c>
      <c r="AT417" s="169" t="str">
        <f t="shared" si="47"/>
        <v>Non valide</v>
      </c>
      <c r="AU417" s="215" t="str">
        <f>LEFT('PLANNING-RECHANGES LATelec'!$R417,9)</f>
        <v>LCT021719</v>
      </c>
      <c r="AV417" s="156"/>
    </row>
    <row r="418" spans="1:48" ht="38.25" hidden="1" x14ac:dyDescent="0.2">
      <c r="A418" s="84" t="str">
        <f t="shared" si="43"/>
        <v>2753013410</v>
      </c>
      <c r="B418" s="125" t="str">
        <f>IFERROR(VLOOKUP(F418,'Table V'!A:K,11,FALSE),"TBD")</f>
        <v>AIRBUS</v>
      </c>
      <c r="C418" s="125">
        <v>27530134</v>
      </c>
      <c r="D418" s="126" t="s">
        <v>157</v>
      </c>
      <c r="E418" s="127" t="s">
        <v>95</v>
      </c>
      <c r="F418" s="125" t="s">
        <v>600</v>
      </c>
      <c r="G418" s="125">
        <v>1</v>
      </c>
      <c r="H418" s="125">
        <v>0</v>
      </c>
      <c r="I418" s="125" t="str">
        <f>IFERROR(VLOOKUP(F418,'Stock PHS'!A:F,6,FALSE),"")</f>
        <v/>
      </c>
      <c r="J418" s="128" t="str">
        <f>IFERROR(VLOOKUP(F418,'Table V'!A:I,9,FALSE),"P/N INCONNU")</f>
        <v>P/N CONNU</v>
      </c>
      <c r="K418" s="125" t="str">
        <f>IFERROR(VLOOKUP(F418,'Table V'!A:J,10,FALSE),"TBD")</f>
        <v>NB5457P</v>
      </c>
      <c r="L418" s="125" t="str">
        <f>IFERROR(VLOOKUP(F418,'Table V'!A:C,3,FALSE),"LdF non existante")</f>
        <v>LdF approuvée</v>
      </c>
      <c r="M418" s="129" t="s">
        <v>59</v>
      </c>
      <c r="N418" s="125" t="str">
        <f>IFERROR(VLOOKUP(F418,'Table V'!A:H,8,FALSE),"À définir")</f>
        <v>NON</v>
      </c>
      <c r="O418" s="125">
        <f>IFERROR(VLOOKUP(F418,'Table V'!A:E,2,FALSE),"TBD")</f>
        <v>117</v>
      </c>
      <c r="P418" s="125" t="str">
        <f>IFERROR(CONCATENATE(VLOOKUP(F418,'Table V'!$A$1:$Q$260192,17,FALSE),"-",(RIGHT(C418,4)),"0",D418),"")</f>
        <v>1251019-0134010</v>
      </c>
      <c r="Q418" s="130" t="str">
        <f>IFERROR(VLOOKUP(F418,'Table V'!A:L,12,FALSE),"")</f>
        <v>LAB</v>
      </c>
      <c r="R418" s="126" t="s">
        <v>1866</v>
      </c>
      <c r="S418" s="125" t="s">
        <v>304</v>
      </c>
      <c r="T418" s="131" t="s">
        <v>24</v>
      </c>
      <c r="U418" s="132" t="s">
        <v>15</v>
      </c>
      <c r="V418" s="130" t="str">
        <f>IFERROR(VLOOKUP(F418,'Table V'!A:F,6,FALSE),"TBD")</f>
        <v>N/A</v>
      </c>
      <c r="W418" s="125" t="str">
        <f>IFERROR(VLOOKUP(F418,'Table V'!A:G,7,FALSE),"TBD")</f>
        <v>N/A</v>
      </c>
      <c r="X418" s="125" t="str">
        <f>IFERROR(VLOOKUP(A418,[1]Feuil1!$A:$AG,32,FALSE),"N/A")</f>
        <v>Received</v>
      </c>
      <c r="Y418" s="130" t="s">
        <v>1987</v>
      </c>
      <c r="Z418" s="133" t="s">
        <v>319</v>
      </c>
      <c r="AA418" s="125" t="s">
        <v>159</v>
      </c>
      <c r="AB418" s="129">
        <v>6169</v>
      </c>
      <c r="AC418" s="129" t="s">
        <v>957</v>
      </c>
      <c r="AD418" s="129" t="s">
        <v>957</v>
      </c>
      <c r="AE418" s="134">
        <v>42931</v>
      </c>
      <c r="AF418" s="134">
        <v>43389</v>
      </c>
      <c r="AG418" s="134">
        <f t="shared" si="44"/>
        <v>43383</v>
      </c>
      <c r="AH418" s="125" t="s">
        <v>15</v>
      </c>
      <c r="AI418" s="219" t="str">
        <f>IFERROR(VLOOKUP('PLANNING-RECHANGES LATelec'!$AU418,[2]MAD!$B$4:$J$50000,2,FALSE),"MAD TBD")</f>
        <v>MAD TBD</v>
      </c>
      <c r="AJ418" s="134" t="str">
        <f>IFERROR(VLOOKUP('PLANNING-RECHANGES LATelec'!$AU418,[2]MAD!$B$4:$J$50000,9,FALSE),"NON EXPEDIÉE")</f>
        <v>NON EXPEDIÉE</v>
      </c>
      <c r="AK418" s="224" t="str">
        <f t="shared" si="45"/>
        <v/>
      </c>
      <c r="AL418" s="227">
        <v>43383</v>
      </c>
      <c r="AM418" s="222" t="s">
        <v>15</v>
      </c>
      <c r="AN418" s="172">
        <f>IFERROR(VLOOKUP('PLANNING-RECHANGES LATelec'!$F418,'Table V'!A$1:O8325,13,FALSE),"TBD")</f>
        <v>1313.9</v>
      </c>
      <c r="AO418" s="170">
        <f>IFERROR(VLOOKUP('PLANNING-RECHANGES LATelec'!$F418,'Table V'!A$1:O8282,14,FALSE),"TBD")</f>
        <v>0</v>
      </c>
      <c r="AP418" s="171" t="str">
        <f>IFERROR(VLOOKUP('PLANNING-RECHANGES LATelec'!$F418,'Table V'!A$1:O$8013,15,FALSE),"TBD")</f>
        <v>USD</v>
      </c>
      <c r="AQ418" s="168" t="str">
        <f>IFERROR(VLOOKUP('PLANNING-RECHANGES LATelec'!$A418,[3]PO_AS!$A$2:$R$2520,16,FALSE),"TBD")</f>
        <v>TBD</v>
      </c>
      <c r="AR418" s="169" t="str">
        <f>IFERROR(VLOOKUP('PLANNING-RECHANGES LATelec'!$A418,[3]PO_AS!$A$2:$S$2520,18,FALSE),"TBD")</f>
        <v>TBD</v>
      </c>
      <c r="AS418" s="169" t="str">
        <f t="shared" si="46"/>
        <v>Non valide</v>
      </c>
      <c r="AT418" s="169" t="str">
        <f t="shared" si="47"/>
        <v>Non valide</v>
      </c>
      <c r="AU418" s="215" t="str">
        <f>LEFT('PLANNING-RECHANGES LATelec'!$R418,9)</f>
        <v>LCT021734</v>
      </c>
      <c r="AV418" s="156"/>
    </row>
    <row r="419" spans="1:48" ht="38.25" hidden="1" x14ac:dyDescent="0.2">
      <c r="A419" s="84" t="str">
        <f t="shared" si="43"/>
        <v>2753000610</v>
      </c>
      <c r="B419" s="125" t="str">
        <f>IFERROR(VLOOKUP(F419,'Table V'!A:K,11,FALSE),"TBD")</f>
        <v>AIRBUS</v>
      </c>
      <c r="C419" s="125">
        <v>27530006</v>
      </c>
      <c r="D419" s="126" t="s">
        <v>157</v>
      </c>
      <c r="E419" s="127" t="s">
        <v>95</v>
      </c>
      <c r="F419" s="125" t="s">
        <v>600</v>
      </c>
      <c r="G419" s="125">
        <v>1</v>
      </c>
      <c r="H419" s="125">
        <v>0</v>
      </c>
      <c r="I419" s="125" t="str">
        <f>IFERROR(VLOOKUP(F419,'Stock PHS'!A:F,6,FALSE),"")</f>
        <v/>
      </c>
      <c r="J419" s="128" t="str">
        <f>IFERROR(VLOOKUP(F419,'Table V'!A:I,9,FALSE),"P/N INCONNU")</f>
        <v>P/N CONNU</v>
      </c>
      <c r="K419" s="125" t="str">
        <f>IFERROR(VLOOKUP(F419,'Table V'!A:J,10,FALSE),"TBD")</f>
        <v>NB5457P</v>
      </c>
      <c r="L419" s="125" t="str">
        <f>IFERROR(VLOOKUP(F419,'Table V'!A:C,3,FALSE),"LdF non existante")</f>
        <v>LdF approuvée</v>
      </c>
      <c r="M419" s="129" t="s">
        <v>59</v>
      </c>
      <c r="N419" s="125" t="str">
        <f>IFERROR(VLOOKUP(F419,'Table V'!A:H,8,FALSE),"À définir")</f>
        <v>NON</v>
      </c>
      <c r="O419" s="125">
        <f>IFERROR(VLOOKUP(F419,'Table V'!A:E,2,FALSE),"TBD")</f>
        <v>117</v>
      </c>
      <c r="P419" s="125" t="str">
        <f>IFERROR(CONCATENATE(VLOOKUP(F419,'Table V'!$A$1:$Q$260192,17,FALSE),"-",(RIGHT(C419,4)),"0",D419),"")</f>
        <v>1251019-0006010</v>
      </c>
      <c r="Q419" s="130" t="str">
        <f>IFERROR(VLOOKUP(F419,'Table V'!A:L,12,FALSE),"")</f>
        <v>LAB</v>
      </c>
      <c r="R419" s="126" t="s">
        <v>1867</v>
      </c>
      <c r="S419" s="125" t="s">
        <v>306</v>
      </c>
      <c r="T419" s="131" t="s">
        <v>24</v>
      </c>
      <c r="U419" s="132" t="s">
        <v>15</v>
      </c>
      <c r="V419" s="130" t="str">
        <f>IFERROR(VLOOKUP(F419,'Table V'!A:F,6,FALSE),"TBD")</f>
        <v>N/A</v>
      </c>
      <c r="W419" s="125" t="str">
        <f>IFERROR(VLOOKUP(F419,'Table V'!A:G,7,FALSE),"TBD")</f>
        <v>N/A</v>
      </c>
      <c r="X419" s="125" t="str">
        <f>IFERROR(VLOOKUP(A419,[1]Feuil1!$A:$AG,32,FALSE),"N/A")</f>
        <v>Received</v>
      </c>
      <c r="Y419" s="130" t="s">
        <v>1987</v>
      </c>
      <c r="Z419" s="133" t="s">
        <v>319</v>
      </c>
      <c r="AA419" s="125" t="s">
        <v>872</v>
      </c>
      <c r="AB419" s="129">
        <v>10623</v>
      </c>
      <c r="AC419" s="129" t="s">
        <v>957</v>
      </c>
      <c r="AD419" s="129" t="s">
        <v>957</v>
      </c>
      <c r="AE419" s="134">
        <v>43046</v>
      </c>
      <c r="AF419" s="134">
        <v>43389</v>
      </c>
      <c r="AG419" s="134">
        <f t="shared" si="44"/>
        <v>43383</v>
      </c>
      <c r="AH419" s="125" t="s">
        <v>15</v>
      </c>
      <c r="AI419" s="219" t="str">
        <f>IFERROR(VLOOKUP('PLANNING-RECHANGES LATelec'!$AU419,[2]MAD!$B$4:$J$50000,2,FALSE),"MAD TBD")</f>
        <v>MAD TBD</v>
      </c>
      <c r="AJ419" s="134" t="str">
        <f>IFERROR(VLOOKUP('PLANNING-RECHANGES LATelec'!$AU419,[2]MAD!$B$4:$J$50000,9,FALSE),"NON EXPEDIÉE")</f>
        <v>NON EXPEDIÉE</v>
      </c>
      <c r="AK419" s="224" t="str">
        <f t="shared" si="45"/>
        <v/>
      </c>
      <c r="AL419" s="227"/>
      <c r="AM419" s="222" t="s">
        <v>15</v>
      </c>
      <c r="AN419" s="172">
        <f>IFERROR(VLOOKUP('PLANNING-RECHANGES LATelec'!$F419,'Table V'!A$1:O8326,13,FALSE),"TBD")</f>
        <v>1313.9</v>
      </c>
      <c r="AO419" s="170">
        <f>IFERROR(VLOOKUP('PLANNING-RECHANGES LATelec'!$F419,'Table V'!A$1:O8283,14,FALSE),"TBD")</f>
        <v>0</v>
      </c>
      <c r="AP419" s="171" t="str">
        <f>IFERROR(VLOOKUP('PLANNING-RECHANGES LATelec'!$F419,'Table V'!A$1:O$8013,15,FALSE),"TBD")</f>
        <v>USD</v>
      </c>
      <c r="AQ419" s="168" t="str">
        <f>IFERROR(VLOOKUP('PLANNING-RECHANGES LATelec'!$A419,[3]PO_AS!$A$2:$R$2520,16,FALSE),"TBD")</f>
        <v>TBD</v>
      </c>
      <c r="AR419" s="169" t="str">
        <f>IFERROR(VLOOKUP('PLANNING-RECHANGES LATelec'!$A419,[3]PO_AS!$A$2:$S$2520,18,FALSE),"TBD")</f>
        <v>TBD</v>
      </c>
      <c r="AS419" s="169" t="str">
        <f t="shared" si="46"/>
        <v>Non valide</v>
      </c>
      <c r="AT419" s="169" t="str">
        <f t="shared" si="47"/>
        <v>Non valide</v>
      </c>
      <c r="AU419" s="215" t="str">
        <f>LEFT('PLANNING-RECHANGES LATelec'!$R419,9)</f>
        <v>LCT021740</v>
      </c>
      <c r="AV419" s="156"/>
    </row>
    <row r="420" spans="1:48" ht="38.25" hidden="1" x14ac:dyDescent="0.2">
      <c r="A420" s="84" t="str">
        <f t="shared" si="43"/>
        <v>2791672810</v>
      </c>
      <c r="B420" s="125" t="str">
        <f>IFERROR(VLOOKUP(F420,'Table V'!A:K,11,FALSE),"TBD")</f>
        <v>AIRBUS</v>
      </c>
      <c r="C420" s="125">
        <v>27916728</v>
      </c>
      <c r="D420" s="126">
        <v>10</v>
      </c>
      <c r="E420" s="127" t="s">
        <v>6</v>
      </c>
      <c r="F420" s="125" t="s">
        <v>674</v>
      </c>
      <c r="G420" s="125">
        <v>20</v>
      </c>
      <c r="H420" s="125">
        <v>0</v>
      </c>
      <c r="I420" s="125" t="str">
        <f>IFERROR(VLOOKUP(F420,'Stock PHS'!A:F,6,FALSE),"")</f>
        <v/>
      </c>
      <c r="J420" s="128" t="str">
        <f>IFERROR(VLOOKUP(F420,'Table V'!A:I,9,FALSE),"P/N INCONNU")</f>
        <v>P/N CONNU</v>
      </c>
      <c r="K420" s="125" t="str">
        <f>IFERROR(VLOOKUP(F420,'Table V'!A:J,10,FALSE),"TBD")</f>
        <v>N/A</v>
      </c>
      <c r="L420" s="125" t="str">
        <f>IFERROR(VLOOKUP(F420,'Table V'!A:C,3,FALSE),"LdF non existante")</f>
        <v>LdF approuvée</v>
      </c>
      <c r="M420" s="129" t="s">
        <v>59</v>
      </c>
      <c r="N420" s="125" t="str">
        <f>IFERROR(VLOOKUP(F420,'Table V'!A:H,8,FALSE),"À définir")</f>
        <v>NON</v>
      </c>
      <c r="O420" s="125" t="str">
        <f>IFERROR(VLOOKUP(F420,'Table V'!A:E,2,FALSE),"TBD")</f>
        <v>PROTECTION CAP</v>
      </c>
      <c r="P420" s="125" t="str">
        <f>IFERROR(CONCATENATE(VLOOKUP(F420,'Table V'!$A$1:$Q$260192,17,FALSE),"-",(RIGHT(C420,4)),"0",D420),"")</f>
        <v>1251019-6728010</v>
      </c>
      <c r="Q420" s="130" t="str">
        <f>IFERROR(VLOOKUP(F420,'Table V'!A:L,12,FALSE),"")</f>
        <v>COL</v>
      </c>
      <c r="R420" s="126" t="s">
        <v>910</v>
      </c>
      <c r="S420" s="125" t="s">
        <v>911</v>
      </c>
      <c r="T420" s="131" t="s">
        <v>24</v>
      </c>
      <c r="U420" s="132" t="s">
        <v>946</v>
      </c>
      <c r="V420" s="130" t="str">
        <f>IFERROR(VLOOKUP(F420,'Table V'!A:F,6,FALSE),"TBD")</f>
        <v>N/A</v>
      </c>
      <c r="W420" s="125" t="str">
        <f>IFERROR(VLOOKUP(F420,'Table V'!A:G,7,FALSE),"TBD")</f>
        <v>N/A</v>
      </c>
      <c r="X420" s="125" t="str">
        <f>IFERROR(VLOOKUP(A420,[1]Feuil1!$A:$AG,32,FALSE),"N/A")</f>
        <v>N/A</v>
      </c>
      <c r="Y420" s="130" t="s">
        <v>1987</v>
      </c>
      <c r="Z420" s="133" t="s">
        <v>274</v>
      </c>
      <c r="AA420" s="125" t="s">
        <v>876</v>
      </c>
      <c r="AB420" s="129">
        <v>17054</v>
      </c>
      <c r="AC420" s="125" t="s">
        <v>928</v>
      </c>
      <c r="AD420" s="125" t="s">
        <v>929</v>
      </c>
      <c r="AE420" s="134">
        <v>43362</v>
      </c>
      <c r="AF420" s="134">
        <v>43385</v>
      </c>
      <c r="AG420" s="134">
        <f t="shared" si="44"/>
        <v>43383</v>
      </c>
      <c r="AH420" s="125"/>
      <c r="AI420" s="219" t="str">
        <f>IFERROR(VLOOKUP('PLANNING-RECHANGES LATelec'!$AU420,[2]MAD!$B$4:$J$50000,2,FALSE),"MAD TBD")</f>
        <v>MAD TBD</v>
      </c>
      <c r="AJ420" s="134" t="str">
        <f>IFERROR(VLOOKUP('PLANNING-RECHANGES LATelec'!$AU420,[2]MAD!$B$4:$J$50000,9,FALSE),"NON EXPEDIÉE")</f>
        <v>NON EXPEDIÉE</v>
      </c>
      <c r="AK420" s="224" t="str">
        <f t="shared" si="45"/>
        <v/>
      </c>
      <c r="AL420" s="227"/>
      <c r="AM420" s="222" t="s">
        <v>15</v>
      </c>
      <c r="AN420" s="172">
        <f>IFERROR(VLOOKUP('PLANNING-RECHANGES LATelec'!$F420,'Table V'!A$1:O8327,13,FALSE),"TBD")</f>
        <v>134</v>
      </c>
      <c r="AO420" s="170">
        <f>IFERROR(VLOOKUP('PLANNING-RECHANGES LATelec'!$F420,'Table V'!A$1:O8284,14,FALSE),"TBD")</f>
        <v>0</v>
      </c>
      <c r="AP420" s="171" t="str">
        <f>IFERROR(VLOOKUP('PLANNING-RECHANGES LATelec'!$F420,'Table V'!A$1:O$8013,15,FALSE),"TBD")</f>
        <v>EUR</v>
      </c>
      <c r="AQ420" s="168" t="str">
        <f>IFERROR(VLOOKUP('PLANNING-RECHANGES LATelec'!$A420,[3]PO_AS!$A$2:$R$2520,16,FALSE),"TBD")</f>
        <v>TBD</v>
      </c>
      <c r="AR420" s="169" t="str">
        <f>IFERROR(VLOOKUP('PLANNING-RECHANGES LATelec'!$A420,[3]PO_AS!$A$2:$S$2520,18,FALSE),"TBD")</f>
        <v>TBD</v>
      </c>
      <c r="AS420" s="169" t="str">
        <f t="shared" si="46"/>
        <v>Non valide</v>
      </c>
      <c r="AT420" s="169" t="str">
        <f t="shared" si="47"/>
        <v>Non valide</v>
      </c>
      <c r="AU420" s="215" t="str">
        <f>LEFT('PLANNING-RECHANGES LATelec'!$R420,9)</f>
        <v>LCT138963</v>
      </c>
      <c r="AV420" s="156"/>
    </row>
    <row r="421" spans="1:48" ht="25.5" hidden="1" x14ac:dyDescent="0.2">
      <c r="A421" s="84" t="str">
        <f t="shared" si="43"/>
        <v>TLB79227867050 1</v>
      </c>
      <c r="B421" s="125" t="str">
        <f>IFERROR(VLOOKUP(F421,'Table V'!A:K,11,FALSE),"TBD")</f>
        <v>FAL A400M</v>
      </c>
      <c r="C421" s="125" t="s">
        <v>960</v>
      </c>
      <c r="D421" s="126">
        <v>1</v>
      </c>
      <c r="E421" s="127" t="s">
        <v>6</v>
      </c>
      <c r="F421" s="125" t="s">
        <v>961</v>
      </c>
      <c r="G421" s="125">
        <v>1</v>
      </c>
      <c r="H421" s="125">
        <v>0</v>
      </c>
      <c r="I421" s="125" t="str">
        <f>IFERROR(VLOOKUP(F421,'Stock PHS'!A:F,6,FALSE),"")</f>
        <v/>
      </c>
      <c r="J421" s="128" t="str">
        <f>IFERROR(VLOOKUP(F421,'Table V'!A:I,9,FALSE),"P/N INCONNU")</f>
        <v>P/N CONNU</v>
      </c>
      <c r="K421" s="125" t="str">
        <f>IFERROR(VLOOKUP(F421,'Table V'!A:J,10,FALSE),"TBD")</f>
        <v>N/A</v>
      </c>
      <c r="L421" s="125" t="str">
        <f>IFERROR(VLOOKUP(F421,'Table V'!A:C,3,FALSE),"LdF non existante")</f>
        <v>LdF Non approuvée</v>
      </c>
      <c r="M421" s="129" t="s">
        <v>59</v>
      </c>
      <c r="N421" s="125" t="str">
        <f>IFERROR(VLOOKUP(F421,'Table V'!A:H,8,FALSE),"À définir")</f>
        <v>NON</v>
      </c>
      <c r="O421" s="125" t="str">
        <f>IFERROR(VLOOKUP(F421,'Table V'!A:E,2,FALSE),"TBD")</f>
        <v>OPTICAL FIBER</v>
      </c>
      <c r="P421" s="125" t="str">
        <f>IFERROR(CONCATENATE(VLOOKUP(F421,'Table V'!$A$1:$Q$260192,17,FALSE),"-",(RIGHT(C421,4)),"0",D421),"")</f>
        <v>1251019-050 01</v>
      </c>
      <c r="Q421" s="130" t="str">
        <f>IFERROR(VLOOKUP(F421,'Table V'!A:L,12,FALSE),"")</f>
        <v>LAB</v>
      </c>
      <c r="R421" s="126" t="s">
        <v>963</v>
      </c>
      <c r="S421" s="125" t="s">
        <v>991</v>
      </c>
      <c r="T421" s="131" t="s">
        <v>24</v>
      </c>
      <c r="U421" s="132" t="s">
        <v>15</v>
      </c>
      <c r="V421" s="130" t="str">
        <f>IFERROR(VLOOKUP(F421,'Table V'!A:F,6,FALSE),"TBD")</f>
        <v>N/A</v>
      </c>
      <c r="W421" s="125" t="str">
        <f>IFERROR(VLOOKUP(F421,'Table V'!A:G,7,FALSE),"TBD")</f>
        <v>N/A</v>
      </c>
      <c r="X421" s="125" t="str">
        <f>IFERROR(VLOOKUP(A421,[1]Feuil1!$A:$AG,32,FALSE),"N/A")</f>
        <v>N/A</v>
      </c>
      <c r="Y421" s="130" t="s">
        <v>1987</v>
      </c>
      <c r="Z421" s="133"/>
      <c r="AA421" s="125" t="s">
        <v>159</v>
      </c>
      <c r="AB421" s="129" t="s">
        <v>57</v>
      </c>
      <c r="AC421" s="129" t="s">
        <v>57</v>
      </c>
      <c r="AD421" s="129">
        <v>2725</v>
      </c>
      <c r="AE421" s="134">
        <v>43385</v>
      </c>
      <c r="AF421" s="134"/>
      <c r="AG421" s="134">
        <f t="shared" si="44"/>
        <v>43383</v>
      </c>
      <c r="AH421" s="125"/>
      <c r="AI421" s="219" t="str">
        <f>IFERROR(VLOOKUP('PLANNING-RECHANGES LATelec'!$AU421,[2]MAD!$B$4:$J$50000,2,FALSE),"MAD TBD")</f>
        <v>MAD TBD</v>
      </c>
      <c r="AJ421" s="134" t="str">
        <f>IFERROR(VLOOKUP('PLANNING-RECHANGES LATelec'!$AU421,[2]MAD!$B$4:$J$50000,9,FALSE),"NON EXPEDIÉE")</f>
        <v>NON EXPEDIÉE</v>
      </c>
      <c r="AK421" s="224" t="str">
        <f t="shared" si="45"/>
        <v/>
      </c>
      <c r="AL421" s="227"/>
      <c r="AM421" s="222" t="s">
        <v>15</v>
      </c>
      <c r="AN421" s="172">
        <f>IFERROR(VLOOKUP('PLANNING-RECHANGES LATelec'!$F421,'Table V'!A$1:O8328,13,FALSE),"TBD")</f>
        <v>0</v>
      </c>
      <c r="AO421" s="170">
        <f>IFERROR(VLOOKUP('PLANNING-RECHANGES LATelec'!$F421,'Table V'!A$1:O8285,14,FALSE),"TBD")</f>
        <v>0</v>
      </c>
      <c r="AP421" s="171">
        <f>IFERROR(VLOOKUP('PLANNING-RECHANGES LATelec'!$F421,'Table V'!A$1:O$8013,15,FALSE),"TBD")</f>
        <v>0</v>
      </c>
      <c r="AQ421" s="168" t="str">
        <f>IFERROR(VLOOKUP('PLANNING-RECHANGES LATelec'!$A421,[3]PO_AS!$A$2:$R$2520,16,FALSE),"TBD")</f>
        <v>TBD</v>
      </c>
      <c r="AR421" s="169" t="str">
        <f>IFERROR(VLOOKUP('PLANNING-RECHANGES LATelec'!$A421,[3]PO_AS!$A$2:$S$2520,18,FALSE),"TBD")</f>
        <v>TBD</v>
      </c>
      <c r="AS421" s="169" t="str">
        <f t="shared" si="46"/>
        <v>Non valide</v>
      </c>
      <c r="AT421" s="169" t="str">
        <f t="shared" si="47"/>
        <v>Non valide</v>
      </c>
      <c r="AU421" s="215" t="str">
        <f>LEFT('PLANNING-RECHANGES LATelec'!$R421,9)</f>
        <v>LCT144968</v>
      </c>
      <c r="AV421" s="156"/>
    </row>
    <row r="422" spans="1:48" ht="38.25" hidden="1" x14ac:dyDescent="0.2">
      <c r="A422" s="84" t="str">
        <f t="shared" si="43"/>
        <v>2787896910</v>
      </c>
      <c r="B422" s="125" t="str">
        <f>IFERROR(VLOOKUP(F422,'Table V'!A:K,11,FALSE),"TBD")</f>
        <v>AIRBUS</v>
      </c>
      <c r="C422" s="125">
        <v>27878969</v>
      </c>
      <c r="D422" s="126">
        <v>10</v>
      </c>
      <c r="E422" s="127" t="s">
        <v>104</v>
      </c>
      <c r="F422" s="125" t="s">
        <v>674</v>
      </c>
      <c r="G422" s="125">
        <v>10</v>
      </c>
      <c r="H422" s="125">
        <v>0</v>
      </c>
      <c r="I422" s="125" t="str">
        <f>IFERROR(VLOOKUP(F422,'Stock PHS'!A:F,6,FALSE),"")</f>
        <v/>
      </c>
      <c r="J422" s="128" t="str">
        <f>IFERROR(VLOOKUP(F422,'Table V'!A:I,9,FALSE),"P/N INCONNU")</f>
        <v>P/N CONNU</v>
      </c>
      <c r="K422" s="125" t="str">
        <f>IFERROR(VLOOKUP(F422,'Table V'!A:J,10,FALSE),"TBD")</f>
        <v>N/A</v>
      </c>
      <c r="L422" s="125" t="str">
        <f>IFERROR(VLOOKUP(F422,'Table V'!A:C,3,FALSE),"LdF non existante")</f>
        <v>LdF approuvée</v>
      </c>
      <c r="M422" s="129" t="s">
        <v>59</v>
      </c>
      <c r="N422" s="125" t="str">
        <f>IFERROR(VLOOKUP(F422,'Table V'!A:H,8,FALSE),"À définir")</f>
        <v>NON</v>
      </c>
      <c r="O422" s="125" t="str">
        <f>IFERROR(VLOOKUP(F422,'Table V'!A:E,2,FALSE),"TBD")</f>
        <v>PROTECTION CAP</v>
      </c>
      <c r="P422" s="125" t="str">
        <f>IFERROR(CONCATENATE(VLOOKUP(F422,'Table V'!$A$1:$Q$260192,17,FALSE),"-",(RIGHT(C422,4)),"0",D422),"")</f>
        <v>1251019-8969010</v>
      </c>
      <c r="Q422" s="130" t="str">
        <f>IFERROR(VLOOKUP(F422,'Table V'!A:L,12,FALSE),"")</f>
        <v>COL</v>
      </c>
      <c r="R422" s="126" t="s">
        <v>912</v>
      </c>
      <c r="S422" s="125" t="s">
        <v>913</v>
      </c>
      <c r="T422" s="131" t="s">
        <v>24</v>
      </c>
      <c r="U422" s="132" t="s">
        <v>15</v>
      </c>
      <c r="V422" s="130" t="str">
        <f>IFERROR(VLOOKUP(F422,'Table V'!A:F,6,FALSE),"TBD")</f>
        <v>N/A</v>
      </c>
      <c r="W422" s="125" t="str">
        <f>IFERROR(VLOOKUP(F422,'Table V'!A:G,7,FALSE),"TBD")</f>
        <v>N/A</v>
      </c>
      <c r="X422" s="125" t="str">
        <f>IFERROR(VLOOKUP(A422,[1]Feuil1!$A:$AG,32,FALSE),"N/A")</f>
        <v>N/A</v>
      </c>
      <c r="Y422" s="130" t="s">
        <v>1987</v>
      </c>
      <c r="Z422" s="133" t="s">
        <v>274</v>
      </c>
      <c r="AA422" s="125" t="s">
        <v>876</v>
      </c>
      <c r="AB422" s="129">
        <v>17018</v>
      </c>
      <c r="AC422" s="129" t="s">
        <v>928</v>
      </c>
      <c r="AD422" s="129" t="s">
        <v>929</v>
      </c>
      <c r="AE422" s="134">
        <v>43393</v>
      </c>
      <c r="AF422" s="134"/>
      <c r="AG422" s="134">
        <f t="shared" si="44"/>
        <v>43389</v>
      </c>
      <c r="AH422" s="125"/>
      <c r="AI422" s="219" t="str">
        <f>IFERROR(VLOOKUP('PLANNING-RECHANGES LATelec'!$AU422,[2]MAD!$B$4:$J$50000,2,FALSE),"MAD TBD")</f>
        <v>MAD TBD</v>
      </c>
      <c r="AJ422" s="134" t="str">
        <f>IFERROR(VLOOKUP('PLANNING-RECHANGES LATelec'!$AU422,[2]MAD!$B$4:$J$50000,9,FALSE),"NON EXPEDIÉE")</f>
        <v>NON EXPEDIÉE</v>
      </c>
      <c r="AK422" s="224" t="str">
        <f t="shared" si="45"/>
        <v/>
      </c>
      <c r="AL422" s="227">
        <v>43389</v>
      </c>
      <c r="AM422" s="222" t="s">
        <v>15</v>
      </c>
      <c r="AN422" s="172">
        <f>IFERROR(VLOOKUP('PLANNING-RECHANGES LATelec'!$F422,'Table V'!A$1:O8329,13,FALSE),"TBD")</f>
        <v>134</v>
      </c>
      <c r="AO422" s="170">
        <f>IFERROR(VLOOKUP('PLANNING-RECHANGES LATelec'!$F422,'Table V'!A$1:O8286,14,FALSE),"TBD")</f>
        <v>0</v>
      </c>
      <c r="AP422" s="171" t="str">
        <f>IFERROR(VLOOKUP('PLANNING-RECHANGES LATelec'!$F422,'Table V'!A$1:O$8013,15,FALSE),"TBD")</f>
        <v>EUR</v>
      </c>
      <c r="AQ422" s="168" t="str">
        <f>IFERROR(VLOOKUP('PLANNING-RECHANGES LATelec'!$A422,[3]PO_AS!$A$2:$R$2520,16,FALSE),"TBD")</f>
        <v>TBD</v>
      </c>
      <c r="AR422" s="169" t="str">
        <f>IFERROR(VLOOKUP('PLANNING-RECHANGES LATelec'!$A422,[3]PO_AS!$A$2:$S$2520,18,FALSE),"TBD")</f>
        <v>TBD</v>
      </c>
      <c r="AS422" s="169" t="str">
        <f t="shared" si="46"/>
        <v>Non valide</v>
      </c>
      <c r="AT422" s="169" t="str">
        <f t="shared" si="47"/>
        <v>Non valide</v>
      </c>
      <c r="AU422" s="215" t="str">
        <f>LEFT('PLANNING-RECHANGES LATelec'!$R422,9)</f>
        <v>LCT138967</v>
      </c>
      <c r="AV422" s="156"/>
    </row>
    <row r="423" spans="1:48" ht="38.25" hidden="1" x14ac:dyDescent="0.2">
      <c r="A423" s="84" t="str">
        <f t="shared" si="43"/>
        <v>2785261910</v>
      </c>
      <c r="B423" s="125" t="str">
        <f>IFERROR(VLOOKUP(F423,'Table V'!A:K,11,FALSE),"TBD")</f>
        <v>AIRBUS</v>
      </c>
      <c r="C423" s="125">
        <v>27852619</v>
      </c>
      <c r="D423" s="126">
        <v>10</v>
      </c>
      <c r="E423" s="127" t="s">
        <v>6</v>
      </c>
      <c r="F423" s="125" t="s">
        <v>610</v>
      </c>
      <c r="G423" s="125">
        <v>2</v>
      </c>
      <c r="H423" s="125">
        <v>0</v>
      </c>
      <c r="I423" s="125" t="str">
        <f>IFERROR(VLOOKUP(F423,'Stock PHS'!A:F,6,FALSE),"")</f>
        <v/>
      </c>
      <c r="J423" s="128" t="str">
        <f>IFERROR(VLOOKUP(F423,'Table V'!A:I,9,FALSE),"P/N INCONNU")</f>
        <v>P/N CONNU</v>
      </c>
      <c r="K423" s="125" t="str">
        <f>IFERROR(VLOOKUP(F423,'Table V'!A:J,10,FALSE),"TBD")</f>
        <v>NB04436P</v>
      </c>
      <c r="L423" s="125" t="str">
        <f>IFERROR(VLOOKUP(F423,'Table V'!A:C,3,FALSE),"LdF non existante")</f>
        <v>LdF Non approuvée</v>
      </c>
      <c r="M423" s="129" t="s">
        <v>59</v>
      </c>
      <c r="N423" s="125" t="str">
        <f>IFERROR(VLOOKUP(F423,'Table V'!A:H,8,FALSE),"À définir")</f>
        <v>NON</v>
      </c>
      <c r="O423" s="125">
        <f>IFERROR(VLOOKUP(F423,'Table V'!A:E,2,FALSE),"TBD")</f>
        <v>301</v>
      </c>
      <c r="P423" s="125" t="str">
        <f>IFERROR(CONCATENATE(VLOOKUP(F423,'Table V'!$A$1:$Q$260192,17,FALSE),"-",(RIGHT(C423,4)),"0",D423),"")</f>
        <v>1251019-2619010</v>
      </c>
      <c r="Q423" s="130" t="str">
        <f>IFERROR(VLOOKUP(F423,'Table V'!A:L,12,FALSE),"")</f>
        <v>LAB</v>
      </c>
      <c r="R423" s="126" t="s">
        <v>1872</v>
      </c>
      <c r="S423" s="125" t="s">
        <v>1086</v>
      </c>
      <c r="T423" s="131" t="s">
        <v>24</v>
      </c>
      <c r="U423" s="132" t="s">
        <v>15</v>
      </c>
      <c r="V423" s="130" t="str">
        <f>IFERROR(VLOOKUP(F423,'Table V'!A:F,6,FALSE),"TBD")</f>
        <v>N/A</v>
      </c>
      <c r="W423" s="125" t="str">
        <f>IFERROR(VLOOKUP(F423,'Table V'!A:G,7,FALSE),"TBD")</f>
        <v>N/A</v>
      </c>
      <c r="X423" s="125" t="str">
        <f>IFERROR(VLOOKUP(A423,[1]Feuil1!$A:$AG,32,FALSE),"N/A")</f>
        <v>N/A</v>
      </c>
      <c r="Y423" s="130" t="s">
        <v>1987</v>
      </c>
      <c r="Z423" s="136" t="s">
        <v>1070</v>
      </c>
      <c r="AA423" s="125" t="s">
        <v>159</v>
      </c>
      <c r="AB423" s="129">
        <v>16356</v>
      </c>
      <c r="AC423" s="129" t="s">
        <v>866</v>
      </c>
      <c r="AD423" s="129">
        <v>2504</v>
      </c>
      <c r="AE423" s="134">
        <v>43356</v>
      </c>
      <c r="AF423" s="134">
        <v>43396</v>
      </c>
      <c r="AG423" s="134">
        <f t="shared" si="44"/>
        <v>43392</v>
      </c>
      <c r="AH423" s="125"/>
      <c r="AI423" s="219" t="str">
        <f>IFERROR(VLOOKUP('PLANNING-RECHANGES LATelec'!$AU423,[2]MAD!$B$4:$J$50000,2,FALSE),"MAD TBD")</f>
        <v>MAD TBD</v>
      </c>
      <c r="AJ423" s="134" t="str">
        <f>IFERROR(VLOOKUP('PLANNING-RECHANGES LATelec'!$AU423,[2]MAD!$B$4:$J$50000,9,FALSE),"NON EXPEDIÉE")</f>
        <v>NON EXPEDIÉE</v>
      </c>
      <c r="AK423" s="224" t="str">
        <f t="shared" si="45"/>
        <v/>
      </c>
      <c r="AL423" s="227"/>
      <c r="AM423" s="222" t="s">
        <v>15</v>
      </c>
      <c r="AN423" s="172">
        <f>IFERROR(VLOOKUP('PLANNING-RECHANGES LATelec'!$F423,'Table V'!A$1:O8330,13,FALSE),"TBD")</f>
        <v>1430</v>
      </c>
      <c r="AO423" s="170">
        <f>IFERROR(VLOOKUP('PLANNING-RECHANGES LATelec'!$F423,'Table V'!A$1:O8287,14,FALSE),"TBD")</f>
        <v>0</v>
      </c>
      <c r="AP423" s="171" t="str">
        <f>IFERROR(VLOOKUP('PLANNING-RECHANGES LATelec'!$F423,'Table V'!A$1:O$8013,15,FALSE),"TBD")</f>
        <v>USD</v>
      </c>
      <c r="AQ423" s="168" t="str">
        <f>IFERROR(VLOOKUP('PLANNING-RECHANGES LATelec'!$A423,[3]PO_AS!$A$2:$R$2520,16,FALSE),"TBD")</f>
        <v>TBD</v>
      </c>
      <c r="AR423" s="169" t="str">
        <f>IFERROR(VLOOKUP('PLANNING-RECHANGES LATelec'!$A423,[3]PO_AS!$A$2:$S$2520,18,FALSE),"TBD")</f>
        <v>TBD</v>
      </c>
      <c r="AS423" s="169" t="str">
        <f t="shared" si="46"/>
        <v>Non valide</v>
      </c>
      <c r="AT423" s="169" t="str">
        <f t="shared" si="47"/>
        <v>Non valide</v>
      </c>
      <c r="AU423" s="215" t="str">
        <f>LEFT('PLANNING-RECHANGES LATelec'!$R423,9)</f>
        <v>LCT120302</v>
      </c>
      <c r="AV423" s="156"/>
    </row>
    <row r="424" spans="1:48" ht="38.25" hidden="1" x14ac:dyDescent="0.2">
      <c r="A424" s="84" t="str">
        <f t="shared" si="43"/>
        <v>630041196910</v>
      </c>
      <c r="B424" s="125" t="str">
        <f>IFERROR(VLOOKUP(F424,'Table V'!A:K,11,FALSE),"TBD")</f>
        <v>STELIA</v>
      </c>
      <c r="C424" s="125">
        <v>6300411969</v>
      </c>
      <c r="D424" s="126">
        <v>10</v>
      </c>
      <c r="E424" s="127" t="s">
        <v>95</v>
      </c>
      <c r="F424" s="125" t="s">
        <v>698</v>
      </c>
      <c r="G424" s="125">
        <v>1</v>
      </c>
      <c r="H424" s="125">
        <v>0</v>
      </c>
      <c r="I424" s="125" t="str">
        <f>IFERROR(VLOOKUP(F424,'Stock PHS'!A:F,6,FALSE),"")</f>
        <v/>
      </c>
      <c r="J424" s="128" t="str">
        <f>IFERROR(VLOOKUP(F424,'Table V'!A:I,9,FALSE),"P/N INCONNU")</f>
        <v>P/N CONNU</v>
      </c>
      <c r="K424" s="125" t="str">
        <f>IFERROR(VLOOKUP(F424,'Table V'!A:J,10,FALSE),"TBD")</f>
        <v>TBD</v>
      </c>
      <c r="L424" s="125" t="str">
        <f>IFERROR(VLOOKUP(F424,'Table V'!A:C,3,FALSE),"LdF non existante")</f>
        <v>LdF Non approuvée</v>
      </c>
      <c r="M424" s="129" t="s">
        <v>59</v>
      </c>
      <c r="N424" s="125" t="str">
        <f>IFERROR(VLOOKUP(F424,'Table V'!A:H,8,FALSE),"À définir")</f>
        <v>OUI</v>
      </c>
      <c r="O424" s="125" t="str">
        <f>IFERROR(VLOOKUP(F424,'Table V'!A:E,2,FALSE),"TBD")</f>
        <v>PLATINE 962VU</v>
      </c>
      <c r="P424" s="125" t="str">
        <f>IFERROR(CONCATENATE(VLOOKUP(F424,'Table V'!$A$1:$Q$260192,17,FALSE),"-",(RIGHT(C424,4)),"0",D424),"")</f>
        <v>1251019-1969010</v>
      </c>
      <c r="Q424" s="130" t="str">
        <f>IFERROR(VLOOKUP(F424,'Table V'!A:L,12,FALSE),"")</f>
        <v>COL</v>
      </c>
      <c r="R424" s="126" t="s">
        <v>1873</v>
      </c>
      <c r="S424" s="125" t="s">
        <v>172</v>
      </c>
      <c r="T424" s="131" t="s">
        <v>24</v>
      </c>
      <c r="U424" s="132" t="s">
        <v>946</v>
      </c>
      <c r="V424" s="130" t="str">
        <f>IFERROR(VLOOKUP(F424,'Table V'!A:F,6,FALSE),"TBD")</f>
        <v>N/A</v>
      </c>
      <c r="W424" s="125" t="str">
        <f>IFERROR(VLOOKUP(F424,'Table V'!A:G,7,FALSE),"TBD")</f>
        <v>N/A</v>
      </c>
      <c r="X424" s="125" t="str">
        <f>IFERROR(VLOOKUP(A424,[1]Feuil1!$A:$AG,32,FALSE),"N/A")</f>
        <v>N/A</v>
      </c>
      <c r="Y424" s="130" t="s">
        <v>1987</v>
      </c>
      <c r="Z424" s="133" t="s">
        <v>732</v>
      </c>
      <c r="AA424" s="125" t="s">
        <v>159</v>
      </c>
      <c r="AB424" s="129">
        <v>10778</v>
      </c>
      <c r="AC424" s="129" t="s">
        <v>726</v>
      </c>
      <c r="AD424" s="129">
        <v>1598</v>
      </c>
      <c r="AE424" s="134">
        <v>43143</v>
      </c>
      <c r="AF424" s="134">
        <v>43399</v>
      </c>
      <c r="AG424" s="134">
        <f t="shared" si="44"/>
        <v>43395</v>
      </c>
      <c r="AH424" s="125"/>
      <c r="AI424" s="219" t="str">
        <f>IFERROR(VLOOKUP('PLANNING-RECHANGES LATelec'!$AU424,[2]MAD!$B$4:$J$50000,2,FALSE),"MAD TBD")</f>
        <v>MAD TBD</v>
      </c>
      <c r="AJ424" s="134" t="str">
        <f>IFERROR(VLOOKUP('PLANNING-RECHANGES LATelec'!$AU424,[2]MAD!$B$4:$J$50000,9,FALSE),"NON EXPEDIÉE")</f>
        <v>NON EXPEDIÉE</v>
      </c>
      <c r="AK424" s="224" t="str">
        <f t="shared" si="45"/>
        <v/>
      </c>
      <c r="AL424" s="227"/>
      <c r="AM424" s="222" t="s">
        <v>15</v>
      </c>
      <c r="AN424" s="172">
        <f>IFERROR(VLOOKUP('PLANNING-RECHANGES LATelec'!$F424,'Table V'!A$1:O8331,13,FALSE),"TBD")</f>
        <v>0</v>
      </c>
      <c r="AO424" s="170">
        <f>IFERROR(VLOOKUP('PLANNING-RECHANGES LATelec'!$F424,'Table V'!A$1:O8288,14,FALSE),"TBD")</f>
        <v>0</v>
      </c>
      <c r="AP424" s="171">
        <f>IFERROR(VLOOKUP('PLANNING-RECHANGES LATelec'!$F424,'Table V'!A$1:O$8013,15,FALSE),"TBD")</f>
        <v>0</v>
      </c>
      <c r="AQ424" s="168" t="str">
        <f>IFERROR(VLOOKUP('PLANNING-RECHANGES LATelec'!$A424,[3]PO_AS!$A$2:$R$2520,16,FALSE),"TBD")</f>
        <v>TBD</v>
      </c>
      <c r="AR424" s="169" t="str">
        <f>IFERROR(VLOOKUP('PLANNING-RECHANGES LATelec'!$A424,[3]PO_AS!$A$2:$S$2520,18,FALSE),"TBD")</f>
        <v>TBD</v>
      </c>
      <c r="AS424" s="169" t="str">
        <f t="shared" si="46"/>
        <v>Non valide</v>
      </c>
      <c r="AT424" s="169" t="str">
        <f t="shared" si="47"/>
        <v>Non valide</v>
      </c>
      <c r="AU424" s="215" t="str">
        <f>LEFT('PLANNING-RECHANGES LATelec'!$R424,9)</f>
        <v>LCTZ34624</v>
      </c>
      <c r="AV424" s="156"/>
    </row>
    <row r="425" spans="1:48" ht="38.25" hidden="1" x14ac:dyDescent="0.2">
      <c r="A425" s="84" t="str">
        <f t="shared" si="43"/>
        <v>450033675310</v>
      </c>
      <c r="B425" s="125" t="str">
        <f>IFERROR(VLOOKUP(F425,'Table V'!A:K,11,FALSE),"TBD")</f>
        <v>TBD</v>
      </c>
      <c r="C425" s="125">
        <v>4500336753</v>
      </c>
      <c r="D425" s="126">
        <v>10</v>
      </c>
      <c r="E425" s="127" t="s">
        <v>104</v>
      </c>
      <c r="F425" s="125" t="s">
        <v>70</v>
      </c>
      <c r="G425" s="125">
        <v>2</v>
      </c>
      <c r="H425" s="125">
        <v>0</v>
      </c>
      <c r="I425" s="125" t="str">
        <f>IFERROR(VLOOKUP(F425,'Stock PHS'!A:F,6,FALSE),"")</f>
        <v/>
      </c>
      <c r="J425" s="128" t="str">
        <f>IFERROR(VLOOKUP(F425,'Table V'!A:I,9,FALSE),"P/N INCONNU")</f>
        <v>P/N INCONNU</v>
      </c>
      <c r="K425" s="125" t="str">
        <f>IFERROR(VLOOKUP(F425,'Table V'!A:J,10,FALSE),"TBD")</f>
        <v>TBD</v>
      </c>
      <c r="L425" s="125" t="str">
        <f>IFERROR(VLOOKUP(F425,'Table V'!A:C,3,FALSE),"LdF non existante")</f>
        <v>LdF non existante</v>
      </c>
      <c r="M425" s="129" t="s">
        <v>59</v>
      </c>
      <c r="N425" s="125" t="str">
        <f>IFERROR(VLOOKUP(F425,'Table V'!A:H,8,FALSE),"À définir")</f>
        <v>À définir</v>
      </c>
      <c r="O425" s="125" t="str">
        <f>IFERROR(VLOOKUP(F425,'Table V'!A:E,2,FALSE),"TBD")</f>
        <v>TBD</v>
      </c>
      <c r="P425" s="125" t="str">
        <f>IFERROR(CONCATENATE(VLOOKUP(F425,'Table V'!$A$1:$Q$260192,17,FALSE),"-",(RIGHT(C425,4)),"0",D425),"")</f>
        <v/>
      </c>
      <c r="Q425" s="130" t="str">
        <f>IFERROR(VLOOKUP(F425,'Table V'!A:L,12,FALSE),"")</f>
        <v/>
      </c>
      <c r="R425" s="126" t="s">
        <v>953</v>
      </c>
      <c r="S425" s="125" t="s">
        <v>1066</v>
      </c>
      <c r="T425" s="131" t="s">
        <v>24</v>
      </c>
      <c r="U425" s="132" t="s">
        <v>15</v>
      </c>
      <c r="V425" s="130" t="str">
        <f>IFERROR(VLOOKUP(F425,'Table V'!A:F,6,FALSE),"TBD")</f>
        <v>TBD</v>
      </c>
      <c r="W425" s="125" t="str">
        <f>IFERROR(VLOOKUP(F425,'Table V'!A:G,7,FALSE),"TBD")</f>
        <v>TBD</v>
      </c>
      <c r="X425" s="125" t="str">
        <f>IFERROR(VLOOKUP(A425,[1]Feuil1!$A:$AG,32,FALSE),"N/A")</f>
        <v>N/A</v>
      </c>
      <c r="Y425" s="130" t="s">
        <v>1987</v>
      </c>
      <c r="Z425" s="133" t="s">
        <v>1023</v>
      </c>
      <c r="AA425" s="125" t="s">
        <v>159</v>
      </c>
      <c r="AB425" s="129" t="s">
        <v>57</v>
      </c>
      <c r="AC425" s="129" t="s">
        <v>57</v>
      </c>
      <c r="AD425" s="129">
        <v>2848</v>
      </c>
      <c r="AE425" s="134">
        <v>43399</v>
      </c>
      <c r="AF425" s="134">
        <v>43399</v>
      </c>
      <c r="AG425" s="134">
        <f t="shared" si="44"/>
        <v>43395</v>
      </c>
      <c r="AH425" s="125" t="s">
        <v>57</v>
      </c>
      <c r="AI425" s="219" t="str">
        <f>IFERROR(VLOOKUP('PLANNING-RECHANGES LATelec'!$AU425,[2]MAD!$B$4:$J$50000,2,FALSE),"MAD TBD")</f>
        <v>MAD TBD</v>
      </c>
      <c r="AJ425" s="134" t="str">
        <f>IFERROR(VLOOKUP('PLANNING-RECHANGES LATelec'!$AU425,[2]MAD!$B$4:$J$50000,9,FALSE),"NON EXPEDIÉE")</f>
        <v>NON EXPEDIÉE</v>
      </c>
      <c r="AK425" s="224" t="str">
        <f t="shared" si="45"/>
        <v/>
      </c>
      <c r="AL425" s="227"/>
      <c r="AM425" s="222" t="s">
        <v>15</v>
      </c>
      <c r="AN425" s="172" t="str">
        <f>IFERROR(VLOOKUP('PLANNING-RECHANGES LATelec'!$F425,'Table V'!A$1:O8332,13,FALSE),"TBD")</f>
        <v>TBD</v>
      </c>
      <c r="AO425" s="170" t="str">
        <f>IFERROR(VLOOKUP('PLANNING-RECHANGES LATelec'!$F425,'Table V'!A$1:O8289,14,FALSE),"TBD")</f>
        <v>TBD</v>
      </c>
      <c r="AP425" s="171" t="str">
        <f>IFERROR(VLOOKUP('PLANNING-RECHANGES LATelec'!$F425,'Table V'!A$1:O$8013,15,FALSE),"TBD")</f>
        <v>TBD</v>
      </c>
      <c r="AQ425" s="168" t="str">
        <f>IFERROR(VLOOKUP('PLANNING-RECHANGES LATelec'!$A425,[3]PO_AS!$A$2:$R$2520,16,FALSE),"TBD")</f>
        <v>TBD</v>
      </c>
      <c r="AR425" s="169" t="str">
        <f>IFERROR(VLOOKUP('PLANNING-RECHANGES LATelec'!$A425,[3]PO_AS!$A$2:$S$2520,18,FALSE),"TBD")</f>
        <v>TBD</v>
      </c>
      <c r="AS425" s="169" t="str">
        <f t="shared" si="46"/>
        <v>Valide</v>
      </c>
      <c r="AT425" s="169" t="str">
        <f t="shared" si="47"/>
        <v>Valide</v>
      </c>
      <c r="AU425" s="215" t="str">
        <f>LEFT('PLANNING-RECHANGES LATelec'!$R425,9)</f>
        <v>LCT144220</v>
      </c>
      <c r="AV425" s="156"/>
    </row>
    <row r="426" spans="1:48" ht="63.75" hidden="1" x14ac:dyDescent="0.2">
      <c r="A426" s="84" t="str">
        <f t="shared" si="43"/>
        <v>A40-FAL_SEVILLE_2018_T4
(HNC2000241563)15</v>
      </c>
      <c r="B426" s="125" t="str">
        <f>IFERROR(VLOOKUP(F426,'Table V'!A:K,11,FALSE),"TBD")</f>
        <v>FAL A400M</v>
      </c>
      <c r="C426" s="125" t="s">
        <v>1096</v>
      </c>
      <c r="D426" s="126" t="s">
        <v>1097</v>
      </c>
      <c r="E426" s="127" t="s">
        <v>6</v>
      </c>
      <c r="F426" s="125" t="s">
        <v>1095</v>
      </c>
      <c r="G426" s="125">
        <v>1</v>
      </c>
      <c r="H426" s="125">
        <v>0</v>
      </c>
      <c r="I426" s="125" t="str">
        <f>IFERROR(VLOOKUP(F426,'Stock PHS'!A:F,6,FALSE),"")</f>
        <v/>
      </c>
      <c r="J426" s="128" t="str">
        <f>IFERROR(VLOOKUP(F426,'Table V'!A:I,9,FALSE),"P/N INCONNU")</f>
        <v>P/N CONNU</v>
      </c>
      <c r="K426" s="125" t="str">
        <f>IFERROR(VLOOKUP(F426,'Table V'!A:J,10,FALSE),"TBD")</f>
        <v>NA</v>
      </c>
      <c r="L426" s="125" t="str">
        <f>IFERROR(VLOOKUP(F426,'Table V'!A:C,3,FALSE),"LdF non existante")</f>
        <v>LdF approuvée</v>
      </c>
      <c r="M426" s="129" t="s">
        <v>59</v>
      </c>
      <c r="N426" s="125" t="str">
        <f>IFERROR(VLOOKUP(F426,'Table V'!A:H,8,FALSE),"À définir")</f>
        <v>NON</v>
      </c>
      <c r="O426" s="125" t="str">
        <f>IFERROR(VLOOKUP(F426,'Table V'!A:E,2,FALSE),"TBD")</f>
        <v>OPTICAL FIBER</v>
      </c>
      <c r="P426" s="125" t="str">
        <f>IFERROR(CONCATENATE(VLOOKUP(F426,'Table V'!$A$1:$Q$260192,17,FALSE),"-",(RIGHT(C426,4)),"0",D426),"")</f>
        <v>1251019-563)015</v>
      </c>
      <c r="Q426" s="130" t="str">
        <f>IFERROR(VLOOKUP(F426,'Table V'!A:L,12,FALSE),"")</f>
        <v>LAB</v>
      </c>
      <c r="R426" s="126" t="s">
        <v>1098</v>
      </c>
      <c r="S426" s="125" t="s">
        <v>1099</v>
      </c>
      <c r="T426" s="131" t="s">
        <v>24</v>
      </c>
      <c r="U426" s="132" t="s">
        <v>15</v>
      </c>
      <c r="V426" s="130" t="str">
        <f>IFERROR(VLOOKUP(F426,'Table V'!A:F,6,FALSE),"TBD")</f>
        <v>NA</v>
      </c>
      <c r="W426" s="125" t="str">
        <f>IFERROR(VLOOKUP(F426,'Table V'!A:G,7,FALSE),"TBD")</f>
        <v>NA</v>
      </c>
      <c r="X426" s="125" t="str">
        <f>IFERROR(VLOOKUP(A426,[1]Feuil1!$A:$AG,32,FALSE),"N/A")</f>
        <v>N/A</v>
      </c>
      <c r="Y426" s="130" t="s">
        <v>1987</v>
      </c>
      <c r="Z426" s="133"/>
      <c r="AA426" s="125" t="s">
        <v>876</v>
      </c>
      <c r="AB426" s="129" t="s">
        <v>957</v>
      </c>
      <c r="AC426" s="129" t="s">
        <v>957</v>
      </c>
      <c r="AD426" s="129" t="s">
        <v>1100</v>
      </c>
      <c r="AE426" s="134">
        <v>43404</v>
      </c>
      <c r="AF426" s="134">
        <v>43404</v>
      </c>
      <c r="AG426" s="134">
        <f t="shared" si="44"/>
        <v>43402</v>
      </c>
      <c r="AH426" s="125"/>
      <c r="AI426" s="219" t="str">
        <f>IFERROR(VLOOKUP('PLANNING-RECHANGES LATelec'!$AU426,[2]MAD!$B$4:$J$50000,2,FALSE),"MAD TBD")</f>
        <v>MAD TBD</v>
      </c>
      <c r="AJ426" s="134" t="str">
        <f>IFERROR(VLOOKUP('PLANNING-RECHANGES LATelec'!$AU426,[2]MAD!$B$4:$J$50000,9,FALSE),"NON EXPEDIÉE")</f>
        <v>NON EXPEDIÉE</v>
      </c>
      <c r="AK426" s="224" t="str">
        <f t="shared" si="45"/>
        <v/>
      </c>
      <c r="AL426" s="227">
        <v>43402</v>
      </c>
      <c r="AM426" s="222" t="s">
        <v>15</v>
      </c>
      <c r="AN426" s="172">
        <f>IFERROR(VLOOKUP('PLANNING-RECHANGES LATelec'!$F426,'Table V'!A$1:O8333,13,FALSE),"TBD")</f>
        <v>0</v>
      </c>
      <c r="AO426" s="170">
        <f>IFERROR(VLOOKUP('PLANNING-RECHANGES LATelec'!$F426,'Table V'!A$1:O8290,14,FALSE),"TBD")</f>
        <v>0</v>
      </c>
      <c r="AP426" s="171">
        <f>IFERROR(VLOOKUP('PLANNING-RECHANGES LATelec'!$F426,'Table V'!A$1:O$8013,15,FALSE),"TBD")</f>
        <v>0</v>
      </c>
      <c r="AQ426" s="168" t="str">
        <f>IFERROR(VLOOKUP('PLANNING-RECHANGES LATelec'!$A426,[3]PO_AS!$A$2:$R$2520,16,FALSE),"TBD")</f>
        <v>TBD</v>
      </c>
      <c r="AR426" s="169" t="str">
        <f>IFERROR(VLOOKUP('PLANNING-RECHANGES LATelec'!$A426,[3]PO_AS!$A$2:$S$2520,18,FALSE),"TBD")</f>
        <v>TBD</v>
      </c>
      <c r="AS426" s="169" t="str">
        <f t="shared" si="46"/>
        <v>Non valide</v>
      </c>
      <c r="AT426" s="169" t="str">
        <f t="shared" si="47"/>
        <v>Non valide</v>
      </c>
      <c r="AU426" s="215" t="str">
        <f>LEFT('PLANNING-RECHANGES LATelec'!$R426,9)</f>
        <v>LCT169128</v>
      </c>
      <c r="AV426" s="156"/>
    </row>
    <row r="427" spans="1:48" ht="38.25" hidden="1" x14ac:dyDescent="0.2">
      <c r="A427" s="84" t="str">
        <f t="shared" si="43"/>
        <v>2794113010</v>
      </c>
      <c r="B427" s="125" t="str">
        <f>IFERROR(VLOOKUP(F427,'Table V'!A:K,11,FALSE),"TBD")</f>
        <v>AIRBUS</v>
      </c>
      <c r="C427" s="125">
        <v>27941130</v>
      </c>
      <c r="D427" s="126" t="s">
        <v>157</v>
      </c>
      <c r="E427" s="127" t="s">
        <v>16</v>
      </c>
      <c r="F427" s="125" t="s">
        <v>1072</v>
      </c>
      <c r="G427" s="125">
        <v>34</v>
      </c>
      <c r="H427" s="125">
        <v>0</v>
      </c>
      <c r="I427" s="125" t="str">
        <f>IFERROR(VLOOKUP(F427,'Stock PHS'!A:F,6,FALSE),"")</f>
        <v/>
      </c>
      <c r="J427" s="128" t="str">
        <f>IFERROR(VLOOKUP(F427,'Table V'!A:I,9,FALSE),"P/N INCONNU")</f>
        <v>P/N CONNU</v>
      </c>
      <c r="K427" s="125" t="str">
        <f>IFERROR(VLOOKUP(F427,'Table V'!A:J,10,FALSE),"TBD")</f>
        <v>TBD</v>
      </c>
      <c r="L427" s="125" t="str">
        <f>IFERROR(VLOOKUP(F427,'Table V'!A:C,3,FALSE),"LdF non existante")</f>
        <v>LdF Non approuvée</v>
      </c>
      <c r="M427" s="129" t="s">
        <v>59</v>
      </c>
      <c r="N427" s="125" t="str">
        <f>IFERROR(VLOOKUP(F427,'Table V'!A:H,8,FALSE),"À définir")</f>
        <v>NON</v>
      </c>
      <c r="O427" s="125" t="str">
        <f>IFERROR(VLOOKUP(F427,'Table V'!A:E,2,FALSE),"TBD")</f>
        <v>PLACARD SET</v>
      </c>
      <c r="P427" s="125" t="str">
        <f>IFERROR(CONCATENATE(VLOOKUP(F427,'Table V'!$A$1:$Q$260192,17,FALSE),"-",(RIGHT(C427,4)),"0",D427),"")</f>
        <v>1251019-1130010</v>
      </c>
      <c r="Q427" s="130" t="str">
        <f>IFERROR(VLOOKUP(F427,'Table V'!A:L,12,FALSE),"")</f>
        <v>COL</v>
      </c>
      <c r="R427" s="126" t="s">
        <v>1083</v>
      </c>
      <c r="S427" s="125" t="s">
        <v>1084</v>
      </c>
      <c r="T427" s="131" t="s">
        <v>24</v>
      </c>
      <c r="U427" s="132" t="s">
        <v>946</v>
      </c>
      <c r="V427" s="130" t="str">
        <f>IFERROR(VLOOKUP(F427,'Table V'!A:F,6,FALSE),"TBD")</f>
        <v>N/A</v>
      </c>
      <c r="W427" s="125" t="str">
        <f>IFERROR(VLOOKUP(F427,'Table V'!A:G,7,FALSE),"TBD")</f>
        <v>N/A</v>
      </c>
      <c r="X427" s="125" t="str">
        <f>IFERROR(VLOOKUP(A427,[1]Feuil1!$A:$AG,32,FALSE),"N/A")</f>
        <v>N/A</v>
      </c>
      <c r="Y427" s="130" t="s">
        <v>1987</v>
      </c>
      <c r="Z427" s="133"/>
      <c r="AA427" s="125" t="s">
        <v>876</v>
      </c>
      <c r="AB427" s="129" t="s">
        <v>957</v>
      </c>
      <c r="AC427" s="129" t="s">
        <v>957</v>
      </c>
      <c r="AD427" s="129" t="s">
        <v>1085</v>
      </c>
      <c r="AE427" s="134">
        <v>43406</v>
      </c>
      <c r="AF427" s="134">
        <v>43406</v>
      </c>
      <c r="AG427" s="134">
        <f t="shared" si="44"/>
        <v>43404</v>
      </c>
      <c r="AH427" s="125"/>
      <c r="AI427" s="219" t="str">
        <f>IFERROR(VLOOKUP('PLANNING-RECHANGES LATelec'!$AU427,[2]MAD!$B$4:$J$50000,2,FALSE),"MAD TBD")</f>
        <v>MAD TBD</v>
      </c>
      <c r="AJ427" s="134" t="str">
        <f>IFERROR(VLOOKUP('PLANNING-RECHANGES LATelec'!$AU427,[2]MAD!$B$4:$J$50000,9,FALSE),"NON EXPEDIÉE")</f>
        <v>NON EXPEDIÉE</v>
      </c>
      <c r="AK427" s="224" t="str">
        <f t="shared" si="45"/>
        <v/>
      </c>
      <c r="AL427" s="227">
        <v>43404</v>
      </c>
      <c r="AM427" s="222" t="s">
        <v>15</v>
      </c>
      <c r="AN427" s="172">
        <f>IFERROR(VLOOKUP('PLANNING-RECHANGES LATelec'!$F427,'Table V'!A$1:O8334,13,FALSE),"TBD")</f>
        <v>120</v>
      </c>
      <c r="AO427" s="170">
        <f>IFERROR(VLOOKUP('PLANNING-RECHANGES LATelec'!$F427,'Table V'!A$1:O8291,14,FALSE),"TBD")</f>
        <v>0</v>
      </c>
      <c r="AP427" s="171" t="str">
        <f>IFERROR(VLOOKUP('PLANNING-RECHANGES LATelec'!$F427,'Table V'!A$1:O$8013,15,FALSE),"TBD")</f>
        <v>USD</v>
      </c>
      <c r="AQ427" s="168" t="str">
        <f>IFERROR(VLOOKUP('PLANNING-RECHANGES LATelec'!$A427,[3]PO_AS!$A$2:$R$2520,16,FALSE),"TBD")</f>
        <v>TBD</v>
      </c>
      <c r="AR427" s="169" t="str">
        <f>IFERROR(VLOOKUP('PLANNING-RECHANGES LATelec'!$A427,[3]PO_AS!$A$2:$S$2520,18,FALSE),"TBD")</f>
        <v>TBD</v>
      </c>
      <c r="AS427" s="169" t="str">
        <f t="shared" si="46"/>
        <v>Non valide</v>
      </c>
      <c r="AT427" s="169" t="str">
        <f t="shared" si="47"/>
        <v>Non valide</v>
      </c>
      <c r="AU427" s="215" t="str">
        <f>LEFT('PLANNING-RECHANGES LATelec'!$R427,9)</f>
        <v>LCT168321</v>
      </c>
      <c r="AV427" s="156"/>
    </row>
    <row r="428" spans="1:48" ht="38.25" hidden="1" x14ac:dyDescent="0.2">
      <c r="A428" s="84" t="str">
        <f t="shared" si="43"/>
        <v>490003638910</v>
      </c>
      <c r="B428" s="125" t="str">
        <f>IFERROR(VLOOKUP(F428,'Table V'!A:K,11,FALSE),"TBD")</f>
        <v>STELIA</v>
      </c>
      <c r="C428" s="125">
        <v>4900036389</v>
      </c>
      <c r="D428" s="126">
        <v>10</v>
      </c>
      <c r="E428" s="127" t="s">
        <v>104</v>
      </c>
      <c r="F428" s="125" t="s">
        <v>689</v>
      </c>
      <c r="G428" s="125">
        <v>7</v>
      </c>
      <c r="H428" s="125">
        <v>0</v>
      </c>
      <c r="I428" s="125" t="str">
        <f>IFERROR(VLOOKUP(F428,'Stock PHS'!A:F,6,FALSE),"")</f>
        <v/>
      </c>
      <c r="J428" s="128" t="str">
        <f>IFERROR(VLOOKUP(F428,'Table V'!A:I,9,FALSE),"P/N INCONNU")</f>
        <v>P/N CONNU</v>
      </c>
      <c r="K428" s="125" t="str">
        <f>IFERROR(VLOOKUP(F428,'Table V'!A:J,10,FALSE),"TBD")</f>
        <v>N/A</v>
      </c>
      <c r="L428" s="125" t="str">
        <f>IFERROR(VLOOKUP(F428,'Table V'!A:C,3,FALSE),"LdF non existante")</f>
        <v>LdF approuvée</v>
      </c>
      <c r="M428" s="129" t="s">
        <v>59</v>
      </c>
      <c r="N428" s="125" t="str">
        <f>IFERROR(VLOOKUP(F428,'Table V'!A:H,8,FALSE),"À définir")</f>
        <v>OUI</v>
      </c>
      <c r="O428" s="125" t="str">
        <f>IFERROR(VLOOKUP(F428,'Table V'!A:E,2,FALSE),"TBD")</f>
        <v>CABLE COAXIAL</v>
      </c>
      <c r="P428" s="125" t="str">
        <f>IFERROR(CONCATENATE(VLOOKUP(F428,'Table V'!$A$1:$Q$260192,17,FALSE),"-",(RIGHT(C428,4)),"0",D428),"")</f>
        <v>1251019-6389010</v>
      </c>
      <c r="Q428" s="130" t="str">
        <f>IFERROR(VLOOKUP(F428,'Table V'!A:L,12,FALSE),"")</f>
        <v>COL</v>
      </c>
      <c r="R428" s="126" t="s">
        <v>1074</v>
      </c>
      <c r="S428" s="125" t="s">
        <v>1075</v>
      </c>
      <c r="T428" s="131" t="s">
        <v>24</v>
      </c>
      <c r="U428" s="132" t="s">
        <v>15</v>
      </c>
      <c r="V428" s="130" t="str">
        <f>IFERROR(VLOOKUP(F428,'Table V'!A:F,6,FALSE),"TBD")</f>
        <v>N/A</v>
      </c>
      <c r="W428" s="125" t="str">
        <f>IFERROR(VLOOKUP(F428,'Table V'!A:G,7,FALSE),"TBD")</f>
        <v>N/A</v>
      </c>
      <c r="X428" s="125" t="str">
        <f>IFERROR(VLOOKUP(A428,[1]Feuil1!$A:$AG,32,FALSE),"N/A")</f>
        <v>N/A</v>
      </c>
      <c r="Y428" s="130" t="s">
        <v>1987</v>
      </c>
      <c r="Z428" s="133" t="s">
        <v>1127</v>
      </c>
      <c r="AA428" s="125" t="s">
        <v>876</v>
      </c>
      <c r="AB428" s="129">
        <v>18014</v>
      </c>
      <c r="AC428" s="129" t="s">
        <v>1064</v>
      </c>
      <c r="AD428" s="125" t="s">
        <v>1076</v>
      </c>
      <c r="AE428" s="134">
        <v>43412</v>
      </c>
      <c r="AF428" s="134">
        <v>43412</v>
      </c>
      <c r="AG428" s="134">
        <f t="shared" si="44"/>
        <v>43406</v>
      </c>
      <c r="AH428" s="125"/>
      <c r="AI428" s="219" t="str">
        <f>IFERROR(VLOOKUP('PLANNING-RECHANGES LATelec'!$AU428,[2]MAD!$B$4:$J$50000,2,FALSE),"MAD TBD")</f>
        <v>MAD TBD</v>
      </c>
      <c r="AJ428" s="134" t="str">
        <f>IFERROR(VLOOKUP('PLANNING-RECHANGES LATelec'!$AU428,[2]MAD!$B$4:$J$50000,9,FALSE),"NON EXPEDIÉE")</f>
        <v>NON EXPEDIÉE</v>
      </c>
      <c r="AK428" s="224" t="str">
        <f t="shared" si="45"/>
        <v/>
      </c>
      <c r="AL428" s="227">
        <v>43406</v>
      </c>
      <c r="AM428" s="222" t="s">
        <v>15</v>
      </c>
      <c r="AN428" s="172">
        <f>IFERROR(VLOOKUP('PLANNING-RECHANGES LATelec'!$F428,'Table V'!A$1:O8335,13,FALSE),"TBD")</f>
        <v>0</v>
      </c>
      <c r="AO428" s="170">
        <f>IFERROR(VLOOKUP('PLANNING-RECHANGES LATelec'!$F428,'Table V'!A$1:O8292,14,FALSE),"TBD")</f>
        <v>0</v>
      </c>
      <c r="AP428" s="171">
        <f>IFERROR(VLOOKUP('PLANNING-RECHANGES LATelec'!$F428,'Table V'!A$1:O$8013,15,FALSE),"TBD")</f>
        <v>0</v>
      </c>
      <c r="AQ428" s="168" t="str">
        <f>IFERROR(VLOOKUP('PLANNING-RECHANGES LATelec'!$A428,[3]PO_AS!$A$2:$R$2520,16,FALSE),"TBD")</f>
        <v>TBD</v>
      </c>
      <c r="AR428" s="169" t="str">
        <f>IFERROR(VLOOKUP('PLANNING-RECHANGES LATelec'!$A428,[3]PO_AS!$A$2:$S$2520,18,FALSE),"TBD")</f>
        <v>TBD</v>
      </c>
      <c r="AS428" s="169" t="str">
        <f t="shared" si="46"/>
        <v>Non valide</v>
      </c>
      <c r="AT428" s="169" t="str">
        <f t="shared" si="47"/>
        <v>Non valide</v>
      </c>
      <c r="AU428" s="215" t="str">
        <f>LEFT('PLANNING-RECHANGES LATelec'!$R428,9)</f>
        <v>LCT168256</v>
      </c>
      <c r="AV428" s="156"/>
    </row>
    <row r="429" spans="1:48" ht="25.5" hidden="1" x14ac:dyDescent="0.2">
      <c r="A429" s="84" t="str">
        <f t="shared" si="43"/>
        <v>2793387510</v>
      </c>
      <c r="B429" s="125" t="str">
        <f>IFERROR(VLOOKUP(F429,'Table V'!A:K,11,FALSE),"TBD")</f>
        <v>AIRBUS</v>
      </c>
      <c r="C429" s="125">
        <v>27933875</v>
      </c>
      <c r="D429" s="126">
        <v>10</v>
      </c>
      <c r="E429" s="127" t="s">
        <v>95</v>
      </c>
      <c r="F429" s="125" t="s">
        <v>682</v>
      </c>
      <c r="G429" s="125">
        <v>1</v>
      </c>
      <c r="H429" s="125">
        <v>0</v>
      </c>
      <c r="I429" s="125" t="str">
        <f>IFERROR(VLOOKUP(F429,'Stock PHS'!A:F,6,FALSE),"")</f>
        <v/>
      </c>
      <c r="J429" s="128" t="str">
        <f>IFERROR(VLOOKUP(F429,'Table V'!A:I,9,FALSE),"P/N INCONNU")</f>
        <v>P/N CONNU</v>
      </c>
      <c r="K429" s="125" t="str">
        <f>IFERROR(VLOOKUP(F429,'Table V'!A:J,10,FALSE),"TBD")</f>
        <v>N/A</v>
      </c>
      <c r="L429" s="125" t="str">
        <f>IFERROR(VLOOKUP(F429,'Table V'!A:C,3,FALSE),"LdF non existante")</f>
        <v>LdF approuvée</v>
      </c>
      <c r="M429" s="129" t="s">
        <v>59</v>
      </c>
      <c r="N429" s="125" t="str">
        <f>IFERROR(VLOOKUP(F429,'Table V'!A:H,8,FALSE),"À définir")</f>
        <v>NON</v>
      </c>
      <c r="O429" s="125" t="str">
        <f>IFERROR(VLOOKUP(F429,'Table V'!A:E,2,FALSE),"TBD")</f>
        <v>PLATE ASSY</v>
      </c>
      <c r="P429" s="125" t="str">
        <f>IFERROR(CONCATENATE(VLOOKUP(F429,'Table V'!$A$1:$Q$260192,17,FALSE),"-",(RIGHT(C429,4)),"0",D429),"")</f>
        <v>1251019-3875010</v>
      </c>
      <c r="Q429" s="130" t="str">
        <f>IFERROR(VLOOKUP(F429,'Table V'!A:L,12,FALSE),"")</f>
        <v>COL</v>
      </c>
      <c r="R429" s="126" t="s">
        <v>1025</v>
      </c>
      <c r="S429" s="125" t="s">
        <v>1026</v>
      </c>
      <c r="T429" s="131" t="s">
        <v>24</v>
      </c>
      <c r="U429" s="132" t="s">
        <v>15</v>
      </c>
      <c r="V429" s="130" t="str">
        <f>IFERROR(VLOOKUP(F429,'Table V'!A:F,6,FALSE),"TBD")</f>
        <v>N/A</v>
      </c>
      <c r="W429" s="125" t="str">
        <f>IFERROR(VLOOKUP(F429,'Table V'!A:G,7,FALSE),"TBD")</f>
        <v>N/A</v>
      </c>
      <c r="X429" s="125" t="str">
        <f>IFERROR(VLOOKUP(A429,[1]Feuil1!$A:$AG,32,FALSE),"N/A")</f>
        <v>N/A</v>
      </c>
      <c r="Y429" s="130" t="s">
        <v>1987</v>
      </c>
      <c r="Z429" s="133" t="s">
        <v>1126</v>
      </c>
      <c r="AA429" s="125" t="s">
        <v>876</v>
      </c>
      <c r="AB429" s="129">
        <v>17885</v>
      </c>
      <c r="AC429" s="129"/>
      <c r="AD429" s="129" t="s">
        <v>1125</v>
      </c>
      <c r="AE429" s="134">
        <v>43415</v>
      </c>
      <c r="AF429" s="134">
        <v>43415</v>
      </c>
      <c r="AG429" s="134">
        <f t="shared" si="44"/>
        <v>43410</v>
      </c>
      <c r="AH429" s="125"/>
      <c r="AI429" s="219" t="str">
        <f>IFERROR(VLOOKUP('PLANNING-RECHANGES LATelec'!$AU429,[2]MAD!$B$4:$J$50000,2,FALSE),"MAD TBD")</f>
        <v>MAD TBD</v>
      </c>
      <c r="AJ429" s="134" t="str">
        <f>IFERROR(VLOOKUP('PLANNING-RECHANGES LATelec'!$AU429,[2]MAD!$B$4:$J$50000,9,FALSE),"NON EXPEDIÉE")</f>
        <v>NON EXPEDIÉE</v>
      </c>
      <c r="AK429" s="224" t="str">
        <f t="shared" si="45"/>
        <v/>
      </c>
      <c r="AL429" s="227">
        <v>43410</v>
      </c>
      <c r="AM429" s="222" t="s">
        <v>15</v>
      </c>
      <c r="AN429" s="172">
        <f>IFERROR(VLOOKUP('PLANNING-RECHANGES LATelec'!$F429,'Table V'!A$1:O8336,13,FALSE),"TBD")</f>
        <v>745</v>
      </c>
      <c r="AO429" s="170">
        <f>IFERROR(VLOOKUP('PLANNING-RECHANGES LATelec'!$F429,'Table V'!A$1:O8293,14,FALSE),"TBD")</f>
        <v>0</v>
      </c>
      <c r="AP429" s="171" t="str">
        <f>IFERROR(VLOOKUP('PLANNING-RECHANGES LATelec'!$F429,'Table V'!A$1:O$8013,15,FALSE),"TBD")</f>
        <v>EUR</v>
      </c>
      <c r="AQ429" s="168" t="str">
        <f>IFERROR(VLOOKUP('PLANNING-RECHANGES LATelec'!$A429,[3]PO_AS!$A$2:$R$2520,16,FALSE),"TBD")</f>
        <v>TBD</v>
      </c>
      <c r="AR429" s="169" t="str">
        <f>IFERROR(VLOOKUP('PLANNING-RECHANGES LATelec'!$A429,[3]PO_AS!$A$2:$S$2520,18,FALSE),"TBD")</f>
        <v>TBD</v>
      </c>
      <c r="AS429" s="169" t="str">
        <f t="shared" si="46"/>
        <v>Non valide</v>
      </c>
      <c r="AT429" s="169" t="str">
        <f t="shared" si="47"/>
        <v>Non valide</v>
      </c>
      <c r="AU429" s="215" t="str">
        <f>LEFT('PLANNING-RECHANGES LATelec'!$R429,9)</f>
        <v>LCT164073</v>
      </c>
      <c r="AV429" s="156"/>
    </row>
    <row r="430" spans="1:48" ht="38.25" hidden="1" x14ac:dyDescent="0.2">
      <c r="A430" s="84" t="str">
        <f t="shared" si="43"/>
        <v>2782692910</v>
      </c>
      <c r="B430" s="125" t="str">
        <f>IFERROR(VLOOKUP(F430,'Table V'!A:K,11,FALSE),"TBD")</f>
        <v>AIRBUS</v>
      </c>
      <c r="C430" s="125">
        <v>27826929</v>
      </c>
      <c r="D430" s="126">
        <v>10</v>
      </c>
      <c r="E430" s="127" t="s">
        <v>104</v>
      </c>
      <c r="F430" s="125" t="s">
        <v>677</v>
      </c>
      <c r="G430" s="125">
        <v>8</v>
      </c>
      <c r="H430" s="125">
        <v>0</v>
      </c>
      <c r="I430" s="125" t="str">
        <f>IFERROR(VLOOKUP(F430,'Stock PHS'!A:F,6,FALSE),"")</f>
        <v/>
      </c>
      <c r="J430" s="128" t="str">
        <f>IFERROR(VLOOKUP(F430,'Table V'!A:I,9,FALSE),"P/N INCONNU")</f>
        <v>P/N CONNU</v>
      </c>
      <c r="K430" s="125" t="str">
        <f>IFERROR(VLOOKUP(F430,'Table V'!A:J,10,FALSE),"TBD")</f>
        <v>TBD</v>
      </c>
      <c r="L430" s="125" t="str">
        <f>IFERROR(VLOOKUP(F430,'Table V'!A:C,3,FALSE),"LdF non existante")</f>
        <v>LdF approuvée</v>
      </c>
      <c r="M430" s="129" t="s">
        <v>59</v>
      </c>
      <c r="N430" s="125" t="str">
        <f>IFERROR(VLOOKUP(F430,'Table V'!A:H,8,FALSE),"À définir")</f>
        <v>NON</v>
      </c>
      <c r="O430" s="125" t="str">
        <f>IFERROR(VLOOKUP(F430,'Table V'!A:E,2,FALSE),"TBD")</f>
        <v>JACK ASSY</v>
      </c>
      <c r="P430" s="125" t="str">
        <f>IFERROR(CONCATENATE(VLOOKUP(F430,'Table V'!$A$1:$Q$260192,17,FALSE),"-",(RIGHT(C430,4)),"0",D430),"")</f>
        <v>1251019-6929010</v>
      </c>
      <c r="Q430" s="130" t="str">
        <f>IFERROR(VLOOKUP(F430,'Table V'!A:L,12,FALSE),"")</f>
        <v>COL</v>
      </c>
      <c r="R430" s="126" t="s">
        <v>1875</v>
      </c>
      <c r="S430" s="125" t="s">
        <v>747</v>
      </c>
      <c r="T430" s="131" t="s">
        <v>24</v>
      </c>
      <c r="U430" s="132" t="s">
        <v>15</v>
      </c>
      <c r="V430" s="130" t="str">
        <f>IFERROR(VLOOKUP(F430,'Table V'!A:F,6,FALSE),"TBD")</f>
        <v>N/A</v>
      </c>
      <c r="W430" s="125" t="str">
        <f>IFERROR(VLOOKUP(F430,'Table V'!A:G,7,FALSE),"TBD")</f>
        <v>N/A</v>
      </c>
      <c r="X430" s="125" t="str">
        <f>IFERROR(VLOOKUP(A430,[1]Feuil1!$A:$AG,32,FALSE),"N/A")</f>
        <v>N/A</v>
      </c>
      <c r="Y430" s="130" t="s">
        <v>1987</v>
      </c>
      <c r="Z430" s="133" t="s">
        <v>1122</v>
      </c>
      <c r="AA430" s="125" t="s">
        <v>159</v>
      </c>
      <c r="AB430" s="129">
        <v>14642</v>
      </c>
      <c r="AC430" s="129" t="s">
        <v>725</v>
      </c>
      <c r="AD430" s="129">
        <v>1651</v>
      </c>
      <c r="AE430" s="134">
        <v>43357</v>
      </c>
      <c r="AF430" s="134">
        <v>43417</v>
      </c>
      <c r="AG430" s="134">
        <f t="shared" si="44"/>
        <v>43411</v>
      </c>
      <c r="AH430" s="125"/>
      <c r="AI430" s="219" t="str">
        <f>IFERROR(VLOOKUP('PLANNING-RECHANGES LATelec'!$AU430,[2]MAD!$B$4:$J$50000,2,FALSE),"MAD TBD")</f>
        <v>MAD TBD</v>
      </c>
      <c r="AJ430" s="134" t="str">
        <f>IFERROR(VLOOKUP('PLANNING-RECHANGES LATelec'!$AU430,[2]MAD!$B$4:$J$50000,9,FALSE),"NON EXPEDIÉE")</f>
        <v>NON EXPEDIÉE</v>
      </c>
      <c r="AK430" s="224" t="str">
        <f t="shared" si="45"/>
        <v/>
      </c>
      <c r="AL430" s="227">
        <v>43411</v>
      </c>
      <c r="AM430" s="222" t="s">
        <v>15</v>
      </c>
      <c r="AN430" s="172">
        <f>IFERROR(VLOOKUP('PLANNING-RECHANGES LATelec'!$F430,'Table V'!A$1:O8337,13,FALSE),"TBD")</f>
        <v>1885</v>
      </c>
      <c r="AO430" s="170">
        <f>IFERROR(VLOOKUP('PLANNING-RECHANGES LATelec'!$F430,'Table V'!A$1:O8294,14,FALSE),"TBD")</f>
        <v>0</v>
      </c>
      <c r="AP430" s="171" t="str">
        <f>IFERROR(VLOOKUP('PLANNING-RECHANGES LATelec'!$F430,'Table V'!A$1:O$8013,15,FALSE),"TBD")</f>
        <v>USD</v>
      </c>
      <c r="AQ430" s="168" t="str">
        <f>IFERROR(VLOOKUP('PLANNING-RECHANGES LATelec'!$A430,[3]PO_AS!$A$2:$R$2520,16,FALSE),"TBD")</f>
        <v>TBD</v>
      </c>
      <c r="AR430" s="169" t="str">
        <f>IFERROR(VLOOKUP('PLANNING-RECHANGES LATelec'!$A430,[3]PO_AS!$A$2:$S$2520,18,FALSE),"TBD")</f>
        <v>TBD</v>
      </c>
      <c r="AS430" s="169" t="str">
        <f t="shared" si="46"/>
        <v>Non valide</v>
      </c>
      <c r="AT430" s="169" t="str">
        <f t="shared" si="47"/>
        <v>Non valide</v>
      </c>
      <c r="AU430" s="215" t="str">
        <f>LEFT('PLANNING-RECHANGES LATelec'!$R430,9)</f>
        <v>LCT075872</v>
      </c>
      <c r="AV430" s="156"/>
    </row>
    <row r="431" spans="1:48" ht="38.25" hidden="1" x14ac:dyDescent="0.2">
      <c r="A431" s="84" t="str">
        <f t="shared" si="43"/>
        <v>2769947210</v>
      </c>
      <c r="B431" s="125" t="str">
        <f>IFERROR(VLOOKUP(F431,'Table V'!A:K,11,FALSE),"TBD")</f>
        <v>AIRBUS</v>
      </c>
      <c r="C431" s="125">
        <v>27699472</v>
      </c>
      <c r="D431" s="126">
        <v>10</v>
      </c>
      <c r="E431" s="127" t="s">
        <v>104</v>
      </c>
      <c r="F431" s="125" t="s">
        <v>677</v>
      </c>
      <c r="G431" s="125">
        <v>2</v>
      </c>
      <c r="H431" s="125">
        <v>0</v>
      </c>
      <c r="I431" s="125" t="str">
        <f>IFERROR(VLOOKUP(F431,'Stock PHS'!A:F,6,FALSE),"")</f>
        <v/>
      </c>
      <c r="J431" s="128" t="str">
        <f>IFERROR(VLOOKUP(F431,'Table V'!A:I,9,FALSE),"P/N INCONNU")</f>
        <v>P/N CONNU</v>
      </c>
      <c r="K431" s="125" t="str">
        <f>IFERROR(VLOOKUP(F431,'Table V'!A:J,10,FALSE),"TBD")</f>
        <v>TBD</v>
      </c>
      <c r="L431" s="125" t="str">
        <f>IFERROR(VLOOKUP(F431,'Table V'!A:C,3,FALSE),"LdF non existante")</f>
        <v>LdF approuvée</v>
      </c>
      <c r="M431" s="129" t="s">
        <v>59</v>
      </c>
      <c r="N431" s="125" t="str">
        <f>IFERROR(VLOOKUP(F431,'Table V'!A:H,8,FALSE),"À définir")</f>
        <v>NON</v>
      </c>
      <c r="O431" s="125" t="str">
        <f>IFERROR(VLOOKUP(F431,'Table V'!A:E,2,FALSE),"TBD")</f>
        <v>JACK ASSY</v>
      </c>
      <c r="P431" s="125" t="str">
        <f>IFERROR(CONCATENATE(VLOOKUP(F431,'Table V'!$A$1:$Q$260192,17,FALSE),"-",(RIGHT(C431,4)),"0",D431),"")</f>
        <v>1251019-9472010</v>
      </c>
      <c r="Q431" s="130" t="str">
        <f>IFERROR(VLOOKUP(F431,'Table V'!A:L,12,FALSE),"")</f>
        <v>COL</v>
      </c>
      <c r="R431" s="126" t="s">
        <v>1876</v>
      </c>
      <c r="S431" s="125" t="s">
        <v>744</v>
      </c>
      <c r="T431" s="131" t="s">
        <v>24</v>
      </c>
      <c r="U431" s="132" t="s">
        <v>15</v>
      </c>
      <c r="V431" s="130" t="str">
        <f>IFERROR(VLOOKUP(F431,'Table V'!A:F,6,FALSE),"TBD")</f>
        <v>N/A</v>
      </c>
      <c r="W431" s="125" t="str">
        <f>IFERROR(VLOOKUP(F431,'Table V'!A:G,7,FALSE),"TBD")</f>
        <v>N/A</v>
      </c>
      <c r="X431" s="125" t="str">
        <f>IFERROR(VLOOKUP(A431,[1]Feuil1!$A:$AG,32,FALSE),"N/A")</f>
        <v>N/A</v>
      </c>
      <c r="Y431" s="130" t="s">
        <v>1987</v>
      </c>
      <c r="Z431" s="133" t="s">
        <v>1121</v>
      </c>
      <c r="AA431" s="125" t="s">
        <v>159</v>
      </c>
      <c r="AB431" s="129">
        <v>11974</v>
      </c>
      <c r="AC431" s="129" t="s">
        <v>724</v>
      </c>
      <c r="AD431" s="129" t="s">
        <v>957</v>
      </c>
      <c r="AE431" s="134">
        <v>43286</v>
      </c>
      <c r="AF431" s="134">
        <v>43421</v>
      </c>
      <c r="AG431" s="134">
        <f t="shared" si="44"/>
        <v>43417</v>
      </c>
      <c r="AH431" s="125"/>
      <c r="AI431" s="219" t="str">
        <f>IFERROR(VLOOKUP('PLANNING-RECHANGES LATelec'!$AU431,[2]MAD!$B$4:$J$50000,2,FALSE),"MAD TBD")</f>
        <v>MAD TBD</v>
      </c>
      <c r="AJ431" s="134" t="str">
        <f>IFERROR(VLOOKUP('PLANNING-RECHANGES LATelec'!$AU431,[2]MAD!$B$4:$J$50000,9,FALSE),"NON EXPEDIÉE")</f>
        <v>NON EXPEDIÉE</v>
      </c>
      <c r="AK431" s="224" t="str">
        <f t="shared" si="45"/>
        <v/>
      </c>
      <c r="AL431" s="227">
        <v>43417</v>
      </c>
      <c r="AM431" s="222" t="s">
        <v>15</v>
      </c>
      <c r="AN431" s="172">
        <f>IFERROR(VLOOKUP('PLANNING-RECHANGES LATelec'!$F431,'Table V'!A$1:O8338,13,FALSE),"TBD")</f>
        <v>1885</v>
      </c>
      <c r="AO431" s="170">
        <f>IFERROR(VLOOKUP('PLANNING-RECHANGES LATelec'!$F431,'Table V'!A$1:O8295,14,FALSE),"TBD")</f>
        <v>0</v>
      </c>
      <c r="AP431" s="171" t="str">
        <f>IFERROR(VLOOKUP('PLANNING-RECHANGES LATelec'!$F431,'Table V'!A$1:O$8013,15,FALSE),"TBD")</f>
        <v>USD</v>
      </c>
      <c r="AQ431" s="168" t="str">
        <f>IFERROR(VLOOKUP('PLANNING-RECHANGES LATelec'!$A431,[3]PO_AS!$A$2:$R$2520,16,FALSE),"TBD")</f>
        <v>TBD</v>
      </c>
      <c r="AR431" s="169" t="str">
        <f>IFERROR(VLOOKUP('PLANNING-RECHANGES LATelec'!$A431,[3]PO_AS!$A$2:$S$2520,18,FALSE),"TBD")</f>
        <v>TBD</v>
      </c>
      <c r="AS431" s="169" t="str">
        <f t="shared" si="46"/>
        <v>Non valide</v>
      </c>
      <c r="AT431" s="169" t="str">
        <f t="shared" si="47"/>
        <v>Non valide</v>
      </c>
      <c r="AU431" s="215" t="str">
        <f>LEFT('PLANNING-RECHANGES LATelec'!$R431,9)</f>
        <v>LCTZ72227</v>
      </c>
      <c r="AV431" s="156"/>
    </row>
    <row r="432" spans="1:48" ht="38.25" hidden="1" x14ac:dyDescent="0.2">
      <c r="A432" s="84" t="str">
        <f t="shared" si="43"/>
        <v>2769947510</v>
      </c>
      <c r="B432" s="125" t="str">
        <f>IFERROR(VLOOKUP(F432,'Table V'!A:K,11,FALSE),"TBD")</f>
        <v>AIRBUS</v>
      </c>
      <c r="C432" s="125">
        <v>27699475</v>
      </c>
      <c r="D432" s="126">
        <v>10</v>
      </c>
      <c r="E432" s="127" t="s">
        <v>104</v>
      </c>
      <c r="F432" s="125" t="s">
        <v>677</v>
      </c>
      <c r="G432" s="125">
        <v>2</v>
      </c>
      <c r="H432" s="125">
        <v>0</v>
      </c>
      <c r="I432" s="125" t="str">
        <f>IFERROR(VLOOKUP(F432,'Stock PHS'!A:F,6,FALSE),"")</f>
        <v/>
      </c>
      <c r="J432" s="128" t="str">
        <f>IFERROR(VLOOKUP(F432,'Table V'!A:I,9,FALSE),"P/N INCONNU")</f>
        <v>P/N CONNU</v>
      </c>
      <c r="K432" s="125" t="str">
        <f>IFERROR(VLOOKUP(F432,'Table V'!A:J,10,FALSE),"TBD")</f>
        <v>TBD</v>
      </c>
      <c r="L432" s="125" t="str">
        <f>IFERROR(VLOOKUP(F432,'Table V'!A:C,3,FALSE),"LdF non existante")</f>
        <v>LdF approuvée</v>
      </c>
      <c r="M432" s="129" t="s">
        <v>59</v>
      </c>
      <c r="N432" s="125" t="str">
        <f>IFERROR(VLOOKUP(F432,'Table V'!A:H,8,FALSE),"À définir")</f>
        <v>NON</v>
      </c>
      <c r="O432" s="125" t="str">
        <f>IFERROR(VLOOKUP(F432,'Table V'!A:E,2,FALSE),"TBD")</f>
        <v>JACK ASSY</v>
      </c>
      <c r="P432" s="125" t="str">
        <f>IFERROR(CONCATENATE(VLOOKUP(F432,'Table V'!$A$1:$Q$260192,17,FALSE),"-",(RIGHT(C432,4)),"0",D432),"")</f>
        <v>1251019-9475010</v>
      </c>
      <c r="Q432" s="130" t="str">
        <f>IFERROR(VLOOKUP(F432,'Table V'!A:L,12,FALSE),"")</f>
        <v>COL</v>
      </c>
      <c r="R432" s="126" t="s">
        <v>1877</v>
      </c>
      <c r="S432" s="125" t="s">
        <v>745</v>
      </c>
      <c r="T432" s="131" t="s">
        <v>24</v>
      </c>
      <c r="U432" s="132" t="s">
        <v>15</v>
      </c>
      <c r="V432" s="130" t="str">
        <f>IFERROR(VLOOKUP(F432,'Table V'!A:F,6,FALSE),"TBD")</f>
        <v>N/A</v>
      </c>
      <c r="W432" s="125" t="str">
        <f>IFERROR(VLOOKUP(F432,'Table V'!A:G,7,FALSE),"TBD")</f>
        <v>N/A</v>
      </c>
      <c r="X432" s="125" t="str">
        <f>IFERROR(VLOOKUP(A432,[1]Feuil1!$A:$AG,32,FALSE),"N/A")</f>
        <v>N/A</v>
      </c>
      <c r="Y432" s="130" t="s">
        <v>1987</v>
      </c>
      <c r="Z432" s="133" t="s">
        <v>1122</v>
      </c>
      <c r="AA432" s="125" t="s">
        <v>159</v>
      </c>
      <c r="AB432" s="129">
        <v>11974</v>
      </c>
      <c r="AC432" s="129" t="s">
        <v>724</v>
      </c>
      <c r="AD432" s="129" t="s">
        <v>957</v>
      </c>
      <c r="AE432" s="134">
        <v>43326</v>
      </c>
      <c r="AF432" s="134">
        <v>43421</v>
      </c>
      <c r="AG432" s="134">
        <f t="shared" si="44"/>
        <v>43417</v>
      </c>
      <c r="AH432" s="125"/>
      <c r="AI432" s="219" t="str">
        <f>IFERROR(VLOOKUP('PLANNING-RECHANGES LATelec'!$AU432,[2]MAD!$B$4:$J$50000,2,FALSE),"MAD TBD")</f>
        <v>MAD TBD</v>
      </c>
      <c r="AJ432" s="134" t="str">
        <f>IFERROR(VLOOKUP('PLANNING-RECHANGES LATelec'!$AU432,[2]MAD!$B$4:$J$50000,9,FALSE),"NON EXPEDIÉE")</f>
        <v>NON EXPEDIÉE</v>
      </c>
      <c r="AK432" s="224" t="str">
        <f t="shared" si="45"/>
        <v/>
      </c>
      <c r="AL432" s="227">
        <v>43417</v>
      </c>
      <c r="AM432" s="222" t="s">
        <v>15</v>
      </c>
      <c r="AN432" s="172">
        <f>IFERROR(VLOOKUP('PLANNING-RECHANGES LATelec'!$F432,'Table V'!A$1:O8339,13,FALSE),"TBD")</f>
        <v>1885</v>
      </c>
      <c r="AO432" s="170">
        <f>IFERROR(VLOOKUP('PLANNING-RECHANGES LATelec'!$F432,'Table V'!A$1:O8296,14,FALSE),"TBD")</f>
        <v>0</v>
      </c>
      <c r="AP432" s="171" t="str">
        <f>IFERROR(VLOOKUP('PLANNING-RECHANGES LATelec'!$F432,'Table V'!A$1:O$8013,15,FALSE),"TBD")</f>
        <v>USD</v>
      </c>
      <c r="AQ432" s="168" t="str">
        <f>IFERROR(VLOOKUP('PLANNING-RECHANGES LATelec'!$A432,[3]PO_AS!$A$2:$R$2520,16,FALSE),"TBD")</f>
        <v>TBD</v>
      </c>
      <c r="AR432" s="169" t="str">
        <f>IFERROR(VLOOKUP('PLANNING-RECHANGES LATelec'!$A432,[3]PO_AS!$A$2:$S$2520,18,FALSE),"TBD")</f>
        <v>TBD</v>
      </c>
      <c r="AS432" s="169" t="str">
        <f t="shared" si="46"/>
        <v>Non valide</v>
      </c>
      <c r="AT432" s="169" t="str">
        <f t="shared" si="47"/>
        <v>Non valide</v>
      </c>
      <c r="AU432" s="215" t="str">
        <f>LEFT('PLANNING-RECHANGES LATelec'!$R432,9)</f>
        <v>LCTZ73695</v>
      </c>
      <c r="AV432" s="156"/>
    </row>
    <row r="433" spans="1:48" ht="38.25" hidden="1" x14ac:dyDescent="0.2">
      <c r="A433" s="84" t="str">
        <f t="shared" si="43"/>
        <v>2769947710</v>
      </c>
      <c r="B433" s="125" t="str">
        <f>IFERROR(VLOOKUP(F433,'Table V'!A:K,11,FALSE),"TBD")</f>
        <v>AIRBUS</v>
      </c>
      <c r="C433" s="125">
        <v>27699477</v>
      </c>
      <c r="D433" s="126">
        <v>10</v>
      </c>
      <c r="E433" s="127" t="s">
        <v>104</v>
      </c>
      <c r="F433" s="125" t="s">
        <v>677</v>
      </c>
      <c r="G433" s="125">
        <v>2</v>
      </c>
      <c r="H433" s="125">
        <v>0</v>
      </c>
      <c r="I433" s="125" t="str">
        <f>IFERROR(VLOOKUP(F433,'Stock PHS'!A:F,6,FALSE),"")</f>
        <v/>
      </c>
      <c r="J433" s="128" t="str">
        <f>IFERROR(VLOOKUP(F433,'Table V'!A:I,9,FALSE),"P/N INCONNU")</f>
        <v>P/N CONNU</v>
      </c>
      <c r="K433" s="125" t="str">
        <f>IFERROR(VLOOKUP(F433,'Table V'!A:J,10,FALSE),"TBD")</f>
        <v>TBD</v>
      </c>
      <c r="L433" s="125" t="str">
        <f>IFERROR(VLOOKUP(F433,'Table V'!A:C,3,FALSE),"LdF non existante")</f>
        <v>LdF approuvée</v>
      </c>
      <c r="M433" s="129" t="s">
        <v>59</v>
      </c>
      <c r="N433" s="125" t="str">
        <f>IFERROR(VLOOKUP(F433,'Table V'!A:H,8,FALSE),"À définir")</f>
        <v>NON</v>
      </c>
      <c r="O433" s="125" t="str">
        <f>IFERROR(VLOOKUP(F433,'Table V'!A:E,2,FALSE),"TBD")</f>
        <v>JACK ASSY</v>
      </c>
      <c r="P433" s="125" t="str">
        <f>IFERROR(CONCATENATE(VLOOKUP(F433,'Table V'!$A$1:$Q$260192,17,FALSE),"-",(RIGHT(C433,4)),"0",D433),"")</f>
        <v>1251019-9477010</v>
      </c>
      <c r="Q433" s="130" t="str">
        <f>IFERROR(VLOOKUP(F433,'Table V'!A:L,12,FALSE),"")</f>
        <v>COL</v>
      </c>
      <c r="R433" s="126" t="s">
        <v>1878</v>
      </c>
      <c r="S433" s="125" t="s">
        <v>746</v>
      </c>
      <c r="T433" s="131" t="s">
        <v>24</v>
      </c>
      <c r="U433" s="132" t="s">
        <v>15</v>
      </c>
      <c r="V433" s="130" t="str">
        <f>IFERROR(VLOOKUP(F433,'Table V'!A:F,6,FALSE),"TBD")</f>
        <v>N/A</v>
      </c>
      <c r="W433" s="125" t="str">
        <f>IFERROR(VLOOKUP(F433,'Table V'!A:G,7,FALSE),"TBD")</f>
        <v>N/A</v>
      </c>
      <c r="X433" s="125" t="str">
        <f>IFERROR(VLOOKUP(A433,[1]Feuil1!$A:$AG,32,FALSE),"N/A")</f>
        <v>N/A</v>
      </c>
      <c r="Y433" s="130" t="s">
        <v>1987</v>
      </c>
      <c r="Z433" s="133" t="s">
        <v>1122</v>
      </c>
      <c r="AA433" s="125" t="s">
        <v>159</v>
      </c>
      <c r="AB433" s="129">
        <v>11974</v>
      </c>
      <c r="AC433" s="129" t="s">
        <v>724</v>
      </c>
      <c r="AD433" s="129" t="s">
        <v>957</v>
      </c>
      <c r="AE433" s="134">
        <v>43348</v>
      </c>
      <c r="AF433" s="134">
        <v>43421</v>
      </c>
      <c r="AG433" s="134">
        <f t="shared" si="44"/>
        <v>43417</v>
      </c>
      <c r="AH433" s="125"/>
      <c r="AI433" s="219" t="str">
        <f>IFERROR(VLOOKUP('PLANNING-RECHANGES LATelec'!$AU433,[2]MAD!$B$4:$J$50000,2,FALSE),"MAD TBD")</f>
        <v>MAD TBD</v>
      </c>
      <c r="AJ433" s="134" t="str">
        <f>IFERROR(VLOOKUP('PLANNING-RECHANGES LATelec'!$AU433,[2]MAD!$B$4:$J$50000,9,FALSE),"NON EXPEDIÉE")</f>
        <v>NON EXPEDIÉE</v>
      </c>
      <c r="AK433" s="224" t="str">
        <f t="shared" si="45"/>
        <v/>
      </c>
      <c r="AL433" s="227">
        <v>43417</v>
      </c>
      <c r="AM433" s="222" t="s">
        <v>15</v>
      </c>
      <c r="AN433" s="172">
        <f>IFERROR(VLOOKUP('PLANNING-RECHANGES LATelec'!$F433,'Table V'!A$1:O8340,13,FALSE),"TBD")</f>
        <v>1885</v>
      </c>
      <c r="AO433" s="170">
        <f>IFERROR(VLOOKUP('PLANNING-RECHANGES LATelec'!$F433,'Table V'!A$1:O8297,14,FALSE),"TBD")</f>
        <v>0</v>
      </c>
      <c r="AP433" s="171" t="str">
        <f>IFERROR(VLOOKUP('PLANNING-RECHANGES LATelec'!$F433,'Table V'!A$1:O$8013,15,FALSE),"TBD")</f>
        <v>USD</v>
      </c>
      <c r="AQ433" s="168" t="str">
        <f>IFERROR(VLOOKUP('PLANNING-RECHANGES LATelec'!$A433,[3]PO_AS!$A$2:$R$2520,16,FALSE),"TBD")</f>
        <v>TBD</v>
      </c>
      <c r="AR433" s="169" t="str">
        <f>IFERROR(VLOOKUP('PLANNING-RECHANGES LATelec'!$A433,[3]PO_AS!$A$2:$S$2520,18,FALSE),"TBD")</f>
        <v>TBD</v>
      </c>
      <c r="AS433" s="169" t="str">
        <f t="shared" si="46"/>
        <v>Non valide</v>
      </c>
      <c r="AT433" s="169" t="str">
        <f t="shared" si="47"/>
        <v>Non valide</v>
      </c>
      <c r="AU433" s="215" t="str">
        <f>LEFT('PLANNING-RECHANGES LATelec'!$R433,9)</f>
        <v>LCTZ73698</v>
      </c>
      <c r="AV433" s="156"/>
    </row>
    <row r="434" spans="1:48" ht="38.25" hidden="1" x14ac:dyDescent="0.2">
      <c r="A434" s="84" t="str">
        <f t="shared" si="43"/>
        <v>2778240610</v>
      </c>
      <c r="B434" s="125" t="str">
        <f>IFERROR(VLOOKUP(F434,'Table V'!A:K,11,FALSE),"TBD")</f>
        <v>AIRBUS</v>
      </c>
      <c r="C434" s="125">
        <v>27782406</v>
      </c>
      <c r="D434" s="126">
        <v>10</v>
      </c>
      <c r="E434" s="127" t="s">
        <v>95</v>
      </c>
      <c r="F434" s="125" t="s">
        <v>678</v>
      </c>
      <c r="G434" s="125">
        <v>2</v>
      </c>
      <c r="H434" s="125">
        <v>0</v>
      </c>
      <c r="I434" s="125" t="str">
        <f>IFERROR(VLOOKUP(F434,'Stock PHS'!A:F,6,FALSE),"")</f>
        <v/>
      </c>
      <c r="J434" s="128" t="str">
        <f>IFERROR(VLOOKUP(F434,'Table V'!A:I,9,FALSE),"P/N INCONNU")</f>
        <v>P/N CONNU</v>
      </c>
      <c r="K434" s="125" t="str">
        <f>IFERROR(VLOOKUP(F434,'Table V'!A:J,10,FALSE),"TBD")</f>
        <v>TBD</v>
      </c>
      <c r="L434" s="125" t="str">
        <f>IFERROR(VLOOKUP(F434,'Table V'!A:C,3,FALSE),"LdF non existante")</f>
        <v>LdF approuvée</v>
      </c>
      <c r="M434" s="129" t="s">
        <v>59</v>
      </c>
      <c r="N434" s="125" t="str">
        <f>IFERROR(VLOOKUP(F434,'Table V'!A:H,8,FALSE),"À définir")</f>
        <v>NON</v>
      </c>
      <c r="O434" s="125" t="str">
        <f>IFERROR(VLOOKUP(F434,'Table V'!A:E,2,FALSE),"TBD")</f>
        <v>HARNAIS 1 P2T2</v>
      </c>
      <c r="P434" s="125" t="str">
        <f>IFERROR(CONCATENATE(VLOOKUP(F434,'Table V'!$A$1:$Q$260192,17,FALSE),"-",(RIGHT(C434,4)),"0",D434),"")</f>
        <v>1251019-2406010</v>
      </c>
      <c r="Q434" s="130" t="str">
        <f>IFERROR(VLOOKUP(F434,'Table V'!A:L,12,FALSE),"")</f>
        <v>COL</v>
      </c>
      <c r="R434" s="126" t="s">
        <v>1879</v>
      </c>
      <c r="S434" s="125" t="s">
        <v>748</v>
      </c>
      <c r="T434" s="131" t="s">
        <v>24</v>
      </c>
      <c r="U434" s="132" t="s">
        <v>15</v>
      </c>
      <c r="V434" s="130" t="str">
        <f>IFERROR(VLOOKUP(F434,'Table V'!A:F,6,FALSE),"TBD")</f>
        <v>N/A</v>
      </c>
      <c r="W434" s="125" t="str">
        <f>IFERROR(VLOOKUP(F434,'Table V'!A:G,7,FALSE),"TBD")</f>
        <v>N/A</v>
      </c>
      <c r="X434" s="125" t="str">
        <f>IFERROR(VLOOKUP(A434,[1]Feuil1!$A:$AG,32,FALSE),"N/A")</f>
        <v>N/A</v>
      </c>
      <c r="Y434" s="130" t="s">
        <v>1987</v>
      </c>
      <c r="Z434" s="133" t="s">
        <v>1147</v>
      </c>
      <c r="AA434" s="125" t="s">
        <v>159</v>
      </c>
      <c r="AB434" s="129">
        <v>13597</v>
      </c>
      <c r="AC434" s="129" t="s">
        <v>1093</v>
      </c>
      <c r="AD434" s="129">
        <v>3216</v>
      </c>
      <c r="AE434" s="134">
        <v>43412</v>
      </c>
      <c r="AF434" s="134">
        <v>43421</v>
      </c>
      <c r="AG434" s="134">
        <f t="shared" si="44"/>
        <v>43417</v>
      </c>
      <c r="AH434" s="125"/>
      <c r="AI434" s="219" t="str">
        <f>IFERROR(VLOOKUP('PLANNING-RECHANGES LATelec'!$AU434,[2]MAD!$B$4:$J$50000,2,FALSE),"MAD TBD")</f>
        <v>MAD TBD</v>
      </c>
      <c r="AJ434" s="134" t="str">
        <f>IFERROR(VLOOKUP('PLANNING-RECHANGES LATelec'!$AU434,[2]MAD!$B$4:$J$50000,9,FALSE),"NON EXPEDIÉE")</f>
        <v>NON EXPEDIÉE</v>
      </c>
      <c r="AK434" s="224" t="str">
        <f t="shared" si="45"/>
        <v/>
      </c>
      <c r="AL434" s="227">
        <v>43417</v>
      </c>
      <c r="AM434" s="222" t="s">
        <v>15</v>
      </c>
      <c r="AN434" s="172">
        <f>IFERROR(VLOOKUP('PLANNING-RECHANGES LATelec'!$F434,'Table V'!A$1:O8341,13,FALSE),"TBD")</f>
        <v>853</v>
      </c>
      <c r="AO434" s="170">
        <f>IFERROR(VLOOKUP('PLANNING-RECHANGES LATelec'!$F434,'Table V'!A$1:O8298,14,FALSE),"TBD")</f>
        <v>0</v>
      </c>
      <c r="AP434" s="171" t="str">
        <f>IFERROR(VLOOKUP('PLANNING-RECHANGES LATelec'!$F434,'Table V'!A$1:O$8013,15,FALSE),"TBD")</f>
        <v>USD</v>
      </c>
      <c r="AQ434" s="168" t="str">
        <f>IFERROR(VLOOKUP('PLANNING-RECHANGES LATelec'!$A434,[3]PO_AS!$A$2:$R$2520,16,FALSE),"TBD")</f>
        <v>TBD</v>
      </c>
      <c r="AR434" s="169" t="str">
        <f>IFERROR(VLOOKUP('PLANNING-RECHANGES LATelec'!$A434,[3]PO_AS!$A$2:$S$2520,18,FALSE),"TBD")</f>
        <v>TBD</v>
      </c>
      <c r="AS434" s="169" t="str">
        <f t="shared" si="46"/>
        <v>Non valide</v>
      </c>
      <c r="AT434" s="169" t="str">
        <f t="shared" si="47"/>
        <v>Non valide</v>
      </c>
      <c r="AU434" s="215" t="str">
        <f>LEFT('PLANNING-RECHANGES LATelec'!$R434,9)</f>
        <v>LCT034708</v>
      </c>
      <c r="AV434" s="156"/>
    </row>
    <row r="435" spans="1:48" ht="25.5" hidden="1" x14ac:dyDescent="0.2">
      <c r="A435" s="84" t="str">
        <f t="shared" si="43"/>
        <v>2796774310</v>
      </c>
      <c r="B435" s="125" t="str">
        <f>IFERROR(VLOOKUP(F435,'Table V'!A:K,11,FALSE),"TBD")</f>
        <v>AIRBUS</v>
      </c>
      <c r="C435" s="125">
        <v>27967743</v>
      </c>
      <c r="D435" s="126" t="s">
        <v>157</v>
      </c>
      <c r="E435" s="127" t="s">
        <v>6</v>
      </c>
      <c r="F435" s="125" t="s">
        <v>683</v>
      </c>
      <c r="G435" s="125">
        <v>1</v>
      </c>
      <c r="H435" s="125">
        <v>0</v>
      </c>
      <c r="I435" s="125" t="str">
        <f>IFERROR(VLOOKUP(F435,'Stock PHS'!A:F,6,FALSE),"")</f>
        <v/>
      </c>
      <c r="J435" s="128" t="str">
        <f>IFERROR(VLOOKUP(F435,'Table V'!A:I,9,FALSE),"P/N INCONNU")</f>
        <v>P/N CONNU</v>
      </c>
      <c r="K435" s="125" t="str">
        <f>IFERROR(VLOOKUP(F435,'Table V'!A:J,10,FALSE),"TBD")</f>
        <v>N/A</v>
      </c>
      <c r="L435" s="125" t="str">
        <f>IFERROR(VLOOKUP(F435,'Table V'!A:C,3,FALSE),"LdF non existante")</f>
        <v>LdF Non approuvée</v>
      </c>
      <c r="M435" s="129" t="s">
        <v>59</v>
      </c>
      <c r="N435" s="125" t="str">
        <f>IFERROR(VLOOKUP(F435,'Table V'!A:H,8,FALSE),"À définir")</f>
        <v>NON</v>
      </c>
      <c r="O435" s="125" t="str">
        <f>IFERROR(VLOOKUP(F435,'Table V'!A:E,2,FALSE),"TBD")</f>
        <v>HARNESS 5R-6R 1000VU</v>
      </c>
      <c r="P435" s="125" t="str">
        <f>IFERROR(CONCATENATE(VLOOKUP(F435,'Table V'!$A$1:$Q$260192,17,FALSE),"-",(RIGHT(C435,4)),"0",D435),"")</f>
        <v>1252119-7743010</v>
      </c>
      <c r="Q435" s="130" t="str">
        <f>IFERROR(VLOOKUP(F435,'Table V'!A:L,12,FALSE),"")</f>
        <v>COL</v>
      </c>
      <c r="R435" s="126" t="s">
        <v>1196</v>
      </c>
      <c r="S435" s="125" t="s">
        <v>1197</v>
      </c>
      <c r="T435" s="131" t="s">
        <v>24</v>
      </c>
      <c r="U435" s="132" t="s">
        <v>15</v>
      </c>
      <c r="V435" s="130" t="str">
        <f>IFERROR(VLOOKUP(F435,'Table V'!A:F,6,FALSE),"TBD")</f>
        <v>N/A</v>
      </c>
      <c r="W435" s="125" t="str">
        <f>IFERROR(VLOOKUP(F435,'Table V'!A:G,7,FALSE),"TBD")</f>
        <v>N/A</v>
      </c>
      <c r="X435" s="125" t="str">
        <f>IFERROR(VLOOKUP(A435,[1]Feuil1!$A:$AG,32,FALSE),"N/A")</f>
        <v>N/A</v>
      </c>
      <c r="Y435" s="130" t="s">
        <v>1987</v>
      </c>
      <c r="Z435" s="133"/>
      <c r="AA435" s="125" t="s">
        <v>876</v>
      </c>
      <c r="AB435" s="129" t="s">
        <v>957</v>
      </c>
      <c r="AC435" s="129" t="s">
        <v>957</v>
      </c>
      <c r="AD435" s="129" t="s">
        <v>1192</v>
      </c>
      <c r="AE435" s="134">
        <v>43419</v>
      </c>
      <c r="AF435" s="134">
        <v>43425</v>
      </c>
      <c r="AG435" s="134">
        <f t="shared" si="44"/>
        <v>43423</v>
      </c>
      <c r="AH435" s="125"/>
      <c r="AI435" s="219" t="str">
        <f>IFERROR(VLOOKUP('PLANNING-RECHANGES LATelec'!$AU435,[2]MAD!$B$4:$J$50000,2,FALSE),"MAD TBD")</f>
        <v>MAD TBD</v>
      </c>
      <c r="AJ435" s="134" t="str">
        <f>IFERROR(VLOOKUP('PLANNING-RECHANGES LATelec'!$AU435,[2]MAD!$B$4:$J$50000,9,FALSE),"NON EXPEDIÉE")</f>
        <v>NON EXPEDIÉE</v>
      </c>
      <c r="AK435" s="224" t="str">
        <f t="shared" si="45"/>
        <v/>
      </c>
      <c r="AL435" s="227">
        <v>43423</v>
      </c>
      <c r="AM435" s="222" t="s">
        <v>15</v>
      </c>
      <c r="AN435" s="172">
        <f>IFERROR(VLOOKUP('PLANNING-RECHANGES LATelec'!$F435,'Table V'!A$1:O8342,13,FALSE),"TBD")</f>
        <v>1200</v>
      </c>
      <c r="AO435" s="170">
        <f>IFERROR(VLOOKUP('PLANNING-RECHANGES LATelec'!$F435,'Table V'!A$1:O8299,14,FALSE),"TBD")</f>
        <v>0</v>
      </c>
      <c r="AP435" s="171" t="str">
        <f>IFERROR(VLOOKUP('PLANNING-RECHANGES LATelec'!$F435,'Table V'!A$1:O$8013,15,FALSE),"TBD")</f>
        <v>USD</v>
      </c>
      <c r="AQ435" s="168" t="str">
        <f>IFERROR(VLOOKUP('PLANNING-RECHANGES LATelec'!$A435,[3]PO_AS!$A$2:$R$2520,16,FALSE),"TBD")</f>
        <v>TBD</v>
      </c>
      <c r="AR435" s="169" t="str">
        <f>IFERROR(VLOOKUP('PLANNING-RECHANGES LATelec'!$A435,[3]PO_AS!$A$2:$S$2520,18,FALSE),"TBD")</f>
        <v>TBD</v>
      </c>
      <c r="AS435" s="169" t="str">
        <f t="shared" si="46"/>
        <v>Non valide</v>
      </c>
      <c r="AT435" s="169" t="str">
        <f t="shared" si="47"/>
        <v>Non valide</v>
      </c>
      <c r="AU435" s="215" t="str">
        <f>LEFT('PLANNING-RECHANGES LATelec'!$R435,9)</f>
        <v>LCT186209</v>
      </c>
      <c r="AV435" s="156"/>
    </row>
    <row r="436" spans="1:48" ht="25.5" hidden="1" x14ac:dyDescent="0.2">
      <c r="A436" s="84" t="str">
        <f t="shared" si="43"/>
        <v>2796778010</v>
      </c>
      <c r="B436" s="125" t="str">
        <f>IFERROR(VLOOKUP(F436,'Table V'!A:K,11,FALSE),"TBD")</f>
        <v>AIRBUS</v>
      </c>
      <c r="C436" s="125">
        <v>27967780</v>
      </c>
      <c r="D436" s="126" t="s">
        <v>157</v>
      </c>
      <c r="E436" s="127" t="s">
        <v>6</v>
      </c>
      <c r="F436" s="125" t="s">
        <v>683</v>
      </c>
      <c r="G436" s="125">
        <v>1</v>
      </c>
      <c r="H436" s="125">
        <v>0</v>
      </c>
      <c r="I436" s="125" t="str">
        <f>IFERROR(VLOOKUP(F436,'Stock PHS'!A:F,6,FALSE),"")</f>
        <v/>
      </c>
      <c r="J436" s="128" t="str">
        <f>IFERROR(VLOOKUP(F436,'Table V'!A:I,9,FALSE),"P/N INCONNU")</f>
        <v>P/N CONNU</v>
      </c>
      <c r="K436" s="125" t="str">
        <f>IFERROR(VLOOKUP(F436,'Table V'!A:J,10,FALSE),"TBD")</f>
        <v>N/A</v>
      </c>
      <c r="L436" s="125" t="str">
        <f>IFERROR(VLOOKUP(F436,'Table V'!A:C,3,FALSE),"LdF non existante")</f>
        <v>LdF Non approuvée</v>
      </c>
      <c r="M436" s="129" t="s">
        <v>59</v>
      </c>
      <c r="N436" s="125" t="str">
        <f>IFERROR(VLOOKUP(F436,'Table V'!A:H,8,FALSE),"À définir")</f>
        <v>NON</v>
      </c>
      <c r="O436" s="125" t="str">
        <f>IFERROR(VLOOKUP(F436,'Table V'!A:E,2,FALSE),"TBD")</f>
        <v>HARNESS 5R-6R 1000VU</v>
      </c>
      <c r="P436" s="125" t="str">
        <f>IFERROR(CONCATENATE(VLOOKUP(F436,'Table V'!$A$1:$Q$260192,17,FALSE),"-",(RIGHT(C436,4)),"0",D436),"")</f>
        <v>1252119-7780010</v>
      </c>
      <c r="Q436" s="130" t="str">
        <f>IFERROR(VLOOKUP(F436,'Table V'!A:L,12,FALSE),"")</f>
        <v>COL</v>
      </c>
      <c r="R436" s="126" t="s">
        <v>1199</v>
      </c>
      <c r="S436" s="125" t="s">
        <v>1200</v>
      </c>
      <c r="T436" s="131" t="s">
        <v>24</v>
      </c>
      <c r="U436" s="132" t="s">
        <v>15</v>
      </c>
      <c r="V436" s="130" t="str">
        <f>IFERROR(VLOOKUP(F436,'Table V'!A:F,6,FALSE),"TBD")</f>
        <v>N/A</v>
      </c>
      <c r="W436" s="125" t="str">
        <f>IFERROR(VLOOKUP(F436,'Table V'!A:G,7,FALSE),"TBD")</f>
        <v>N/A</v>
      </c>
      <c r="X436" s="125" t="str">
        <f>IFERROR(VLOOKUP(A436,[1]Feuil1!$A:$AG,32,FALSE),"N/A")</f>
        <v>N/A</v>
      </c>
      <c r="Y436" s="130" t="s">
        <v>1987</v>
      </c>
      <c r="Z436" s="133"/>
      <c r="AA436" s="125" t="s">
        <v>876</v>
      </c>
      <c r="AB436" s="129" t="s">
        <v>957</v>
      </c>
      <c r="AC436" s="129" t="s">
        <v>957</v>
      </c>
      <c r="AD436" s="129" t="s">
        <v>1192</v>
      </c>
      <c r="AE436" s="134">
        <v>43419</v>
      </c>
      <c r="AF436" s="134">
        <v>43425</v>
      </c>
      <c r="AG436" s="134">
        <f t="shared" si="44"/>
        <v>43423</v>
      </c>
      <c r="AH436" s="125"/>
      <c r="AI436" s="219" t="str">
        <f>IFERROR(VLOOKUP('PLANNING-RECHANGES LATelec'!$AU436,[2]MAD!$B$4:$J$50000,2,FALSE),"MAD TBD")</f>
        <v>MAD TBD</v>
      </c>
      <c r="AJ436" s="134" t="str">
        <f>IFERROR(VLOOKUP('PLANNING-RECHANGES LATelec'!$AU436,[2]MAD!$B$4:$J$50000,9,FALSE),"NON EXPEDIÉE")</f>
        <v>NON EXPEDIÉE</v>
      </c>
      <c r="AK436" s="224" t="str">
        <f t="shared" si="45"/>
        <v/>
      </c>
      <c r="AL436" s="227">
        <v>43423</v>
      </c>
      <c r="AM436" s="222" t="s">
        <v>15</v>
      </c>
      <c r="AN436" s="172">
        <f>IFERROR(VLOOKUP('PLANNING-RECHANGES LATelec'!$F436,'Table V'!A$1:O8343,13,FALSE),"TBD")</f>
        <v>1200</v>
      </c>
      <c r="AO436" s="170">
        <f>IFERROR(VLOOKUP('PLANNING-RECHANGES LATelec'!$F436,'Table V'!A$1:O8300,14,FALSE),"TBD")</f>
        <v>0</v>
      </c>
      <c r="AP436" s="171" t="str">
        <f>IFERROR(VLOOKUP('PLANNING-RECHANGES LATelec'!$F436,'Table V'!A$1:O$8013,15,FALSE),"TBD")</f>
        <v>USD</v>
      </c>
      <c r="AQ436" s="168" t="str">
        <f>IFERROR(VLOOKUP('PLANNING-RECHANGES LATelec'!$A436,[3]PO_AS!$A$2:$R$2520,16,FALSE),"TBD")</f>
        <v>TBD</v>
      </c>
      <c r="AR436" s="169" t="str">
        <f>IFERROR(VLOOKUP('PLANNING-RECHANGES LATelec'!$A436,[3]PO_AS!$A$2:$S$2520,18,FALSE),"TBD")</f>
        <v>TBD</v>
      </c>
      <c r="AS436" s="169" t="str">
        <f t="shared" si="46"/>
        <v>Non valide</v>
      </c>
      <c r="AT436" s="169" t="str">
        <f t="shared" si="47"/>
        <v>Non valide</v>
      </c>
      <c r="AU436" s="215" t="str">
        <f>LEFT('PLANNING-RECHANGES LATelec'!$R436,9)</f>
        <v>LCT186211</v>
      </c>
      <c r="AV436" s="156"/>
    </row>
    <row r="437" spans="1:48" ht="25.5" hidden="1" x14ac:dyDescent="0.2">
      <c r="A437" s="85" t="str">
        <f t="shared" si="43"/>
        <v>HNC200024240220</v>
      </c>
      <c r="B437" s="125" t="str">
        <f>IFERROR(VLOOKUP(F437,'Table V'!A:K,11,FALSE),"TBD")</f>
        <v>FAL A400M</v>
      </c>
      <c r="C437" s="125" t="s">
        <v>1194</v>
      </c>
      <c r="D437" s="126" t="s">
        <v>751</v>
      </c>
      <c r="E437" s="127" t="s">
        <v>6</v>
      </c>
      <c r="F437" s="125" t="s">
        <v>1195</v>
      </c>
      <c r="G437" s="125">
        <v>1</v>
      </c>
      <c r="H437" s="125">
        <v>0</v>
      </c>
      <c r="I437" s="125" t="str">
        <f>IFERROR(VLOOKUP(F437,'Stock PHS'!A:F,6,FALSE),"")</f>
        <v/>
      </c>
      <c r="J437" s="128" t="str">
        <f>IFERROR(VLOOKUP(F437,'Table V'!A:I,9,FALSE),"P/N INCONNU")</f>
        <v>P/N CONNU</v>
      </c>
      <c r="K437" s="125" t="str">
        <f>IFERROR(VLOOKUP(F437,'Table V'!A:J,10,FALSE),"TBD")</f>
        <v>N/A</v>
      </c>
      <c r="L437" s="125" t="str">
        <f>IFERROR(VLOOKUP(F437,'Table V'!A:C,3,FALSE),"LdF non existante")</f>
        <v>LdF Non approuvée</v>
      </c>
      <c r="M437" s="129" t="s">
        <v>59</v>
      </c>
      <c r="N437" s="125" t="str">
        <f>IFERROR(VLOOKUP(F437,'Table V'!A:H,8,FALSE),"À définir")</f>
        <v>NON</v>
      </c>
      <c r="O437" s="125" t="str">
        <f>IFERROR(VLOOKUP(F437,'Table V'!A:E,2,FALSE),"TBD")</f>
        <v>OPTICAL FIBER</v>
      </c>
      <c r="P437" s="125" t="str">
        <f>IFERROR(CONCATENATE(VLOOKUP(F437,'Table V'!$A$1:$Q$260192,17,FALSE),"-",(RIGHT(C437,4)),"0",D437),"")</f>
        <v>1252119-2402020</v>
      </c>
      <c r="Q437" s="130" t="str">
        <f>IFERROR(VLOOKUP(F437,'Table V'!A:L,12,FALSE),"")</f>
        <v>LAB</v>
      </c>
      <c r="R437" s="126" t="s">
        <v>1201</v>
      </c>
      <c r="S437" s="125" t="s">
        <v>1202</v>
      </c>
      <c r="T437" s="131" t="s">
        <v>24</v>
      </c>
      <c r="U437" s="132" t="s">
        <v>15</v>
      </c>
      <c r="V437" s="130" t="str">
        <f>IFERROR(VLOOKUP(F437,'Table V'!A:F,6,FALSE),"TBD")</f>
        <v>N/A</v>
      </c>
      <c r="W437" s="125" t="str">
        <f>IFERROR(VLOOKUP(F437,'Table V'!A:G,7,FALSE),"TBD")</f>
        <v>N/A</v>
      </c>
      <c r="X437" s="125" t="str">
        <f>IFERROR(VLOOKUP(A437,[1]Feuil1!$A:$AG,32,FALSE),"N/A")</f>
        <v>N/A</v>
      </c>
      <c r="Y437" s="130" t="s">
        <v>1987</v>
      </c>
      <c r="Z437" s="133"/>
      <c r="AA437" s="125" t="s">
        <v>876</v>
      </c>
      <c r="AB437" s="129" t="s">
        <v>957</v>
      </c>
      <c r="AC437" s="129" t="s">
        <v>957</v>
      </c>
      <c r="AD437" s="129" t="s">
        <v>957</v>
      </c>
      <c r="AE437" s="134">
        <v>43425</v>
      </c>
      <c r="AF437" s="134">
        <v>43427</v>
      </c>
      <c r="AG437" s="134">
        <f t="shared" si="44"/>
        <v>43425</v>
      </c>
      <c r="AH437" s="125"/>
      <c r="AI437" s="219" t="str">
        <f>IFERROR(VLOOKUP('PLANNING-RECHANGES LATelec'!$AU437,[2]MAD!$B$4:$J$50000,2,FALSE),"MAD TBD")</f>
        <v>MAD TBD</v>
      </c>
      <c r="AJ437" s="134" t="str">
        <f>IFERROR(VLOOKUP('PLANNING-RECHANGES LATelec'!$AU437,[2]MAD!$B$4:$J$50000,9,FALSE),"NON EXPEDIÉE")</f>
        <v>NON EXPEDIÉE</v>
      </c>
      <c r="AK437" s="224" t="str">
        <f t="shared" si="45"/>
        <v/>
      </c>
      <c r="AL437" s="227">
        <v>43425</v>
      </c>
      <c r="AM437" s="222" t="s">
        <v>15</v>
      </c>
      <c r="AN437" s="172">
        <f>IFERROR(VLOOKUP('PLANNING-RECHANGES LATelec'!$F437,'Table V'!A$1:O8344,13,FALSE),"TBD")</f>
        <v>0</v>
      </c>
      <c r="AO437" s="170">
        <f>IFERROR(VLOOKUP('PLANNING-RECHANGES LATelec'!$F437,'Table V'!A$1:O8301,14,FALSE),"TBD")</f>
        <v>0</v>
      </c>
      <c r="AP437" s="171">
        <f>IFERROR(VLOOKUP('PLANNING-RECHANGES LATelec'!$F437,'Table V'!A$1:O$8013,15,FALSE),"TBD")</f>
        <v>0</v>
      </c>
      <c r="AQ437" s="168" t="str">
        <f>IFERROR(VLOOKUP('PLANNING-RECHANGES LATelec'!$A437,[3]PO_AS!$A$2:$R$2520,16,FALSE),"TBD")</f>
        <v>TBD</v>
      </c>
      <c r="AR437" s="169" t="str">
        <f>IFERROR(VLOOKUP('PLANNING-RECHANGES LATelec'!$A437,[3]PO_AS!$A$2:$S$2520,18,FALSE),"TBD")</f>
        <v>TBD</v>
      </c>
      <c r="AS437" s="169" t="str">
        <f t="shared" si="46"/>
        <v>Non valide</v>
      </c>
      <c r="AT437" s="169" t="str">
        <f t="shared" si="47"/>
        <v>Non valide</v>
      </c>
      <c r="AU437" s="215" t="str">
        <f>LEFT('PLANNING-RECHANGES LATelec'!$R437,9)</f>
        <v>LCT186203</v>
      </c>
      <c r="AV437" s="156"/>
    </row>
    <row r="438" spans="1:48" ht="38.25" hidden="1" x14ac:dyDescent="0.2">
      <c r="A438" s="164" t="str">
        <f t="shared" si="43"/>
        <v>450033675320</v>
      </c>
      <c r="B438" s="125" t="str">
        <f>IFERROR(VLOOKUP(F438,'Table V'!A:K,11,FALSE),"TBD")</f>
        <v>TBD</v>
      </c>
      <c r="C438" s="125">
        <v>4500336753</v>
      </c>
      <c r="D438" s="126">
        <v>20</v>
      </c>
      <c r="E438" s="127" t="s">
        <v>104</v>
      </c>
      <c r="F438" s="125" t="s">
        <v>70</v>
      </c>
      <c r="G438" s="125">
        <v>2</v>
      </c>
      <c r="H438" s="125">
        <v>0</v>
      </c>
      <c r="I438" s="125" t="str">
        <f>IFERROR(VLOOKUP(F438,'Stock PHS'!A:F,6,FALSE),"")</f>
        <v/>
      </c>
      <c r="J438" s="128" t="str">
        <f>IFERROR(VLOOKUP(F438,'Table V'!A:I,9,FALSE),"P/N INCONNU")</f>
        <v>P/N INCONNU</v>
      </c>
      <c r="K438" s="125" t="str">
        <f>IFERROR(VLOOKUP(F438,'Table V'!A:J,10,FALSE),"TBD")</f>
        <v>TBD</v>
      </c>
      <c r="L438" s="125" t="str">
        <f>IFERROR(VLOOKUP(F438,'Table V'!A:C,3,FALSE),"LdF non existante")</f>
        <v>LdF non existante</v>
      </c>
      <c r="M438" s="129" t="s">
        <v>59</v>
      </c>
      <c r="N438" s="125" t="str">
        <f>IFERROR(VLOOKUP(F438,'Table V'!A:H,8,FALSE),"À définir")</f>
        <v>À définir</v>
      </c>
      <c r="O438" s="125" t="str">
        <f>IFERROR(VLOOKUP(F438,'Table V'!A:E,2,FALSE),"TBD")</f>
        <v>TBD</v>
      </c>
      <c r="P438" s="125" t="str">
        <f>IFERROR(CONCATENATE(VLOOKUP(F438,'Table V'!$A$1:$Q$260192,17,FALSE),"-",(RIGHT(C438,4)),"0",D438),"")</f>
        <v/>
      </c>
      <c r="Q438" s="130" t="str">
        <f>IFERROR(VLOOKUP(F438,'Table V'!A:L,12,FALSE),"")</f>
        <v/>
      </c>
      <c r="R438" s="126" t="s">
        <v>1238</v>
      </c>
      <c r="S438" s="125" t="s">
        <v>1239</v>
      </c>
      <c r="T438" s="131" t="s">
        <v>24</v>
      </c>
      <c r="U438" s="132" t="s">
        <v>15</v>
      </c>
      <c r="V438" s="130" t="str">
        <f>IFERROR(VLOOKUP(F438,'Table V'!A:F,6,FALSE),"TBD")</f>
        <v>TBD</v>
      </c>
      <c r="W438" s="125" t="str">
        <f>IFERROR(VLOOKUP(F438,'Table V'!A:G,7,FALSE),"TBD")</f>
        <v>TBD</v>
      </c>
      <c r="X438" s="125" t="str">
        <f>IFERROR(VLOOKUP(A438,[1]Feuil1!$A:$AG,32,FALSE),"N/A")</f>
        <v>N/A</v>
      </c>
      <c r="Y438" s="130" t="s">
        <v>1987</v>
      </c>
      <c r="Z438" s="133"/>
      <c r="AA438" s="125" t="s">
        <v>159</v>
      </c>
      <c r="AB438" s="129" t="s">
        <v>57</v>
      </c>
      <c r="AC438" s="129" t="s">
        <v>57</v>
      </c>
      <c r="AD438" s="129" t="s">
        <v>1192</v>
      </c>
      <c r="AE438" s="134">
        <v>43432</v>
      </c>
      <c r="AF438" s="134">
        <v>43432</v>
      </c>
      <c r="AG438" s="134">
        <f t="shared" si="44"/>
        <v>43426</v>
      </c>
      <c r="AH438" s="125"/>
      <c r="AI438" s="219" t="str">
        <f>IFERROR(VLOOKUP('PLANNING-RECHANGES LATelec'!$AU438,[2]MAD!$B$4:$J$50000,2,FALSE),"MAD TBD")</f>
        <v>MAD TBD</v>
      </c>
      <c r="AJ438" s="134" t="str">
        <f>IFERROR(VLOOKUP('PLANNING-RECHANGES LATelec'!$AU438,[2]MAD!$B$4:$J$50000,9,FALSE),"NON EXPEDIÉE")</f>
        <v>NON EXPEDIÉE</v>
      </c>
      <c r="AK438" s="224" t="str">
        <f t="shared" si="45"/>
        <v/>
      </c>
      <c r="AL438" s="227">
        <v>43426</v>
      </c>
      <c r="AM438" s="222" t="s">
        <v>15</v>
      </c>
      <c r="AN438" s="172" t="str">
        <f>IFERROR(VLOOKUP('PLANNING-RECHANGES LATelec'!$F438,'Table V'!A$1:O8345,13,FALSE),"TBD")</f>
        <v>TBD</v>
      </c>
      <c r="AO438" s="170" t="str">
        <f>IFERROR(VLOOKUP('PLANNING-RECHANGES LATelec'!$F438,'Table V'!A$1:O8302,14,FALSE),"TBD")</f>
        <v>TBD</v>
      </c>
      <c r="AP438" s="171" t="str">
        <f>IFERROR(VLOOKUP('PLANNING-RECHANGES LATelec'!$F438,'Table V'!A$1:O$8013,15,FALSE),"TBD")</f>
        <v>TBD</v>
      </c>
      <c r="AQ438" s="168" t="str">
        <f>IFERROR(VLOOKUP('PLANNING-RECHANGES LATelec'!$A438,[3]PO_AS!$A$2:$R$2520,16,FALSE),"TBD")</f>
        <v>TBD</v>
      </c>
      <c r="AR438" s="169" t="str">
        <f>IFERROR(VLOOKUP('PLANNING-RECHANGES LATelec'!$A438,[3]PO_AS!$A$2:$S$2520,18,FALSE),"TBD")</f>
        <v>TBD</v>
      </c>
      <c r="AS438" s="169" t="str">
        <f t="shared" si="46"/>
        <v>Valide</v>
      </c>
      <c r="AT438" s="169" t="str">
        <f t="shared" si="47"/>
        <v>Valide</v>
      </c>
      <c r="AU438" s="215" t="str">
        <f>LEFT('PLANNING-RECHANGES LATelec'!$R438,9)</f>
        <v>LCT201548</v>
      </c>
      <c r="AV438" s="156"/>
    </row>
    <row r="439" spans="1:48" ht="25.5" hidden="1" x14ac:dyDescent="0.2">
      <c r="A439" s="85" t="str">
        <f t="shared" si="43"/>
        <v>2791555210</v>
      </c>
      <c r="B439" s="125" t="str">
        <f>IFERROR(VLOOKUP(F439,'Table V'!A:K,11,FALSE),"TBD")</f>
        <v>AIRBUS</v>
      </c>
      <c r="C439" s="125">
        <v>27915552</v>
      </c>
      <c r="D439" s="126">
        <v>10</v>
      </c>
      <c r="E439" s="127" t="s">
        <v>6</v>
      </c>
      <c r="F439" s="125" t="s">
        <v>703</v>
      </c>
      <c r="G439" s="125">
        <v>1</v>
      </c>
      <c r="H439" s="125">
        <v>0</v>
      </c>
      <c r="I439" s="125" t="str">
        <f>IFERROR(VLOOKUP(F439,'Stock PHS'!A:F,6,FALSE),"")</f>
        <v/>
      </c>
      <c r="J439" s="128" t="str">
        <f>IFERROR(VLOOKUP(F439,'Table V'!A:I,9,FALSE),"P/N INCONNU")</f>
        <v>P/N CONNU</v>
      </c>
      <c r="K439" s="125" t="str">
        <f>IFERROR(VLOOKUP(F439,'Table V'!A:J,10,FALSE),"TBD")</f>
        <v>NB6251P</v>
      </c>
      <c r="L439" s="125" t="str">
        <f>IFERROR(VLOOKUP(F439,'Table V'!A:C,3,FALSE),"LdF non existante")</f>
        <v>LdF Non approuvée</v>
      </c>
      <c r="M439" s="129" t="s">
        <v>59</v>
      </c>
      <c r="N439" s="125" t="str">
        <f>IFERROR(VLOOKUP(F439,'Table V'!A:H,8,FALSE),"À définir")</f>
        <v>NON</v>
      </c>
      <c r="O439" s="125">
        <f>IFERROR(VLOOKUP(F439,'Table V'!A:E,2,FALSE),"TBD")</f>
        <v>60</v>
      </c>
      <c r="P439" s="125" t="str">
        <f>IFERROR(CONCATENATE(VLOOKUP(F439,'Table V'!$A$1:$Q$260192,17,FALSE),"-",(RIGHT(C439,4)),"0",D439),"")</f>
        <v>1251019-5552010</v>
      </c>
      <c r="Q439" s="130" t="str">
        <f>IFERROR(VLOOKUP(F439,'Table V'!A:L,12,FALSE),"")</f>
        <v>LAB</v>
      </c>
      <c r="R439" s="126" t="s">
        <v>921</v>
      </c>
      <c r="S439" s="125" t="s">
        <v>172</v>
      </c>
      <c r="T439" s="131" t="s">
        <v>24</v>
      </c>
      <c r="U439" s="132" t="s">
        <v>15</v>
      </c>
      <c r="V439" s="130" t="str">
        <f>IFERROR(VLOOKUP(F439,'Table V'!A:F,6,FALSE),"TBD")</f>
        <v>6963455500
6963455400</v>
      </c>
      <c r="W439" s="125" t="str">
        <f>IFERROR(VLOOKUP(F439,'Table V'!A:G,7,FALSE),"TBD")</f>
        <v>Qté 1
Qté 1</v>
      </c>
      <c r="X439" s="125" t="str">
        <f>IFERROR(VLOOKUP(A439,[1]Feuil1!$A:$AG,32,FALSE),"N/A")</f>
        <v>Received</v>
      </c>
      <c r="Y439" s="130" t="s">
        <v>1987</v>
      </c>
      <c r="Z439" s="133" t="s">
        <v>1240</v>
      </c>
      <c r="AA439" s="125" t="s">
        <v>876</v>
      </c>
      <c r="AB439" s="129">
        <v>16961</v>
      </c>
      <c r="AC439" s="129" t="s">
        <v>942</v>
      </c>
      <c r="AD439" s="129">
        <v>3964</v>
      </c>
      <c r="AE439" s="134">
        <v>43388</v>
      </c>
      <c r="AF439" s="134">
        <v>43434</v>
      </c>
      <c r="AG439" s="134">
        <f t="shared" si="44"/>
        <v>43432</v>
      </c>
      <c r="AH439" s="125"/>
      <c r="AI439" s="219" t="str">
        <f>IFERROR(VLOOKUP('PLANNING-RECHANGES LATelec'!$AU439,[2]MAD!$B$4:$J$50000,2,FALSE),"MAD TBD")</f>
        <v>MAD TBD</v>
      </c>
      <c r="AJ439" s="134" t="str">
        <f>IFERROR(VLOOKUP('PLANNING-RECHANGES LATelec'!$AU439,[2]MAD!$B$4:$J$50000,9,FALSE),"NON EXPEDIÉE")</f>
        <v>NON EXPEDIÉE</v>
      </c>
      <c r="AK439" s="224" t="str">
        <f t="shared" si="45"/>
        <v/>
      </c>
      <c r="AL439" s="227">
        <v>43432</v>
      </c>
      <c r="AM439" s="222" t="s">
        <v>15</v>
      </c>
      <c r="AN439" s="172">
        <f>IFERROR(VLOOKUP('PLANNING-RECHANGES LATelec'!$F439,'Table V'!A$1:O8346,13,FALSE),"TBD")</f>
        <v>1036</v>
      </c>
      <c r="AO439" s="170">
        <f>IFERROR(VLOOKUP('PLANNING-RECHANGES LATelec'!$F439,'Table V'!A$1:O8303,14,FALSE),"TBD")</f>
        <v>1937</v>
      </c>
      <c r="AP439" s="171" t="str">
        <f>IFERROR(VLOOKUP('PLANNING-RECHANGES LATelec'!$F439,'Table V'!A$1:O$8013,15,FALSE),"TBD")</f>
        <v>USD</v>
      </c>
      <c r="AQ439" s="168" t="str">
        <f>IFERROR(VLOOKUP('PLANNING-RECHANGES LATelec'!$A439,[3]PO_AS!$A$2:$R$2520,16,FALSE),"TBD")</f>
        <v>TBD</v>
      </c>
      <c r="AR439" s="169" t="str">
        <f>IFERROR(VLOOKUP('PLANNING-RECHANGES LATelec'!$A439,[3]PO_AS!$A$2:$S$2520,18,FALSE),"TBD")</f>
        <v>TBD</v>
      </c>
      <c r="AS439" s="169" t="str">
        <f t="shared" si="46"/>
        <v>Non valide</v>
      </c>
      <c r="AT439" s="169" t="str">
        <f t="shared" si="47"/>
        <v>Non valide</v>
      </c>
      <c r="AU439" s="215" t="str">
        <f>LEFT('PLANNING-RECHANGES LATelec'!$R439,9)</f>
        <v>LCT138993</v>
      </c>
      <c r="AV439" s="156"/>
    </row>
    <row r="440" spans="1:48" ht="25.5" hidden="1" x14ac:dyDescent="0.2">
      <c r="A440" s="86" t="str">
        <f t="shared" si="43"/>
        <v>2791555510</v>
      </c>
      <c r="B440" s="125" t="str">
        <f>IFERROR(VLOOKUP(F440,'Table V'!A:K,11,FALSE),"TBD")</f>
        <v>AIRBUS</v>
      </c>
      <c r="C440" s="125">
        <v>27915555</v>
      </c>
      <c r="D440" s="126">
        <v>10</v>
      </c>
      <c r="E440" s="127" t="s">
        <v>6</v>
      </c>
      <c r="F440" s="125" t="s">
        <v>703</v>
      </c>
      <c r="G440" s="125">
        <v>1</v>
      </c>
      <c r="H440" s="125">
        <v>0</v>
      </c>
      <c r="I440" s="125" t="str">
        <f>IFERROR(VLOOKUP(F440,'Stock PHS'!A:F,6,FALSE),"")</f>
        <v/>
      </c>
      <c r="J440" s="128" t="str">
        <f>IFERROR(VLOOKUP(F440,'Table V'!A:I,9,FALSE),"P/N INCONNU")</f>
        <v>P/N CONNU</v>
      </c>
      <c r="K440" s="125" t="str">
        <f>IFERROR(VLOOKUP(F440,'Table V'!A:J,10,FALSE),"TBD")</f>
        <v>NB6251P</v>
      </c>
      <c r="L440" s="125" t="str">
        <f>IFERROR(VLOOKUP(F440,'Table V'!A:C,3,FALSE),"LdF non existante")</f>
        <v>LdF Non approuvée</v>
      </c>
      <c r="M440" s="129" t="s">
        <v>59</v>
      </c>
      <c r="N440" s="125" t="str">
        <f>IFERROR(VLOOKUP(F440,'Table V'!A:H,8,FALSE),"À définir")</f>
        <v>NON</v>
      </c>
      <c r="O440" s="125">
        <f>IFERROR(VLOOKUP(F440,'Table V'!A:E,2,FALSE),"TBD")</f>
        <v>60</v>
      </c>
      <c r="P440" s="125" t="str">
        <f>IFERROR(CONCATENATE(VLOOKUP(F440,'Table V'!$A$1:$Q$260192,17,FALSE),"-",(RIGHT(C440,4)),"0",D440),"")</f>
        <v>1251019-5555010</v>
      </c>
      <c r="Q440" s="130" t="str">
        <f>IFERROR(VLOOKUP(F440,'Table V'!A:L,12,FALSE),"")</f>
        <v>LAB</v>
      </c>
      <c r="R440" s="126" t="s">
        <v>922</v>
      </c>
      <c r="S440" s="125" t="s">
        <v>183</v>
      </c>
      <c r="T440" s="131" t="s">
        <v>24</v>
      </c>
      <c r="U440" s="132" t="s">
        <v>15</v>
      </c>
      <c r="V440" s="130" t="str">
        <f>IFERROR(VLOOKUP(F440,'Table V'!A:F,6,FALSE),"TBD")</f>
        <v>6963455500
6963455400</v>
      </c>
      <c r="W440" s="125" t="str">
        <f>IFERROR(VLOOKUP(F440,'Table V'!A:G,7,FALSE),"TBD")</f>
        <v>Qté 1
Qté 1</v>
      </c>
      <c r="X440" s="125" t="str">
        <f>IFERROR(VLOOKUP(A440,[1]Feuil1!$A:$AG,32,FALSE),"N/A")</f>
        <v>Received</v>
      </c>
      <c r="Y440" s="130" t="s">
        <v>1987</v>
      </c>
      <c r="Z440" s="133" t="s">
        <v>1240</v>
      </c>
      <c r="AA440" s="125" t="s">
        <v>876</v>
      </c>
      <c r="AB440" s="129">
        <v>16961</v>
      </c>
      <c r="AC440" s="129" t="s">
        <v>942</v>
      </c>
      <c r="AD440" s="129">
        <v>3964</v>
      </c>
      <c r="AE440" s="134">
        <v>43388</v>
      </c>
      <c r="AF440" s="134">
        <v>43434</v>
      </c>
      <c r="AG440" s="134">
        <f t="shared" si="44"/>
        <v>43432</v>
      </c>
      <c r="AH440" s="125"/>
      <c r="AI440" s="219" t="str">
        <f>IFERROR(VLOOKUP('PLANNING-RECHANGES LATelec'!$AU440,[2]MAD!$B$4:$J$50000,2,FALSE),"MAD TBD")</f>
        <v>MAD TBD</v>
      </c>
      <c r="AJ440" s="134" t="str">
        <f>IFERROR(VLOOKUP('PLANNING-RECHANGES LATelec'!$AU440,[2]MAD!$B$4:$J$50000,9,FALSE),"NON EXPEDIÉE")</f>
        <v>NON EXPEDIÉE</v>
      </c>
      <c r="AK440" s="224" t="str">
        <f t="shared" si="45"/>
        <v/>
      </c>
      <c r="AL440" s="227">
        <v>43432</v>
      </c>
      <c r="AM440" s="222" t="s">
        <v>15</v>
      </c>
      <c r="AN440" s="172">
        <f>IFERROR(VLOOKUP('PLANNING-RECHANGES LATelec'!$F440,'Table V'!A$1:O8347,13,FALSE),"TBD")</f>
        <v>1036</v>
      </c>
      <c r="AO440" s="170">
        <f>IFERROR(VLOOKUP('PLANNING-RECHANGES LATelec'!$F440,'Table V'!A$1:O8304,14,FALSE),"TBD")</f>
        <v>1937</v>
      </c>
      <c r="AP440" s="171" t="str">
        <f>IFERROR(VLOOKUP('PLANNING-RECHANGES LATelec'!$F440,'Table V'!A$1:O$8013,15,FALSE),"TBD")</f>
        <v>USD</v>
      </c>
      <c r="AQ440" s="168" t="str">
        <f>IFERROR(VLOOKUP('PLANNING-RECHANGES LATelec'!$A440,[3]PO_AS!$A$2:$R$2520,16,FALSE),"TBD")</f>
        <v>TBD</v>
      </c>
      <c r="AR440" s="169" t="str">
        <f>IFERROR(VLOOKUP('PLANNING-RECHANGES LATelec'!$A440,[3]PO_AS!$A$2:$S$2520,18,FALSE),"TBD")</f>
        <v>TBD</v>
      </c>
      <c r="AS440" s="169" t="str">
        <f t="shared" si="46"/>
        <v>Non valide</v>
      </c>
      <c r="AT440" s="169" t="str">
        <f t="shared" si="47"/>
        <v>Non valide</v>
      </c>
      <c r="AU440" s="215" t="str">
        <f>LEFT('PLANNING-RECHANGES LATelec'!$R440,9)</f>
        <v>LCT138995</v>
      </c>
      <c r="AV440" s="156"/>
    </row>
    <row r="441" spans="1:48" ht="38.25" hidden="1" x14ac:dyDescent="0.2">
      <c r="A441" s="86" t="str">
        <f t="shared" si="43"/>
        <v>2791557510</v>
      </c>
      <c r="B441" s="125" t="str">
        <f>IFERROR(VLOOKUP(F441,'Table V'!A:K,11,FALSE),"TBD")</f>
        <v>AIRBUS</v>
      </c>
      <c r="C441" s="125">
        <v>27915575</v>
      </c>
      <c r="D441" s="126">
        <v>10</v>
      </c>
      <c r="E441" s="127" t="s">
        <v>6</v>
      </c>
      <c r="F441" s="125" t="s">
        <v>705</v>
      </c>
      <c r="G441" s="125">
        <v>1</v>
      </c>
      <c r="H441" s="125">
        <v>0</v>
      </c>
      <c r="I441" s="125" t="str">
        <f>IFERROR(VLOOKUP(F441,'Stock PHS'!A:F,6,FALSE),"")</f>
        <v/>
      </c>
      <c r="J441" s="128" t="str">
        <f>IFERROR(VLOOKUP(F441,'Table V'!A:I,9,FALSE),"P/N INCONNU")</f>
        <v>P/N CONNU</v>
      </c>
      <c r="K441" s="125" t="str">
        <f>IFERROR(VLOOKUP(F441,'Table V'!A:J,10,FALSE),"TBD")</f>
        <v>TBD</v>
      </c>
      <c r="L441" s="125" t="str">
        <f>IFERROR(VLOOKUP(F441,'Table V'!A:C,3,FALSE),"LdF non existante")</f>
        <v>LdF Non approuvée</v>
      </c>
      <c r="M441" s="129" t="s">
        <v>59</v>
      </c>
      <c r="N441" s="125" t="str">
        <f>IFERROR(VLOOKUP(F441,'Table V'!A:H,8,FALSE),"À définir")</f>
        <v>NON</v>
      </c>
      <c r="O441" s="125">
        <f>IFERROR(VLOOKUP(F441,'Table V'!A:E,2,FALSE),"TBD")</f>
        <v>62</v>
      </c>
      <c r="P441" s="125" t="str">
        <f>IFERROR(CONCATENATE(VLOOKUP(F441,'Table V'!$A$1:$Q$260192,17,FALSE),"-",(RIGHT(C441,4)),"0",D441),"")</f>
        <v>1251019-5575010</v>
      </c>
      <c r="Q441" s="130" t="str">
        <f>IFERROR(VLOOKUP(F441,'Table V'!A:L,12,FALSE),"")</f>
        <v>LAB</v>
      </c>
      <c r="R441" s="126" t="s">
        <v>914</v>
      </c>
      <c r="S441" s="125" t="s">
        <v>172</v>
      </c>
      <c r="T441" s="131" t="s">
        <v>24</v>
      </c>
      <c r="U441" s="132" t="s">
        <v>15</v>
      </c>
      <c r="V441" s="130" t="str">
        <f>IFERROR(VLOOKUP(F441,'Table V'!A:F,6,FALSE),"TBD")</f>
        <v>6963455500
6963455400
6963403400</v>
      </c>
      <c r="W441" s="125" t="str">
        <f>IFERROR(VLOOKUP(F441,'Table V'!A:G,7,FALSE),"TBD")</f>
        <v>Qté 1
Qté 1
Qté 1</v>
      </c>
      <c r="X441" s="125" t="str">
        <f>IFERROR(VLOOKUP(A441,[1]Feuil1!$A:$AG,32,FALSE),"N/A")</f>
        <v>Received</v>
      </c>
      <c r="Y441" s="130" t="s">
        <v>1987</v>
      </c>
      <c r="Z441" s="133" t="s">
        <v>1240</v>
      </c>
      <c r="AA441" s="125" t="s">
        <v>876</v>
      </c>
      <c r="AB441" s="129">
        <v>16961</v>
      </c>
      <c r="AC441" s="129" t="s">
        <v>942</v>
      </c>
      <c r="AD441" s="129">
        <v>3964</v>
      </c>
      <c r="AE441" s="134">
        <v>43388</v>
      </c>
      <c r="AF441" s="134">
        <v>43434</v>
      </c>
      <c r="AG441" s="134">
        <f t="shared" si="44"/>
        <v>43432</v>
      </c>
      <c r="AH441" s="125"/>
      <c r="AI441" s="219" t="str">
        <f>IFERROR(VLOOKUP('PLANNING-RECHANGES LATelec'!$AU441,[2]MAD!$B$4:$J$50000,2,FALSE),"MAD TBD")</f>
        <v>MAD TBD</v>
      </c>
      <c r="AJ441" s="134" t="str">
        <f>IFERROR(VLOOKUP('PLANNING-RECHANGES LATelec'!$AU441,[2]MAD!$B$4:$J$50000,9,FALSE),"NON EXPEDIÉE")</f>
        <v>NON EXPEDIÉE</v>
      </c>
      <c r="AK441" s="224" t="str">
        <f t="shared" si="45"/>
        <v/>
      </c>
      <c r="AL441" s="227">
        <v>43432</v>
      </c>
      <c r="AM441" s="222" t="s">
        <v>15</v>
      </c>
      <c r="AN441" s="172">
        <f>IFERROR(VLOOKUP('PLANNING-RECHANGES LATelec'!$F441,'Table V'!A$1:O8348,13,FALSE),"TBD")</f>
        <v>1155</v>
      </c>
      <c r="AO441" s="170">
        <f>IFERROR(VLOOKUP('PLANNING-RECHANGES LATelec'!$F441,'Table V'!A$1:O8305,14,FALSE),"TBD")</f>
        <v>2033</v>
      </c>
      <c r="AP441" s="171" t="str">
        <f>IFERROR(VLOOKUP('PLANNING-RECHANGES LATelec'!$F441,'Table V'!A$1:O$8013,15,FALSE),"TBD")</f>
        <v>USD</v>
      </c>
      <c r="AQ441" s="168" t="str">
        <f>IFERROR(VLOOKUP('PLANNING-RECHANGES LATelec'!$A441,[3]PO_AS!$A$2:$R$2520,16,FALSE),"TBD")</f>
        <v>TBD</v>
      </c>
      <c r="AR441" s="169" t="str">
        <f>IFERROR(VLOOKUP('PLANNING-RECHANGES LATelec'!$A441,[3]PO_AS!$A$2:$S$2520,18,FALSE),"TBD")</f>
        <v>TBD</v>
      </c>
      <c r="AS441" s="169" t="str">
        <f t="shared" si="46"/>
        <v>Non valide</v>
      </c>
      <c r="AT441" s="169" t="str">
        <f t="shared" si="47"/>
        <v>Non valide</v>
      </c>
      <c r="AU441" s="215" t="str">
        <f>LEFT('PLANNING-RECHANGES LATelec'!$R441,9)</f>
        <v>LCT138968</v>
      </c>
      <c r="AV441" s="156"/>
    </row>
    <row r="442" spans="1:48" ht="38.25" hidden="1" x14ac:dyDescent="0.2">
      <c r="A442" s="85" t="str">
        <f t="shared" si="43"/>
        <v>2791557810</v>
      </c>
      <c r="B442" s="125" t="str">
        <f>IFERROR(VLOOKUP(F442,'Table V'!A:K,11,FALSE),"TBD")</f>
        <v>AIRBUS</v>
      </c>
      <c r="C442" s="125">
        <v>27915578</v>
      </c>
      <c r="D442" s="126">
        <v>10</v>
      </c>
      <c r="E442" s="127" t="s">
        <v>6</v>
      </c>
      <c r="F442" s="125" t="s">
        <v>705</v>
      </c>
      <c r="G442" s="125">
        <v>1</v>
      </c>
      <c r="H442" s="125">
        <v>0</v>
      </c>
      <c r="I442" s="125" t="str">
        <f>IFERROR(VLOOKUP(F442,'Stock PHS'!A:F,6,FALSE),"")</f>
        <v/>
      </c>
      <c r="J442" s="128" t="str">
        <f>IFERROR(VLOOKUP(F442,'Table V'!A:I,9,FALSE),"P/N INCONNU")</f>
        <v>P/N CONNU</v>
      </c>
      <c r="K442" s="125" t="str">
        <f>IFERROR(VLOOKUP(F442,'Table V'!A:J,10,FALSE),"TBD")</f>
        <v>TBD</v>
      </c>
      <c r="L442" s="125" t="str">
        <f>IFERROR(VLOOKUP(F442,'Table V'!A:C,3,FALSE),"LdF non existante")</f>
        <v>LdF Non approuvée</v>
      </c>
      <c r="M442" s="129" t="s">
        <v>59</v>
      </c>
      <c r="N442" s="125" t="str">
        <f>IFERROR(VLOOKUP(F442,'Table V'!A:H,8,FALSE),"À définir")</f>
        <v>NON</v>
      </c>
      <c r="O442" s="125">
        <f>IFERROR(VLOOKUP(F442,'Table V'!A:E,2,FALSE),"TBD")</f>
        <v>62</v>
      </c>
      <c r="P442" s="125" t="str">
        <f>IFERROR(CONCATENATE(VLOOKUP(F442,'Table V'!$A$1:$Q$260192,17,FALSE),"-",(RIGHT(C442,4)),"0",D442),"")</f>
        <v>1251019-5578010</v>
      </c>
      <c r="Q442" s="130" t="str">
        <f>IFERROR(VLOOKUP(F442,'Table V'!A:L,12,FALSE),"")</f>
        <v>LAB</v>
      </c>
      <c r="R442" s="126" t="s">
        <v>915</v>
      </c>
      <c r="S442" s="125" t="s">
        <v>183</v>
      </c>
      <c r="T442" s="131" t="s">
        <v>24</v>
      </c>
      <c r="U442" s="132" t="s">
        <v>15</v>
      </c>
      <c r="V442" s="130" t="str">
        <f>IFERROR(VLOOKUP(F442,'Table V'!A:F,6,FALSE),"TBD")</f>
        <v>6963455500
6963455400
6963403400</v>
      </c>
      <c r="W442" s="125" t="str">
        <f>IFERROR(VLOOKUP(F442,'Table V'!A:G,7,FALSE),"TBD")</f>
        <v>Qté 1
Qté 1
Qté 1</v>
      </c>
      <c r="X442" s="125" t="str">
        <f>IFERROR(VLOOKUP(A442,[1]Feuil1!$A:$AG,32,FALSE),"N/A")</f>
        <v>Received</v>
      </c>
      <c r="Y442" s="130" t="s">
        <v>1987</v>
      </c>
      <c r="Z442" s="133" t="s">
        <v>1240</v>
      </c>
      <c r="AA442" s="125" t="s">
        <v>876</v>
      </c>
      <c r="AB442" s="129">
        <v>16961</v>
      </c>
      <c r="AC442" s="129" t="s">
        <v>942</v>
      </c>
      <c r="AD442" s="129">
        <v>3964</v>
      </c>
      <c r="AE442" s="134">
        <v>43388</v>
      </c>
      <c r="AF442" s="134">
        <v>43434</v>
      </c>
      <c r="AG442" s="134">
        <f t="shared" si="44"/>
        <v>43432</v>
      </c>
      <c r="AH442" s="125"/>
      <c r="AI442" s="219" t="str">
        <f>IFERROR(VLOOKUP('PLANNING-RECHANGES LATelec'!$AU442,[2]MAD!$B$4:$J$50000,2,FALSE),"MAD TBD")</f>
        <v>MAD TBD</v>
      </c>
      <c r="AJ442" s="134" t="str">
        <f>IFERROR(VLOOKUP('PLANNING-RECHANGES LATelec'!$AU442,[2]MAD!$B$4:$J$50000,9,FALSE),"NON EXPEDIÉE")</f>
        <v>NON EXPEDIÉE</v>
      </c>
      <c r="AK442" s="224" t="str">
        <f t="shared" si="45"/>
        <v/>
      </c>
      <c r="AL442" s="227">
        <v>43432</v>
      </c>
      <c r="AM442" s="222" t="s">
        <v>15</v>
      </c>
      <c r="AN442" s="172">
        <f>IFERROR(VLOOKUP('PLANNING-RECHANGES LATelec'!$F442,'Table V'!A$1:O8349,13,FALSE),"TBD")</f>
        <v>1155</v>
      </c>
      <c r="AO442" s="170">
        <f>IFERROR(VLOOKUP('PLANNING-RECHANGES LATelec'!$F442,'Table V'!A$1:O8306,14,FALSE),"TBD")</f>
        <v>2033</v>
      </c>
      <c r="AP442" s="171" t="str">
        <f>IFERROR(VLOOKUP('PLANNING-RECHANGES LATelec'!$F442,'Table V'!A$1:O$8013,15,FALSE),"TBD")</f>
        <v>USD</v>
      </c>
      <c r="AQ442" s="168" t="str">
        <f>IFERROR(VLOOKUP('PLANNING-RECHANGES LATelec'!$A442,[3]PO_AS!$A$2:$R$2520,16,FALSE),"TBD")</f>
        <v>TBD</v>
      </c>
      <c r="AR442" s="169" t="str">
        <f>IFERROR(VLOOKUP('PLANNING-RECHANGES LATelec'!$A442,[3]PO_AS!$A$2:$S$2520,18,FALSE),"TBD")</f>
        <v>TBD</v>
      </c>
      <c r="AS442" s="169" t="str">
        <f t="shared" si="46"/>
        <v>Non valide</v>
      </c>
      <c r="AT442" s="169" t="str">
        <f t="shared" si="47"/>
        <v>Non valide</v>
      </c>
      <c r="AU442" s="215" t="str">
        <f>LEFT('PLANNING-RECHANGES LATelec'!$R442,9)</f>
        <v>LCT138978</v>
      </c>
      <c r="AV442" s="156"/>
    </row>
    <row r="443" spans="1:48" ht="25.5" hidden="1" x14ac:dyDescent="0.2">
      <c r="A443" s="86" t="str">
        <f t="shared" si="43"/>
        <v>2796239010</v>
      </c>
      <c r="B443" s="125" t="str">
        <f>IFERROR(VLOOKUP(F443,'Table V'!A:K,11,FALSE),"TBD")</f>
        <v>AIRBUS</v>
      </c>
      <c r="C443" s="125">
        <v>27962390</v>
      </c>
      <c r="D443" s="126" t="s">
        <v>157</v>
      </c>
      <c r="E443" s="127" t="s">
        <v>6</v>
      </c>
      <c r="F443" s="125" t="s">
        <v>1170</v>
      </c>
      <c r="G443" s="125">
        <v>1</v>
      </c>
      <c r="H443" s="125">
        <v>0</v>
      </c>
      <c r="I443" s="125" t="str">
        <f>IFERROR(VLOOKUP(F443,'Stock PHS'!A:F,6,FALSE),"")</f>
        <v/>
      </c>
      <c r="J443" s="128" t="str">
        <f>IFERROR(VLOOKUP(F443,'Table V'!A:I,9,FALSE),"P/N INCONNU")</f>
        <v>P/N CONNU</v>
      </c>
      <c r="K443" s="125" t="str">
        <f>IFERROR(VLOOKUP(F443,'Table V'!A:J,10,FALSE),"TBD")</f>
        <v>N/A</v>
      </c>
      <c r="L443" s="125" t="str">
        <f>IFERROR(VLOOKUP(F443,'Table V'!A:C,3,FALSE),"LdF non existante")</f>
        <v>LdF Non approuvée</v>
      </c>
      <c r="M443" s="129" t="s">
        <v>59</v>
      </c>
      <c r="N443" s="125" t="str">
        <f>IFERROR(VLOOKUP(F443,'Table V'!A:H,8,FALSE),"À définir")</f>
        <v>NON</v>
      </c>
      <c r="O443" s="125" t="str">
        <f>IFERROR(VLOOKUP(F443,'Table V'!A:E,2,FALSE),"TBD")</f>
        <v>OPTICAL FIBER</v>
      </c>
      <c r="P443" s="125" t="str">
        <f>IFERROR(CONCATENATE(VLOOKUP(F443,'Table V'!$A$1:$Q$260192,17,FALSE),"-",(RIGHT(C443,4)),"0",D443),"")</f>
        <v>1252119-2390010</v>
      </c>
      <c r="Q443" s="130" t="str">
        <f>IFERROR(VLOOKUP(F443,'Table V'!A:L,12,FALSE),"")</f>
        <v>LAB</v>
      </c>
      <c r="R443" s="126" t="s">
        <v>1190</v>
      </c>
      <c r="S443" s="125" t="s">
        <v>1191</v>
      </c>
      <c r="T443" s="131" t="s">
        <v>24</v>
      </c>
      <c r="U443" s="132" t="s">
        <v>15</v>
      </c>
      <c r="V443" s="130" t="str">
        <f>IFERROR(VLOOKUP(F443,'Table V'!A:F,6,FALSE),"TBD")</f>
        <v>N/A</v>
      </c>
      <c r="W443" s="125" t="str">
        <f>IFERROR(VLOOKUP(F443,'Table V'!A:G,7,FALSE),"TBD")</f>
        <v>N/A</v>
      </c>
      <c r="X443" s="125" t="str">
        <f>IFERROR(VLOOKUP(A443,[1]Feuil1!$A:$AG,32,FALSE),"N/A")</f>
        <v>N/A</v>
      </c>
      <c r="Y443" s="130" t="s">
        <v>1987</v>
      </c>
      <c r="Z443" s="133"/>
      <c r="AA443" s="125" t="s">
        <v>876</v>
      </c>
      <c r="AB443" s="129" t="s">
        <v>957</v>
      </c>
      <c r="AC443" s="129"/>
      <c r="AD443" s="129" t="s">
        <v>1192</v>
      </c>
      <c r="AE443" s="134">
        <v>43417</v>
      </c>
      <c r="AF443" s="134">
        <v>43434</v>
      </c>
      <c r="AG443" s="134">
        <f t="shared" si="44"/>
        <v>43432</v>
      </c>
      <c r="AH443" s="125"/>
      <c r="AI443" s="219" t="str">
        <f>IFERROR(VLOOKUP('PLANNING-RECHANGES LATelec'!$AU443,[2]MAD!$B$4:$J$50000,2,FALSE),"MAD TBD")</f>
        <v>MAD TBD</v>
      </c>
      <c r="AJ443" s="134" t="str">
        <f>IFERROR(VLOOKUP('PLANNING-RECHANGES LATelec'!$AU443,[2]MAD!$B$4:$J$50000,9,FALSE),"NON EXPEDIÉE")</f>
        <v>NON EXPEDIÉE</v>
      </c>
      <c r="AK443" s="224" t="str">
        <f t="shared" si="45"/>
        <v/>
      </c>
      <c r="AL443" s="227">
        <v>43432</v>
      </c>
      <c r="AM443" s="222" t="s">
        <v>15</v>
      </c>
      <c r="AN443" s="172">
        <f>IFERROR(VLOOKUP('PLANNING-RECHANGES LATelec'!$F443,'Table V'!A$1:O8350,13,FALSE),"TBD")</f>
        <v>823</v>
      </c>
      <c r="AO443" s="170">
        <f>IFERROR(VLOOKUP('PLANNING-RECHANGES LATelec'!$F443,'Table V'!A$1:O8307,14,FALSE),"TBD")</f>
        <v>0</v>
      </c>
      <c r="AP443" s="171" t="str">
        <f>IFERROR(VLOOKUP('PLANNING-RECHANGES LATelec'!$F443,'Table V'!A$1:O$8013,15,FALSE),"TBD")</f>
        <v>USD</v>
      </c>
      <c r="AQ443" s="168" t="str">
        <f>IFERROR(VLOOKUP('PLANNING-RECHANGES LATelec'!$A443,[3]PO_AS!$A$2:$R$2520,16,FALSE),"TBD")</f>
        <v>TBD</v>
      </c>
      <c r="AR443" s="169" t="str">
        <f>IFERROR(VLOOKUP('PLANNING-RECHANGES LATelec'!$A443,[3]PO_AS!$A$2:$S$2520,18,FALSE),"TBD")</f>
        <v>TBD</v>
      </c>
      <c r="AS443" s="169" t="str">
        <f t="shared" si="46"/>
        <v>Non valide</v>
      </c>
      <c r="AT443" s="169" t="str">
        <f t="shared" si="47"/>
        <v>Non valide</v>
      </c>
      <c r="AU443" s="215" t="str">
        <f>LEFT('PLANNING-RECHANGES LATelec'!$R443,9)</f>
        <v>LCT185893</v>
      </c>
      <c r="AV443" s="156"/>
    </row>
    <row r="444" spans="1:48" ht="25.5" hidden="1" x14ac:dyDescent="0.2">
      <c r="A444" s="85" t="str">
        <f t="shared" si="43"/>
        <v>2792607710</v>
      </c>
      <c r="B444" s="125" t="str">
        <f>IFERROR(VLOOKUP(F444,'Table V'!A:K,11,FALSE),"TBD")</f>
        <v>AIRBUS</v>
      </c>
      <c r="C444" s="125">
        <v>27926077</v>
      </c>
      <c r="D444" s="126">
        <v>10</v>
      </c>
      <c r="E444" s="127" t="s">
        <v>6</v>
      </c>
      <c r="F444" s="125" t="s">
        <v>704</v>
      </c>
      <c r="G444" s="125">
        <v>1</v>
      </c>
      <c r="H444" s="125">
        <v>0</v>
      </c>
      <c r="I444" s="125" t="str">
        <f>IFERROR(VLOOKUP(F444,'Stock PHS'!A:F,6,FALSE),"")</f>
        <v/>
      </c>
      <c r="J444" s="128" t="str">
        <f>IFERROR(VLOOKUP(F444,'Table V'!A:I,9,FALSE),"P/N INCONNU")</f>
        <v>P/N CONNU</v>
      </c>
      <c r="K444" s="125" t="str">
        <f>IFERROR(VLOOKUP(F444,'Table V'!A:J,10,FALSE),"TBD")</f>
        <v>TBD</v>
      </c>
      <c r="L444" s="125" t="str">
        <f>IFERROR(VLOOKUP(F444,'Table V'!A:C,3,FALSE),"LdF non existante")</f>
        <v>LdF Non approuvée</v>
      </c>
      <c r="M444" s="129" t="s">
        <v>59</v>
      </c>
      <c r="N444" s="125" t="str">
        <f>IFERROR(VLOOKUP(F444,'Table V'!A:H,8,FALSE),"À définir")</f>
        <v>NON</v>
      </c>
      <c r="O444" s="125">
        <f>IFERROR(VLOOKUP(F444,'Table V'!A:E,2,FALSE),"TBD")</f>
        <v>61</v>
      </c>
      <c r="P444" s="125" t="str">
        <f>IFERROR(CONCATENATE(VLOOKUP(F444,'Table V'!$A$1:$Q$260192,17,FALSE),"-",(RIGHT(C444,4)),"0",D444),"")</f>
        <v>1251019-6077010</v>
      </c>
      <c r="Q444" s="130" t="str">
        <f>IFERROR(VLOOKUP(F444,'Table V'!A:L,12,FALSE),"")</f>
        <v>LAB</v>
      </c>
      <c r="R444" s="126" t="s">
        <v>999</v>
      </c>
      <c r="S444" s="125" t="s">
        <v>183</v>
      </c>
      <c r="T444" s="131" t="s">
        <v>24</v>
      </c>
      <c r="U444" s="132" t="s">
        <v>15</v>
      </c>
      <c r="V444" s="130" t="str">
        <f>IFERROR(VLOOKUP(F444,'Table V'!A:F,6,FALSE),"TBD")</f>
        <v>6963455500
6963455400</v>
      </c>
      <c r="W444" s="125" t="str">
        <f>IFERROR(VLOOKUP(F444,'Table V'!A:G,7,FALSE),"TBD")</f>
        <v>Qté 1
Qté 1</v>
      </c>
      <c r="X444" s="125" t="str">
        <f>IFERROR(VLOOKUP(A444,[1]Feuil1!$A:$AG,32,FALSE),"N/A")</f>
        <v>Received</v>
      </c>
      <c r="Y444" s="130" t="s">
        <v>1987</v>
      </c>
      <c r="Z444" s="133" t="s">
        <v>1240</v>
      </c>
      <c r="AA444" s="125" t="s">
        <v>876</v>
      </c>
      <c r="AB444" s="129">
        <v>16961</v>
      </c>
      <c r="AC444" s="129" t="s">
        <v>942</v>
      </c>
      <c r="AD444" s="129">
        <v>3964</v>
      </c>
      <c r="AE444" s="134">
        <v>43419</v>
      </c>
      <c r="AF444" s="134">
        <v>43434</v>
      </c>
      <c r="AG444" s="134">
        <f t="shared" si="44"/>
        <v>43432</v>
      </c>
      <c r="AH444" s="125"/>
      <c r="AI444" s="219" t="str">
        <f>IFERROR(VLOOKUP('PLANNING-RECHANGES LATelec'!$AU444,[2]MAD!$B$4:$J$50000,2,FALSE),"MAD TBD")</f>
        <v>MAD TBD</v>
      </c>
      <c r="AJ444" s="134" t="str">
        <f>IFERROR(VLOOKUP('PLANNING-RECHANGES LATelec'!$AU444,[2]MAD!$B$4:$J$50000,9,FALSE),"NON EXPEDIÉE")</f>
        <v>NON EXPEDIÉE</v>
      </c>
      <c r="AK444" s="224" t="str">
        <f t="shared" si="45"/>
        <v/>
      </c>
      <c r="AL444" s="227">
        <v>43432</v>
      </c>
      <c r="AM444" s="222" t="s">
        <v>15</v>
      </c>
      <c r="AN444" s="172">
        <f>IFERROR(VLOOKUP('PLANNING-RECHANGES LATelec'!$F444,'Table V'!A$1:O8351,13,FALSE),"TBD")</f>
        <v>1389</v>
      </c>
      <c r="AO444" s="170">
        <f>IFERROR(VLOOKUP('PLANNING-RECHANGES LATelec'!$F444,'Table V'!A$1:O8308,14,FALSE),"TBD")</f>
        <v>2219</v>
      </c>
      <c r="AP444" s="171" t="str">
        <f>IFERROR(VLOOKUP('PLANNING-RECHANGES LATelec'!$F444,'Table V'!A$1:O$8013,15,FALSE),"TBD")</f>
        <v>USD</v>
      </c>
      <c r="AQ444" s="168" t="str">
        <f>IFERROR(VLOOKUP('PLANNING-RECHANGES LATelec'!$A444,[3]PO_AS!$A$2:$R$2520,16,FALSE),"TBD")</f>
        <v>TBD</v>
      </c>
      <c r="AR444" s="169" t="str">
        <f>IFERROR(VLOOKUP('PLANNING-RECHANGES LATelec'!$A444,[3]PO_AS!$A$2:$S$2520,18,FALSE),"TBD")</f>
        <v>TBD</v>
      </c>
      <c r="AS444" s="169" t="str">
        <f t="shared" si="46"/>
        <v>Non valide</v>
      </c>
      <c r="AT444" s="169" t="str">
        <f t="shared" si="47"/>
        <v>Non valide</v>
      </c>
      <c r="AU444" s="215" t="str">
        <f>LEFT('PLANNING-RECHANGES LATelec'!$R444,9)</f>
        <v>LCT146046</v>
      </c>
      <c r="AV444" s="156"/>
    </row>
    <row r="445" spans="1:48" ht="25.5" hidden="1" x14ac:dyDescent="0.2">
      <c r="A445" s="86" t="str">
        <f t="shared" si="43"/>
        <v>2792607910</v>
      </c>
      <c r="B445" s="125" t="str">
        <f>IFERROR(VLOOKUP(F445,'Table V'!A:K,11,FALSE),"TBD")</f>
        <v>AIRBUS</v>
      </c>
      <c r="C445" s="125">
        <v>27926079</v>
      </c>
      <c r="D445" s="126">
        <v>10</v>
      </c>
      <c r="E445" s="127" t="s">
        <v>6</v>
      </c>
      <c r="F445" s="125" t="s">
        <v>704</v>
      </c>
      <c r="G445" s="125">
        <v>1</v>
      </c>
      <c r="H445" s="125">
        <v>0</v>
      </c>
      <c r="I445" s="125" t="str">
        <f>IFERROR(VLOOKUP(F445,'Stock PHS'!A:F,6,FALSE),"")</f>
        <v/>
      </c>
      <c r="J445" s="128" t="str">
        <f>IFERROR(VLOOKUP(F445,'Table V'!A:I,9,FALSE),"P/N INCONNU")</f>
        <v>P/N CONNU</v>
      </c>
      <c r="K445" s="125" t="str">
        <f>IFERROR(VLOOKUP(F445,'Table V'!A:J,10,FALSE),"TBD")</f>
        <v>TBD</v>
      </c>
      <c r="L445" s="125" t="str">
        <f>IFERROR(VLOOKUP(F445,'Table V'!A:C,3,FALSE),"LdF non existante")</f>
        <v>LdF Non approuvée</v>
      </c>
      <c r="M445" s="129" t="s">
        <v>59</v>
      </c>
      <c r="N445" s="125" t="str">
        <f>IFERROR(VLOOKUP(F445,'Table V'!A:H,8,FALSE),"À définir")</f>
        <v>NON</v>
      </c>
      <c r="O445" s="125">
        <f>IFERROR(VLOOKUP(F445,'Table V'!A:E,2,FALSE),"TBD")</f>
        <v>61</v>
      </c>
      <c r="P445" s="125" t="str">
        <f>IFERROR(CONCATENATE(VLOOKUP(F445,'Table V'!$A$1:$Q$260192,17,FALSE),"-",(RIGHT(C445,4)),"0",D445),"")</f>
        <v>1251019-6079010</v>
      </c>
      <c r="Q445" s="130" t="str">
        <f>IFERROR(VLOOKUP(F445,'Table V'!A:L,12,FALSE),"")</f>
        <v>LAB</v>
      </c>
      <c r="R445" s="126" t="s">
        <v>1000</v>
      </c>
      <c r="S445" s="125" t="s">
        <v>186</v>
      </c>
      <c r="T445" s="131" t="s">
        <v>24</v>
      </c>
      <c r="U445" s="132" t="s">
        <v>15</v>
      </c>
      <c r="V445" s="130" t="str">
        <f>IFERROR(VLOOKUP(F445,'Table V'!A:F,6,FALSE),"TBD")</f>
        <v>6963455500
6963455400</v>
      </c>
      <c r="W445" s="125" t="str">
        <f>IFERROR(VLOOKUP(F445,'Table V'!A:G,7,FALSE),"TBD")</f>
        <v>Qté 1
Qté 1</v>
      </c>
      <c r="X445" s="125" t="str">
        <f>IFERROR(VLOOKUP(A445,[1]Feuil1!$A:$AG,32,FALSE),"N/A")</f>
        <v>Received</v>
      </c>
      <c r="Y445" s="130" t="s">
        <v>1987</v>
      </c>
      <c r="Z445" s="133" t="s">
        <v>1240</v>
      </c>
      <c r="AA445" s="125" t="s">
        <v>876</v>
      </c>
      <c r="AB445" s="129">
        <v>16961</v>
      </c>
      <c r="AC445" s="129" t="s">
        <v>942</v>
      </c>
      <c r="AD445" s="129">
        <v>3964</v>
      </c>
      <c r="AE445" s="134">
        <v>43419</v>
      </c>
      <c r="AF445" s="134">
        <v>43434</v>
      </c>
      <c r="AG445" s="134">
        <f t="shared" si="44"/>
        <v>43432</v>
      </c>
      <c r="AH445" s="125"/>
      <c r="AI445" s="219" t="str">
        <f>IFERROR(VLOOKUP('PLANNING-RECHANGES LATelec'!$AU445,[2]MAD!$B$4:$J$50000,2,FALSE),"MAD TBD")</f>
        <v>MAD TBD</v>
      </c>
      <c r="AJ445" s="134" t="str">
        <f>IFERROR(VLOOKUP('PLANNING-RECHANGES LATelec'!$AU445,[2]MAD!$B$4:$J$50000,9,FALSE),"NON EXPEDIÉE")</f>
        <v>NON EXPEDIÉE</v>
      </c>
      <c r="AK445" s="224" t="str">
        <f t="shared" si="45"/>
        <v/>
      </c>
      <c r="AL445" s="227">
        <v>43432</v>
      </c>
      <c r="AM445" s="222" t="s">
        <v>15</v>
      </c>
      <c r="AN445" s="172">
        <f>IFERROR(VLOOKUP('PLANNING-RECHANGES LATelec'!$F445,'Table V'!A$1:O8352,13,FALSE),"TBD")</f>
        <v>1389</v>
      </c>
      <c r="AO445" s="170">
        <f>IFERROR(VLOOKUP('PLANNING-RECHANGES LATelec'!$F445,'Table V'!A$1:O8309,14,FALSE),"TBD")</f>
        <v>2219</v>
      </c>
      <c r="AP445" s="171" t="str">
        <f>IFERROR(VLOOKUP('PLANNING-RECHANGES LATelec'!$F445,'Table V'!A$1:O$8013,15,FALSE),"TBD")</f>
        <v>USD</v>
      </c>
      <c r="AQ445" s="168" t="str">
        <f>IFERROR(VLOOKUP('PLANNING-RECHANGES LATelec'!$A445,[3]PO_AS!$A$2:$R$2520,16,FALSE),"TBD")</f>
        <v>TBD</v>
      </c>
      <c r="AR445" s="169" t="str">
        <f>IFERROR(VLOOKUP('PLANNING-RECHANGES LATelec'!$A445,[3]PO_AS!$A$2:$S$2520,18,FALSE),"TBD")</f>
        <v>TBD</v>
      </c>
      <c r="AS445" s="169" t="str">
        <f t="shared" si="46"/>
        <v>Non valide</v>
      </c>
      <c r="AT445" s="169" t="str">
        <f t="shared" si="47"/>
        <v>Non valide</v>
      </c>
      <c r="AU445" s="215" t="str">
        <f>LEFT('PLANNING-RECHANGES LATelec'!$R445,9)</f>
        <v>LCT146056</v>
      </c>
      <c r="AV445" s="156"/>
    </row>
    <row r="446" spans="1:48" ht="38.25" hidden="1" x14ac:dyDescent="0.2">
      <c r="A446" s="86" t="str">
        <f t="shared" si="43"/>
        <v>450033675320</v>
      </c>
      <c r="B446" s="125" t="str">
        <f>IFERROR(VLOOKUP(F446,'Table V'!A:K,11,FALSE),"TBD")</f>
        <v>TBD</v>
      </c>
      <c r="C446" s="125">
        <v>4500336753</v>
      </c>
      <c r="D446" s="126">
        <v>20</v>
      </c>
      <c r="E446" s="127" t="s">
        <v>104</v>
      </c>
      <c r="F446" s="125" t="s">
        <v>70</v>
      </c>
      <c r="G446" s="125">
        <v>4</v>
      </c>
      <c r="H446" s="125">
        <v>0</v>
      </c>
      <c r="I446" s="125" t="str">
        <f>IFERROR(VLOOKUP(F446,'Stock PHS'!A:F,6,FALSE),"")</f>
        <v/>
      </c>
      <c r="J446" s="128" t="str">
        <f>IFERROR(VLOOKUP(F446,'Table V'!A:I,9,FALSE),"P/N INCONNU")</f>
        <v>P/N INCONNU</v>
      </c>
      <c r="K446" s="125" t="str">
        <f>IFERROR(VLOOKUP(F446,'Table V'!A:J,10,FALSE),"TBD")</f>
        <v>TBD</v>
      </c>
      <c r="L446" s="125" t="str">
        <f>IFERROR(VLOOKUP(F446,'Table V'!A:C,3,FALSE),"LdF non existante")</f>
        <v>LdF non existante</v>
      </c>
      <c r="M446" s="129" t="s">
        <v>59</v>
      </c>
      <c r="N446" s="125" t="str">
        <f>IFERROR(VLOOKUP(F446,'Table V'!A:H,8,FALSE),"À définir")</f>
        <v>À définir</v>
      </c>
      <c r="O446" s="125" t="str">
        <f>IFERROR(VLOOKUP(F446,'Table V'!A:E,2,FALSE),"TBD")</f>
        <v>TBD</v>
      </c>
      <c r="P446" s="125" t="str">
        <f>IFERROR(CONCATENATE(VLOOKUP(F446,'Table V'!$A$1:$Q$260192,17,FALSE),"-",(RIGHT(C446,4)),"0",D446),"")</f>
        <v/>
      </c>
      <c r="Q446" s="130" t="str">
        <f>IFERROR(VLOOKUP(F446,'Table V'!A:L,12,FALSE),"")</f>
        <v/>
      </c>
      <c r="R446" s="126" t="s">
        <v>1171</v>
      </c>
      <c r="S446" s="125" t="s">
        <v>1172</v>
      </c>
      <c r="T446" s="131" t="s">
        <v>24</v>
      </c>
      <c r="U446" s="132" t="s">
        <v>15</v>
      </c>
      <c r="V446" s="130" t="str">
        <f>IFERROR(VLOOKUP(F446,'Table V'!A:F,6,FALSE),"TBD")</f>
        <v>TBD</v>
      </c>
      <c r="W446" s="125" t="str">
        <f>IFERROR(VLOOKUP(F446,'Table V'!A:G,7,FALSE),"TBD")</f>
        <v>TBD</v>
      </c>
      <c r="X446" s="125" t="str">
        <f>IFERROR(VLOOKUP(A446,[1]Feuil1!$A:$AG,32,FALSE),"N/A")</f>
        <v>N/A</v>
      </c>
      <c r="Y446" s="130" t="s">
        <v>1987</v>
      </c>
      <c r="Z446" s="133" t="s">
        <v>1222</v>
      </c>
      <c r="AA446" s="125" t="s">
        <v>159</v>
      </c>
      <c r="AB446" s="129" t="s">
        <v>57</v>
      </c>
      <c r="AC446" s="129" t="s">
        <v>57</v>
      </c>
      <c r="AD446" s="129">
        <v>3731</v>
      </c>
      <c r="AE446" s="134">
        <v>43438</v>
      </c>
      <c r="AF446" s="134">
        <v>43438</v>
      </c>
      <c r="AG446" s="134">
        <f t="shared" si="44"/>
        <v>43432</v>
      </c>
      <c r="AH446" s="125"/>
      <c r="AI446" s="219" t="str">
        <f>IFERROR(VLOOKUP('PLANNING-RECHANGES LATelec'!$AU446,[2]MAD!$B$4:$J$50000,2,FALSE),"MAD TBD")</f>
        <v>MAD TBD</v>
      </c>
      <c r="AJ446" s="134" t="str">
        <f>IFERROR(VLOOKUP('PLANNING-RECHANGES LATelec'!$AU446,[2]MAD!$B$4:$J$50000,9,FALSE),"NON EXPEDIÉE")</f>
        <v>NON EXPEDIÉE</v>
      </c>
      <c r="AK446" s="224" t="str">
        <f t="shared" si="45"/>
        <v/>
      </c>
      <c r="AL446" s="227">
        <v>43432</v>
      </c>
      <c r="AM446" s="222" t="s">
        <v>15</v>
      </c>
      <c r="AN446" s="172" t="str">
        <f>IFERROR(VLOOKUP('PLANNING-RECHANGES LATelec'!$F446,'Table V'!A$1:O8353,13,FALSE),"TBD")</f>
        <v>TBD</v>
      </c>
      <c r="AO446" s="170" t="str">
        <f>IFERROR(VLOOKUP('PLANNING-RECHANGES LATelec'!$F446,'Table V'!A$1:O8310,14,FALSE),"TBD")</f>
        <v>TBD</v>
      </c>
      <c r="AP446" s="171" t="str">
        <f>IFERROR(VLOOKUP('PLANNING-RECHANGES LATelec'!$F446,'Table V'!A$1:O$8013,15,FALSE),"TBD")</f>
        <v>TBD</v>
      </c>
      <c r="AQ446" s="168" t="str">
        <f>IFERROR(VLOOKUP('PLANNING-RECHANGES LATelec'!$A446,[3]PO_AS!$A$2:$R$2520,16,FALSE),"TBD")</f>
        <v>TBD</v>
      </c>
      <c r="AR446" s="169" t="str">
        <f>IFERROR(VLOOKUP('PLANNING-RECHANGES LATelec'!$A446,[3]PO_AS!$A$2:$S$2520,18,FALSE),"TBD")</f>
        <v>TBD</v>
      </c>
      <c r="AS446" s="169" t="str">
        <f t="shared" si="46"/>
        <v>Valide</v>
      </c>
      <c r="AT446" s="169" t="str">
        <f t="shared" si="47"/>
        <v>Valide</v>
      </c>
      <c r="AU446" s="215" t="str">
        <f>LEFT('PLANNING-RECHANGES LATelec'!$R446,9)</f>
        <v>LCT185595</v>
      </c>
      <c r="AV446" s="156"/>
    </row>
    <row r="447" spans="1:48" ht="38.25" hidden="1" x14ac:dyDescent="0.2">
      <c r="A447" s="85" t="str">
        <f t="shared" si="43"/>
        <v>2795530610</v>
      </c>
      <c r="B447" s="125" t="str">
        <f>IFERROR(VLOOKUP(F447,'Table V'!A:K,11,FALSE),"TBD")</f>
        <v>AIRBUS</v>
      </c>
      <c r="C447" s="125">
        <v>27955306</v>
      </c>
      <c r="D447" s="126" t="s">
        <v>157</v>
      </c>
      <c r="E447" s="127" t="s">
        <v>95</v>
      </c>
      <c r="F447" s="125" t="s">
        <v>675</v>
      </c>
      <c r="G447" s="125">
        <v>6</v>
      </c>
      <c r="H447" s="125">
        <v>0</v>
      </c>
      <c r="I447" s="125" t="str">
        <f>IFERROR(VLOOKUP(F447,'Stock PHS'!A:F,6,FALSE),"")</f>
        <v/>
      </c>
      <c r="J447" s="128" t="str">
        <f>IFERROR(VLOOKUP(F447,'Table V'!A:I,9,FALSE),"P/N INCONNU")</f>
        <v>P/N CONNU</v>
      </c>
      <c r="K447" s="125" t="str">
        <f>IFERROR(VLOOKUP(F447,'Table V'!A:J,10,FALSE),"TBD")</f>
        <v>TBD</v>
      </c>
      <c r="L447" s="125" t="str">
        <f>IFERROR(VLOOKUP(F447,'Table V'!A:C,3,FALSE),"LdF non existante")</f>
        <v>LdF approuvée</v>
      </c>
      <c r="M447" s="129" t="s">
        <v>59</v>
      </c>
      <c r="N447" s="125" t="str">
        <f>IFERROR(VLOOKUP(F447,'Table V'!A:H,8,FALSE),"À définir")</f>
        <v>NON</v>
      </c>
      <c r="O447" s="125" t="str">
        <f>IFERROR(VLOOKUP(F447,'Table V'!A:E,2,FALSE),"TBD")</f>
        <v>WIRE-BONDING</v>
      </c>
      <c r="P447" s="125" t="str">
        <f>IFERROR(CONCATENATE(VLOOKUP(F447,'Table V'!$A$1:$Q$260192,17,FALSE),"-",(RIGHT(C447,4)),"0",D447),"")</f>
        <v>1251019-5306010</v>
      </c>
      <c r="Q447" s="130" t="str">
        <f>IFERROR(VLOOKUP(F447,'Table V'!A:L,12,FALSE),"")</f>
        <v>COL</v>
      </c>
      <c r="R447" s="126" t="s">
        <v>1143</v>
      </c>
      <c r="S447" s="125" t="s">
        <v>1144</v>
      </c>
      <c r="T447" s="131" t="s">
        <v>24</v>
      </c>
      <c r="U447" s="132" t="s">
        <v>15</v>
      </c>
      <c r="V447" s="130" t="str">
        <f>IFERROR(VLOOKUP(F447,'Table V'!A:F,6,FALSE),"TBD")</f>
        <v>N/A</v>
      </c>
      <c r="W447" s="125" t="str">
        <f>IFERROR(VLOOKUP(F447,'Table V'!A:G,7,FALSE),"TBD")</f>
        <v>N/A</v>
      </c>
      <c r="X447" s="125" t="str">
        <f>IFERROR(VLOOKUP(A447,[1]Feuil1!$A:$AG,32,FALSE),"N/A")</f>
        <v>N/A</v>
      </c>
      <c r="Y447" s="130" t="s">
        <v>1987</v>
      </c>
      <c r="Z447" s="133" t="s">
        <v>1227</v>
      </c>
      <c r="AA447" s="125" t="s">
        <v>876</v>
      </c>
      <c r="AB447" s="129" t="s">
        <v>957</v>
      </c>
      <c r="AC447" s="129" t="s">
        <v>957</v>
      </c>
      <c r="AD447" s="129" t="s">
        <v>1145</v>
      </c>
      <c r="AE447" s="134">
        <v>43440</v>
      </c>
      <c r="AF447" s="134">
        <v>43440</v>
      </c>
      <c r="AG447" s="134">
        <f t="shared" si="44"/>
        <v>43434</v>
      </c>
      <c r="AH447" s="125"/>
      <c r="AI447" s="219" t="str">
        <f>IFERROR(VLOOKUP('PLANNING-RECHANGES LATelec'!$AU447,[2]MAD!$B$4:$J$50000,2,FALSE),"MAD TBD")</f>
        <v>MAD TBD</v>
      </c>
      <c r="AJ447" s="134" t="str">
        <f>IFERROR(VLOOKUP('PLANNING-RECHANGES LATelec'!$AU447,[2]MAD!$B$4:$J$50000,9,FALSE),"NON EXPEDIÉE")</f>
        <v>NON EXPEDIÉE</v>
      </c>
      <c r="AK447" s="224" t="str">
        <f t="shared" si="45"/>
        <v/>
      </c>
      <c r="AL447" s="227">
        <v>43434</v>
      </c>
      <c r="AM447" s="222" t="s">
        <v>15</v>
      </c>
      <c r="AN447" s="172">
        <f>IFERROR(VLOOKUP('PLANNING-RECHANGES LATelec'!$F447,'Table V'!A$1:O8354,13,FALSE),"TBD")</f>
        <v>163</v>
      </c>
      <c r="AO447" s="170">
        <f>IFERROR(VLOOKUP('PLANNING-RECHANGES LATelec'!$F447,'Table V'!A$1:O8311,14,FALSE),"TBD")</f>
        <v>465</v>
      </c>
      <c r="AP447" s="171" t="str">
        <f>IFERROR(VLOOKUP('PLANNING-RECHANGES LATelec'!$F447,'Table V'!A$1:O$8013,15,FALSE),"TBD")</f>
        <v>USD</v>
      </c>
      <c r="AQ447" s="168" t="str">
        <f>IFERROR(VLOOKUP('PLANNING-RECHANGES LATelec'!$A447,[3]PO_AS!$A$2:$R$2520,16,FALSE),"TBD")</f>
        <v>TBD</v>
      </c>
      <c r="AR447" s="169" t="str">
        <f>IFERROR(VLOOKUP('PLANNING-RECHANGES LATelec'!$A447,[3]PO_AS!$A$2:$S$2520,18,FALSE),"TBD")</f>
        <v>TBD</v>
      </c>
      <c r="AS447" s="169" t="str">
        <f t="shared" si="46"/>
        <v>Non valide</v>
      </c>
      <c r="AT447" s="169" t="str">
        <f t="shared" si="47"/>
        <v>Non valide</v>
      </c>
      <c r="AU447" s="215" t="str">
        <f>LEFT('PLANNING-RECHANGES LATelec'!$R447,9)</f>
        <v>LCT182820</v>
      </c>
      <c r="AV447" s="156"/>
    </row>
    <row r="448" spans="1:48" ht="38.25" hidden="1" x14ac:dyDescent="0.2">
      <c r="A448" s="86" t="str">
        <f t="shared" ref="A448:A511" si="48">C448&amp;(RIGHT(D448,2))</f>
        <v>CDE-CCP7770109</v>
      </c>
      <c r="B448" s="125" t="str">
        <f>IFERROR(VLOOKUP(F448,'Table V'!A:K,11,FALSE),"TBD")</f>
        <v>LATECOERE</v>
      </c>
      <c r="C448" s="125" t="s">
        <v>322</v>
      </c>
      <c r="D448" s="126">
        <v>9</v>
      </c>
      <c r="E448" s="127" t="s">
        <v>104</v>
      </c>
      <c r="F448" s="125" t="s">
        <v>1532</v>
      </c>
      <c r="G448" s="125">
        <v>10</v>
      </c>
      <c r="H448" s="125">
        <v>0</v>
      </c>
      <c r="I448" s="125" t="str">
        <f>IFERROR(VLOOKUP(F448,'Stock PHS'!A:F,6,FALSE),"")</f>
        <v/>
      </c>
      <c r="J448" s="128" t="str">
        <f>IFERROR(VLOOKUP(F448,'Table V'!A:I,9,FALSE),"P/N INCONNU")</f>
        <v>P/N CONNU</v>
      </c>
      <c r="K448" s="125" t="str">
        <f>IFERROR(VLOOKUP(F448,'Table V'!A:J,10,FALSE),"TBD")</f>
        <v>N/A</v>
      </c>
      <c r="L448" s="125" t="str">
        <f>IFERROR(VLOOKUP(F448,'Table V'!A:C,3,FALSE),"LdF non existante")</f>
        <v>LdF approuvée</v>
      </c>
      <c r="M448" s="129" t="s">
        <v>59</v>
      </c>
      <c r="N448" s="125" t="str">
        <f>IFERROR(VLOOKUP(F448,'Table V'!A:H,8,FALSE),"À définir")</f>
        <v>N/A</v>
      </c>
      <c r="O448" s="125" t="str">
        <f>IFERROR(VLOOKUP(F448,'Table V'!A:E,2,FALSE),"TBD")</f>
        <v>FDCP-L1</v>
      </c>
      <c r="P448" s="125" t="str">
        <f>IFERROR(CONCATENATE(VLOOKUP(F448,'Table V'!$A$1:$Q$260192,17,FALSE),"-",(RIGHT(C448,4)),"0",D448),"")</f>
        <v>1251619-701009</v>
      </c>
      <c r="Q448" s="130" t="str">
        <f>IFERROR(VLOOKUP(F448,'Table V'!A:L,12,FALSE),"")</f>
        <v>COL</v>
      </c>
      <c r="R448" s="126" t="s">
        <v>421</v>
      </c>
      <c r="S448" s="125" t="s">
        <v>422</v>
      </c>
      <c r="T448" s="131" t="s">
        <v>24</v>
      </c>
      <c r="U448" s="132" t="s">
        <v>15</v>
      </c>
      <c r="V448" s="130" t="str">
        <f>IFERROR(VLOOKUP(F448,'Table V'!A:F,6,FALSE),"TBD")</f>
        <v>N/A</v>
      </c>
      <c r="W448" s="125" t="str">
        <f>IFERROR(VLOOKUP(F448,'Table V'!A:G,7,FALSE),"TBD")</f>
        <v>N/A</v>
      </c>
      <c r="X448" s="125" t="str">
        <f>IFERROR(VLOOKUP(A448,[1]Feuil1!$A:$AG,32,FALSE),"N/A")</f>
        <v>N/A</v>
      </c>
      <c r="Y448" s="130" t="s">
        <v>1987</v>
      </c>
      <c r="Z448" s="133"/>
      <c r="AA448" s="125" t="s">
        <v>159</v>
      </c>
      <c r="AB448" s="129">
        <v>6867</v>
      </c>
      <c r="AC448" s="129"/>
      <c r="AD448" s="129">
        <v>1149</v>
      </c>
      <c r="AE448" s="134">
        <v>43390</v>
      </c>
      <c r="AF448" s="134">
        <v>43447</v>
      </c>
      <c r="AG448" s="134">
        <f t="shared" ref="AG448:AG511" si="49">IF(OR(E448="AOG",E448="CRIT"),(IFERROR(IF(AF448=0,WORKDAY(AE448,-2),WORKDAY(AF448,-2)),"TBD")),(IFERROR(IF(AF448=0,WORKDAY(AE448,-4),WORKDAY(AF448,-4)),"TBD")))</f>
        <v>43441</v>
      </c>
      <c r="AH448" s="125" t="s">
        <v>57</v>
      </c>
      <c r="AI448" s="219" t="str">
        <f>IFERROR(VLOOKUP('PLANNING-RECHANGES LATelec'!$AU448,[2]MAD!$B$4:$J$50000,2,FALSE),"MAD TBD")</f>
        <v>MAD TBD</v>
      </c>
      <c r="AJ448" s="134" t="str">
        <f>IFERROR(VLOOKUP('PLANNING-RECHANGES LATelec'!$AU448,[2]MAD!$B$4:$J$50000,9,FALSE),"NON EXPEDIÉE")</f>
        <v>NON EXPEDIÉE</v>
      </c>
      <c r="AK448" s="224" t="str">
        <f t="shared" ref="AK448:AK511" si="50">IFERROR((AI448-AL448),"")</f>
        <v/>
      </c>
      <c r="AL448" s="227">
        <v>43441</v>
      </c>
      <c r="AM448" s="222" t="s">
        <v>15</v>
      </c>
      <c r="AN448" s="172">
        <f>IFERROR(VLOOKUP('PLANNING-RECHANGES LATelec'!$F448,'Table V'!A$1:O8355,13,FALSE),"TBD")</f>
        <v>1239</v>
      </c>
      <c r="AO448" s="170">
        <f>IFERROR(VLOOKUP('PLANNING-RECHANGES LATelec'!$F448,'Table V'!A$1:O8312,14,FALSE),"TBD")</f>
        <v>0</v>
      </c>
      <c r="AP448" s="171" t="str">
        <f>IFERROR(VLOOKUP('PLANNING-RECHANGES LATelec'!$F448,'Table V'!A$1:O$8013,15,FALSE),"TBD")</f>
        <v>EUR</v>
      </c>
      <c r="AQ448" s="170" t="str">
        <f>IFERROR(VLOOKUP('PLANNING-RECHANGES LATelec'!$A448,[3]PO_AS!$A$2:$R$2520,16,FALSE),"TBD")</f>
        <v>TBD</v>
      </c>
      <c r="AR448" s="169" t="str">
        <f>IFERROR(VLOOKUP('PLANNING-RECHANGES LATelec'!$A448,[3]PO_AS!$A$2:$S$2520,18,FALSE),"TBD")</f>
        <v>TBD</v>
      </c>
      <c r="AS448" s="169" t="str">
        <f t="shared" ref="AS448:AS511" si="51">IF(OR(AN448=AQ448,AO448=AQ448),"Valide","Non valide")</f>
        <v>Non valide</v>
      </c>
      <c r="AT448" s="169" t="str">
        <f t="shared" ref="AT448:AT511" si="52">IFERROR(IF(SEARCH(AP448,AR448),"Valide","Non valide"),"Non valide")</f>
        <v>Non valide</v>
      </c>
      <c r="AU448" s="215" t="str">
        <f>LEFT('PLANNING-RECHANGES LATelec'!$R448,9)</f>
        <v>LCT107944</v>
      </c>
      <c r="AV448" s="156"/>
    </row>
    <row r="449" spans="1:48" ht="25.5" hidden="1" x14ac:dyDescent="0.2">
      <c r="A449" s="86" t="str">
        <f t="shared" si="48"/>
        <v>2798763910</v>
      </c>
      <c r="B449" s="125" t="str">
        <f>IFERROR(VLOOKUP(F449,'Table V'!A:K,11,FALSE),"TBD")</f>
        <v>AIRBUS</v>
      </c>
      <c r="C449" s="125">
        <v>27987639</v>
      </c>
      <c r="D449" s="126" t="s">
        <v>141</v>
      </c>
      <c r="E449" s="127" t="s">
        <v>16</v>
      </c>
      <c r="F449" s="125" t="s">
        <v>1250</v>
      </c>
      <c r="G449" s="125">
        <v>1</v>
      </c>
      <c r="H449" s="125">
        <v>0</v>
      </c>
      <c r="I449" s="125" t="str">
        <f>IFERROR(VLOOKUP(F449,'Stock PHS'!A:F,6,FALSE),"")</f>
        <v/>
      </c>
      <c r="J449" s="128" t="str">
        <f>IFERROR(VLOOKUP(F449,'Table V'!A:I,9,FALSE),"P/N INCONNU")</f>
        <v>P/N CONNU</v>
      </c>
      <c r="K449" s="125" t="str">
        <f>IFERROR(VLOOKUP(F449,'Table V'!A:J,10,FALSE),"TBD")</f>
        <v>N/A</v>
      </c>
      <c r="L449" s="125" t="str">
        <f>IFERROR(VLOOKUP(F449,'Table V'!A:C,3,FALSE),"LdF non existante")</f>
        <v>LdF Non approuvée</v>
      </c>
      <c r="M449" s="129"/>
      <c r="N449" s="125" t="str">
        <f>IFERROR(VLOOKUP(F449,'Table V'!A:H,8,FALSE),"À définir")</f>
        <v>NON</v>
      </c>
      <c r="O449" s="125" t="str">
        <f>IFERROR(VLOOKUP(F449,'Table V'!A:E,2,FALSE),"TBD")</f>
        <v>OPTICAL FIBER</v>
      </c>
      <c r="P449" s="125" t="str">
        <f>IFERROR(CONCATENATE(VLOOKUP(F449,'Table V'!$A$1:$Q$260192,17,FALSE),"-",(RIGHT(C449,4)),"0",D449),"")</f>
        <v>1251019-76390010</v>
      </c>
      <c r="Q449" s="130" t="str">
        <f>IFERROR(VLOOKUP(F449,'Table V'!A:L,12,FALSE),"")</f>
        <v>LAB</v>
      </c>
      <c r="R449" s="126" t="s">
        <v>1262</v>
      </c>
      <c r="S449" s="125" t="s">
        <v>1263</v>
      </c>
      <c r="T449" s="131" t="s">
        <v>24</v>
      </c>
      <c r="U449" s="132" t="s">
        <v>15</v>
      </c>
      <c r="V449" s="130" t="str">
        <f>IFERROR(VLOOKUP(F449,'Table V'!A:F,6,FALSE),"TBD")</f>
        <v>N/A</v>
      </c>
      <c r="W449" s="125" t="str">
        <f>IFERROR(VLOOKUP(F449,'Table V'!A:G,7,FALSE),"TBD")</f>
        <v>NA</v>
      </c>
      <c r="X449" s="125" t="str">
        <f>IFERROR(VLOOKUP(A449,[1]Feuil1!$A:$AG,32,FALSE),"N/A")</f>
        <v>N/A</v>
      </c>
      <c r="Y449" s="130" t="s">
        <v>1987</v>
      </c>
      <c r="Z449" s="133" t="s">
        <v>1271</v>
      </c>
      <c r="AA449" s="125" t="s">
        <v>876</v>
      </c>
      <c r="AB449" s="129" t="s">
        <v>957</v>
      </c>
      <c r="AC449" s="129" t="s">
        <v>957</v>
      </c>
      <c r="AD449" s="129" t="s">
        <v>957</v>
      </c>
      <c r="AE449" s="134">
        <v>43444</v>
      </c>
      <c r="AF449" s="134">
        <v>43448</v>
      </c>
      <c r="AG449" s="134">
        <f t="shared" si="49"/>
        <v>43446</v>
      </c>
      <c r="AH449" s="125"/>
      <c r="AI449" s="219" t="str">
        <f>IFERROR(VLOOKUP('PLANNING-RECHANGES LATelec'!$AU449,[2]MAD!$B$4:$J$50000,2,FALSE),"MAD TBD")</f>
        <v>MAD TBD</v>
      </c>
      <c r="AJ449" s="134" t="str">
        <f>IFERROR(VLOOKUP('PLANNING-RECHANGES LATelec'!$AU449,[2]MAD!$B$4:$J$50000,9,FALSE),"NON EXPEDIÉE")</f>
        <v>NON EXPEDIÉE</v>
      </c>
      <c r="AK449" s="224" t="str">
        <f t="shared" si="50"/>
        <v/>
      </c>
      <c r="AL449" s="227">
        <v>43446</v>
      </c>
      <c r="AM449" s="222" t="s">
        <v>15</v>
      </c>
      <c r="AN449" s="172">
        <f>IFERROR(VLOOKUP('PLANNING-RECHANGES LATelec'!$F449,'Table V'!A$1:O8356,13,FALSE),"TBD")</f>
        <v>760</v>
      </c>
      <c r="AO449" s="170">
        <f>IFERROR(VLOOKUP('PLANNING-RECHANGES LATelec'!$F449,'Table V'!A$1:O8313,14,FALSE),"TBD")</f>
        <v>0</v>
      </c>
      <c r="AP449" s="171" t="str">
        <f>IFERROR(VLOOKUP('PLANNING-RECHANGES LATelec'!$F449,'Table V'!A$1:O$8013,15,FALSE),"TBD")</f>
        <v>USD</v>
      </c>
      <c r="AQ449" s="170" t="str">
        <f>IFERROR(VLOOKUP('PLANNING-RECHANGES LATelec'!$A449,[3]PO_AS!$A$2:$R$2520,16,FALSE),"TBD")</f>
        <v>TBD</v>
      </c>
      <c r="AR449" s="169" t="str">
        <f>IFERROR(VLOOKUP('PLANNING-RECHANGES LATelec'!$A449,[3]PO_AS!$A$2:$S$2520,18,FALSE),"TBD")</f>
        <v>TBD</v>
      </c>
      <c r="AS449" s="169" t="str">
        <f t="shared" si="51"/>
        <v>Non valide</v>
      </c>
      <c r="AT449" s="169" t="str">
        <f t="shared" si="52"/>
        <v>Non valide</v>
      </c>
      <c r="AU449" s="215" t="str">
        <f>LEFT('PLANNING-RECHANGES LATelec'!$R449,9)</f>
        <v>LCT205381</v>
      </c>
      <c r="AV449" s="156"/>
    </row>
    <row r="450" spans="1:48" ht="38.25" hidden="1" x14ac:dyDescent="0.2">
      <c r="A450" s="85" t="str">
        <f t="shared" si="48"/>
        <v>450035870720</v>
      </c>
      <c r="B450" s="125" t="str">
        <f>IFERROR(VLOOKUP(F450,'Table V'!A:K,11,FALSE),"TBD")</f>
        <v>LATECOERE</v>
      </c>
      <c r="C450" s="125">
        <v>4500358707</v>
      </c>
      <c r="D450" s="126" t="s">
        <v>751</v>
      </c>
      <c r="E450" s="127" t="s">
        <v>104</v>
      </c>
      <c r="F450" s="125" t="s">
        <v>43</v>
      </c>
      <c r="G450" s="125">
        <v>4</v>
      </c>
      <c r="H450" s="125">
        <v>0</v>
      </c>
      <c r="I450" s="125" t="str">
        <f>IFERROR(VLOOKUP(F450,'Stock PHS'!A:F,6,FALSE),"")</f>
        <v/>
      </c>
      <c r="J450" s="128" t="str">
        <f>IFERROR(VLOOKUP(F450,'Table V'!A:I,9,FALSE),"P/N INCONNU")</f>
        <v>P/N CONNU</v>
      </c>
      <c r="K450" s="125" t="str">
        <f>IFERROR(VLOOKUP(F450,'Table V'!A:J,10,FALSE),"TBD")</f>
        <v>N/A</v>
      </c>
      <c r="L450" s="125" t="str">
        <f>IFERROR(VLOOKUP(F450,'Table V'!A:C,3,FALSE),"LdF non existante")</f>
        <v>LdF approuvée</v>
      </c>
      <c r="M450" s="129" t="s">
        <v>59</v>
      </c>
      <c r="N450" s="125" t="str">
        <f>IFERROR(VLOOKUP(F450,'Table V'!A:H,8,FALSE),"À définir")</f>
        <v>OUI</v>
      </c>
      <c r="O450" s="125">
        <f>IFERROR(VLOOKUP(F450,'Table V'!A:E,2,FALSE),"TBD")</f>
        <v>9000</v>
      </c>
      <c r="P450" s="125" t="str">
        <f>IFERROR(CONCATENATE(VLOOKUP(F450,'Table V'!$A$1:$Q$260192,17,FALSE),"-",(RIGHT(C450,4)),"0",D450),"")</f>
        <v>1251619-8707020</v>
      </c>
      <c r="Q450" s="130" t="str">
        <f>IFERROR(VLOOKUP(F450,'Table V'!A:L,12,FALSE),"")</f>
        <v>COL</v>
      </c>
      <c r="R450" s="126" t="s">
        <v>1213</v>
      </c>
      <c r="S450" s="125" t="s">
        <v>174</v>
      </c>
      <c r="T450" s="131" t="s">
        <v>24</v>
      </c>
      <c r="U450" s="132" t="s">
        <v>15</v>
      </c>
      <c r="V450" s="130" t="str">
        <f>IFERROR(VLOOKUP(F450,'Table V'!A:F,6,FALSE),"TBD")</f>
        <v>N/A</v>
      </c>
      <c r="W450" s="125" t="str">
        <f>IFERROR(VLOOKUP(F450,'Table V'!A:G,7,FALSE),"TBD")</f>
        <v>N/A</v>
      </c>
      <c r="X450" s="125" t="str">
        <f>IFERROR(VLOOKUP(A450,[1]Feuil1!$A:$AG,32,FALSE),"N/A")</f>
        <v>N/A</v>
      </c>
      <c r="Y450" s="130" t="s">
        <v>1987</v>
      </c>
      <c r="Z450" s="133" t="s">
        <v>1252</v>
      </c>
      <c r="AA450" s="125" t="s">
        <v>876</v>
      </c>
      <c r="AB450" s="129">
        <v>19145</v>
      </c>
      <c r="AC450" s="129" t="s">
        <v>957</v>
      </c>
      <c r="AD450" s="129">
        <v>4138</v>
      </c>
      <c r="AE450" s="134">
        <v>43449</v>
      </c>
      <c r="AF450" s="134">
        <v>43460</v>
      </c>
      <c r="AG450" s="134">
        <f t="shared" si="49"/>
        <v>43454</v>
      </c>
      <c r="AH450" s="125"/>
      <c r="AI450" s="219" t="str">
        <f>IFERROR(VLOOKUP('PLANNING-RECHANGES LATelec'!$AU450,[2]MAD!$B$4:$J$50000,2,FALSE),"MAD TBD")</f>
        <v>MAD TBD</v>
      </c>
      <c r="AJ450" s="134" t="str">
        <f>IFERROR(VLOOKUP('PLANNING-RECHANGES LATelec'!$AU450,[2]MAD!$B$4:$J$50000,9,FALSE),"NON EXPEDIÉE")</f>
        <v>NON EXPEDIÉE</v>
      </c>
      <c r="AK450" s="224" t="str">
        <f t="shared" si="50"/>
        <v/>
      </c>
      <c r="AL450" s="227">
        <v>43454</v>
      </c>
      <c r="AM450" s="222" t="s">
        <v>15</v>
      </c>
      <c r="AN450" s="172">
        <f>IFERROR(VLOOKUP('PLANNING-RECHANGES LATelec'!$F450,'Table V'!A$1:O8357,13,FALSE),"TBD")</f>
        <v>1550</v>
      </c>
      <c r="AO450" s="170">
        <f>IFERROR(VLOOKUP('PLANNING-RECHANGES LATelec'!$F450,'Table V'!A$1:O8314,14,FALSE),"TBD")</f>
        <v>0</v>
      </c>
      <c r="AP450" s="171" t="str">
        <f>IFERROR(VLOOKUP('PLANNING-RECHANGES LATelec'!$F450,'Table V'!A$1:O$8013,15,FALSE),"TBD")</f>
        <v>EUR</v>
      </c>
      <c r="AQ450" s="170" t="str">
        <f>IFERROR(VLOOKUP('PLANNING-RECHANGES LATelec'!$A450,[3]PO_AS!$A$2:$R$2520,16,FALSE),"TBD")</f>
        <v>TBD</v>
      </c>
      <c r="AR450" s="169" t="str">
        <f>IFERROR(VLOOKUP('PLANNING-RECHANGES LATelec'!$A450,[3]PO_AS!$A$2:$S$2520,18,FALSE),"TBD")</f>
        <v>TBD</v>
      </c>
      <c r="AS450" s="169" t="str">
        <f t="shared" si="51"/>
        <v>Non valide</v>
      </c>
      <c r="AT450" s="169" t="str">
        <f t="shared" si="52"/>
        <v>Non valide</v>
      </c>
      <c r="AU450" s="215" t="str">
        <f>LEFT('PLANNING-RECHANGES LATelec'!$R450,9)</f>
        <v>LCT197840</v>
      </c>
      <c r="AV450" s="156"/>
    </row>
    <row r="451" spans="1:48" ht="25.5" hidden="1" x14ac:dyDescent="0.2">
      <c r="A451" s="86" t="str">
        <f t="shared" si="48"/>
        <v>2789500710</v>
      </c>
      <c r="B451" s="125" t="str">
        <f>IFERROR(VLOOKUP(F451,'Table V'!A:K,11,FALSE),"TBD")</f>
        <v>AIRBUS</v>
      </c>
      <c r="C451" s="125">
        <v>27895007</v>
      </c>
      <c r="D451" s="126" t="s">
        <v>157</v>
      </c>
      <c r="E451" s="127" t="s">
        <v>95</v>
      </c>
      <c r="F451" s="125" t="s">
        <v>1081</v>
      </c>
      <c r="G451" s="125">
        <v>2</v>
      </c>
      <c r="H451" s="125">
        <v>0</v>
      </c>
      <c r="I451" s="125" t="str">
        <f>IFERROR(VLOOKUP(F451,'Stock PHS'!A:F,6,FALSE),"")</f>
        <v/>
      </c>
      <c r="J451" s="128" t="str">
        <f>IFERROR(VLOOKUP(F451,'Table V'!A:I,9,FALSE),"P/N INCONNU")</f>
        <v>P/N CONNU</v>
      </c>
      <c r="K451" s="125" t="str">
        <f>IFERROR(VLOOKUP(F451,'Table V'!A:J,10,FALSE),"TBD")</f>
        <v>NA</v>
      </c>
      <c r="L451" s="125" t="str">
        <f>IFERROR(VLOOKUP(F451,'Table V'!A:C,3,FALSE),"LdF non existante")</f>
        <v>LdF Non approuvée</v>
      </c>
      <c r="M451" s="129" t="s">
        <v>59</v>
      </c>
      <c r="N451" s="125" t="str">
        <f>IFERROR(VLOOKUP(F451,'Table V'!A:H,8,FALSE),"À définir")</f>
        <v>NON</v>
      </c>
      <c r="O451" s="125" t="str">
        <f>IFERROR(VLOOKUP(F451,'Table V'!A:E,2,FALSE),"TBD")</f>
        <v>BUNDLE</v>
      </c>
      <c r="P451" s="125" t="str">
        <f>IFERROR(CONCATENATE(VLOOKUP(F451,'Table V'!$A$1:$Q$260192,17,FALSE),"-",(RIGHT(C451,4)),"0",D451),"")</f>
        <v>1251019-5007010</v>
      </c>
      <c r="Q451" s="130" t="str">
        <f>IFERROR(VLOOKUP(F451,'Table V'!A:L,12,FALSE),"")</f>
        <v>COL</v>
      </c>
      <c r="R451" s="126" t="s">
        <v>1173</v>
      </c>
      <c r="S451" s="125" t="s">
        <v>1174</v>
      </c>
      <c r="T451" s="131" t="s">
        <v>24</v>
      </c>
      <c r="U451" s="132" t="s">
        <v>15</v>
      </c>
      <c r="V451" s="130" t="str">
        <f>IFERROR(VLOOKUP(F451,'Table V'!A:F,6,FALSE),"TBD")</f>
        <v>N/A</v>
      </c>
      <c r="W451" s="125" t="str">
        <f>IFERROR(VLOOKUP(F451,'Table V'!A:G,7,FALSE),"TBD")</f>
        <v>N/A</v>
      </c>
      <c r="X451" s="125" t="str">
        <f>IFERROR(VLOOKUP(A451,[1]Feuil1!$A:$AG,32,FALSE),"N/A")</f>
        <v>N/A</v>
      </c>
      <c r="Y451" s="130" t="s">
        <v>1987</v>
      </c>
      <c r="Z451" s="133" t="s">
        <v>1231</v>
      </c>
      <c r="AA451" s="125" t="s">
        <v>876</v>
      </c>
      <c r="AB451" s="129">
        <v>18957</v>
      </c>
      <c r="AC451" s="129" t="s">
        <v>57</v>
      </c>
      <c r="AD451" s="129"/>
      <c r="AE451" s="134">
        <v>43349</v>
      </c>
      <c r="AF451" s="134">
        <v>43472</v>
      </c>
      <c r="AG451" s="134">
        <f t="shared" si="49"/>
        <v>43466</v>
      </c>
      <c r="AH451" s="125"/>
      <c r="AI451" s="219" t="str">
        <f>IFERROR(VLOOKUP('PLANNING-RECHANGES LATelec'!$AU451,[2]MAD!$B$4:$J$50000,2,FALSE),"MAD TBD")</f>
        <v>MAD TBD</v>
      </c>
      <c r="AJ451" s="134" t="str">
        <f>IFERROR(VLOOKUP('PLANNING-RECHANGES LATelec'!$AU451,[2]MAD!$B$4:$J$50000,9,FALSE),"NON EXPEDIÉE")</f>
        <v>NON EXPEDIÉE</v>
      </c>
      <c r="AK451" s="224" t="str">
        <f t="shared" si="50"/>
        <v/>
      </c>
      <c r="AL451" s="227">
        <v>43466</v>
      </c>
      <c r="AM451" s="222" t="s">
        <v>15</v>
      </c>
      <c r="AN451" s="172">
        <f>IFERROR(VLOOKUP('PLANNING-RECHANGES LATelec'!$F451,'Table V'!A$1:O8358,13,FALSE),"TBD")</f>
        <v>617</v>
      </c>
      <c r="AO451" s="170">
        <f>IFERROR(VLOOKUP('PLANNING-RECHANGES LATelec'!$F451,'Table V'!A$1:O8315,14,FALSE),"TBD")</f>
        <v>0</v>
      </c>
      <c r="AP451" s="171" t="str">
        <f>IFERROR(VLOOKUP('PLANNING-RECHANGES LATelec'!$F451,'Table V'!A$1:O$8013,15,FALSE),"TBD")</f>
        <v>USD</v>
      </c>
      <c r="AQ451" s="170" t="str">
        <f>IFERROR(VLOOKUP('PLANNING-RECHANGES LATelec'!$A451,[3]PO_AS!$A$2:$R$2520,16,FALSE),"TBD")</f>
        <v>TBD</v>
      </c>
      <c r="AR451" s="169" t="str">
        <f>IFERROR(VLOOKUP('PLANNING-RECHANGES LATelec'!$A451,[3]PO_AS!$A$2:$S$2520,18,FALSE),"TBD")</f>
        <v>TBD</v>
      </c>
      <c r="AS451" s="169" t="str">
        <f t="shared" si="51"/>
        <v>Non valide</v>
      </c>
      <c r="AT451" s="169" t="str">
        <f t="shared" si="52"/>
        <v>Non valide</v>
      </c>
      <c r="AU451" s="215" t="str">
        <f>LEFT('PLANNING-RECHANGES LATelec'!$R451,9)</f>
        <v>LCT185575</v>
      </c>
      <c r="AV451" s="156"/>
    </row>
    <row r="452" spans="1:48" ht="25.5" hidden="1" x14ac:dyDescent="0.2">
      <c r="A452" s="85" t="str">
        <f t="shared" si="48"/>
        <v>2789500810</v>
      </c>
      <c r="B452" s="125" t="str">
        <f>IFERROR(VLOOKUP(F452,'Table V'!A:K,11,FALSE),"TBD")</f>
        <v>AIRBUS</v>
      </c>
      <c r="C452" s="125">
        <v>27895008</v>
      </c>
      <c r="D452" s="126" t="s">
        <v>157</v>
      </c>
      <c r="E452" s="127" t="s">
        <v>95</v>
      </c>
      <c r="F452" s="125" t="s">
        <v>1082</v>
      </c>
      <c r="G452" s="125">
        <v>2</v>
      </c>
      <c r="H452" s="125">
        <v>0</v>
      </c>
      <c r="I452" s="125" t="str">
        <f>IFERROR(VLOOKUP(F452,'Stock PHS'!A:F,6,FALSE),"")</f>
        <v/>
      </c>
      <c r="J452" s="128" t="str">
        <f>IFERROR(VLOOKUP(F452,'Table V'!A:I,9,FALSE),"P/N INCONNU")</f>
        <v>P/N CONNU</v>
      </c>
      <c r="K452" s="125" t="str">
        <f>IFERROR(VLOOKUP(F452,'Table V'!A:J,10,FALSE),"TBD")</f>
        <v>NA</v>
      </c>
      <c r="L452" s="125" t="str">
        <f>IFERROR(VLOOKUP(F452,'Table V'!A:C,3,FALSE),"LdF non existante")</f>
        <v>LdF Non approuvée</v>
      </c>
      <c r="M452" s="129" t="s">
        <v>59</v>
      </c>
      <c r="N452" s="125" t="str">
        <f>IFERROR(VLOOKUP(F452,'Table V'!A:H,8,FALSE),"À définir")</f>
        <v>NON</v>
      </c>
      <c r="O452" s="125" t="str">
        <f>IFERROR(VLOOKUP(F452,'Table V'!A:E,2,FALSE),"TBD")</f>
        <v>BUNDLE</v>
      </c>
      <c r="P452" s="125" t="str">
        <f>IFERROR(CONCATENATE(VLOOKUP(F452,'Table V'!$A$1:$Q$260192,17,FALSE),"-",(RIGHT(C452,4)),"0",D452),"")</f>
        <v>1251019-5008010</v>
      </c>
      <c r="Q452" s="130" t="str">
        <f>IFERROR(VLOOKUP(F452,'Table V'!A:L,12,FALSE),"")</f>
        <v>COL</v>
      </c>
      <c r="R452" s="126" t="s">
        <v>1175</v>
      </c>
      <c r="S452" s="125" t="s">
        <v>1176</v>
      </c>
      <c r="T452" s="131" t="s">
        <v>24</v>
      </c>
      <c r="U452" s="132" t="s">
        <v>15</v>
      </c>
      <c r="V452" s="130" t="str">
        <f>IFERROR(VLOOKUP(F452,'Table V'!A:F,6,FALSE),"TBD")</f>
        <v>N/A</v>
      </c>
      <c r="W452" s="125" t="str">
        <f>IFERROR(VLOOKUP(F452,'Table V'!A:G,7,FALSE),"TBD")</f>
        <v>N/A</v>
      </c>
      <c r="X452" s="125" t="str">
        <f>IFERROR(VLOOKUP(A452,[1]Feuil1!$A:$AG,32,FALSE),"N/A")</f>
        <v>N/A</v>
      </c>
      <c r="Y452" s="130" t="s">
        <v>1987</v>
      </c>
      <c r="Z452" s="133" t="s">
        <v>1231</v>
      </c>
      <c r="AA452" s="125" t="s">
        <v>876</v>
      </c>
      <c r="AB452" s="129">
        <v>18957</v>
      </c>
      <c r="AC452" s="129" t="s">
        <v>57</v>
      </c>
      <c r="AD452" s="129"/>
      <c r="AE452" s="134">
        <v>43349</v>
      </c>
      <c r="AF452" s="134">
        <v>43472</v>
      </c>
      <c r="AG452" s="134">
        <f t="shared" si="49"/>
        <v>43466</v>
      </c>
      <c r="AH452" s="125"/>
      <c r="AI452" s="219" t="str">
        <f>IFERROR(VLOOKUP('PLANNING-RECHANGES LATelec'!$AU452,[2]MAD!$B$4:$J$50000,2,FALSE),"MAD TBD")</f>
        <v>MAD TBD</v>
      </c>
      <c r="AJ452" s="134" t="str">
        <f>IFERROR(VLOOKUP('PLANNING-RECHANGES LATelec'!$AU452,[2]MAD!$B$4:$J$50000,9,FALSE),"NON EXPEDIÉE")</f>
        <v>NON EXPEDIÉE</v>
      </c>
      <c r="AK452" s="224" t="str">
        <f t="shared" si="50"/>
        <v/>
      </c>
      <c r="AL452" s="227">
        <v>43466</v>
      </c>
      <c r="AM452" s="222" t="s">
        <v>15</v>
      </c>
      <c r="AN452" s="172">
        <f>IFERROR(VLOOKUP('PLANNING-RECHANGES LATelec'!$F452,'Table V'!A$1:O8359,13,FALSE),"TBD")</f>
        <v>617</v>
      </c>
      <c r="AO452" s="170">
        <f>IFERROR(VLOOKUP('PLANNING-RECHANGES LATelec'!$F452,'Table V'!A$1:O8316,14,FALSE),"TBD")</f>
        <v>0</v>
      </c>
      <c r="AP452" s="171" t="str">
        <f>IFERROR(VLOOKUP('PLANNING-RECHANGES LATelec'!$F452,'Table V'!A$1:O$8013,15,FALSE),"TBD")</f>
        <v>USD</v>
      </c>
      <c r="AQ452" s="170" t="str">
        <f>IFERROR(VLOOKUP('PLANNING-RECHANGES LATelec'!$A452,[3]PO_AS!$A$2:$R$2520,16,FALSE),"TBD")</f>
        <v>TBD</v>
      </c>
      <c r="AR452" s="169" t="str">
        <f>IFERROR(VLOOKUP('PLANNING-RECHANGES LATelec'!$A452,[3]PO_AS!$A$2:$S$2520,18,FALSE),"TBD")</f>
        <v>TBD</v>
      </c>
      <c r="AS452" s="169" t="str">
        <f t="shared" si="51"/>
        <v>Non valide</v>
      </c>
      <c r="AT452" s="169" t="str">
        <f t="shared" si="52"/>
        <v>Non valide</v>
      </c>
      <c r="AU452" s="215" t="str">
        <f>LEFT('PLANNING-RECHANGES LATelec'!$R452,9)</f>
        <v>LCT185577</v>
      </c>
      <c r="AV452" s="156"/>
    </row>
    <row r="453" spans="1:48" ht="25.5" hidden="1" x14ac:dyDescent="0.2">
      <c r="A453" s="85" t="str">
        <f t="shared" si="48"/>
        <v>2793831610</v>
      </c>
      <c r="B453" s="125" t="str">
        <f>IFERROR(VLOOKUP(F453,'Table V'!A:K,11,FALSE),"TBD")</f>
        <v>AIRBUS</v>
      </c>
      <c r="C453" s="125">
        <v>27938316</v>
      </c>
      <c r="D453" s="126" t="s">
        <v>157</v>
      </c>
      <c r="E453" s="127" t="s">
        <v>104</v>
      </c>
      <c r="F453" s="125" t="s">
        <v>1081</v>
      </c>
      <c r="G453" s="125">
        <v>2</v>
      </c>
      <c r="H453" s="125">
        <v>0</v>
      </c>
      <c r="I453" s="125" t="str">
        <f>IFERROR(VLOOKUP(F453,'Stock PHS'!A:F,6,FALSE),"")</f>
        <v/>
      </c>
      <c r="J453" s="128" t="str">
        <f>IFERROR(VLOOKUP(F453,'Table V'!A:I,9,FALSE),"P/N INCONNU")</f>
        <v>P/N CONNU</v>
      </c>
      <c r="K453" s="125" t="str">
        <f>IFERROR(VLOOKUP(F453,'Table V'!A:J,10,FALSE),"TBD")</f>
        <v>NA</v>
      </c>
      <c r="L453" s="125" t="str">
        <f>IFERROR(VLOOKUP(F453,'Table V'!A:C,3,FALSE),"LdF non existante")</f>
        <v>LdF Non approuvée</v>
      </c>
      <c r="M453" s="129" t="s">
        <v>59</v>
      </c>
      <c r="N453" s="125" t="str">
        <f>IFERROR(VLOOKUP(F453,'Table V'!A:H,8,FALSE),"À définir")</f>
        <v>NON</v>
      </c>
      <c r="O453" s="125" t="str">
        <f>IFERROR(VLOOKUP(F453,'Table V'!A:E,2,FALSE),"TBD")</f>
        <v>BUNDLE</v>
      </c>
      <c r="P453" s="125" t="str">
        <f>IFERROR(CONCATENATE(VLOOKUP(F453,'Table V'!$A$1:$Q$260192,17,FALSE),"-",(RIGHT(C453,4)),"0",D453),"")</f>
        <v>1251019-8316010</v>
      </c>
      <c r="Q453" s="130" t="str">
        <f>IFERROR(VLOOKUP(F453,'Table V'!A:L,12,FALSE),"")</f>
        <v>COL</v>
      </c>
      <c r="R453" s="126" t="s">
        <v>1177</v>
      </c>
      <c r="S453" s="125" t="s">
        <v>1178</v>
      </c>
      <c r="T453" s="131" t="s">
        <v>24</v>
      </c>
      <c r="U453" s="132" t="s">
        <v>15</v>
      </c>
      <c r="V453" s="130" t="str">
        <f>IFERROR(VLOOKUP(F453,'Table V'!A:F,6,FALSE),"TBD")</f>
        <v>N/A</v>
      </c>
      <c r="W453" s="125" t="str">
        <f>IFERROR(VLOOKUP(F453,'Table V'!A:G,7,FALSE),"TBD")</f>
        <v>N/A</v>
      </c>
      <c r="X453" s="125" t="str">
        <f>IFERROR(VLOOKUP(A453,[1]Feuil1!$A:$AG,32,FALSE),"N/A")</f>
        <v>N/A</v>
      </c>
      <c r="Y453" s="130" t="s">
        <v>1987</v>
      </c>
      <c r="Z453" s="133" t="s">
        <v>1231</v>
      </c>
      <c r="AA453" s="125" t="s">
        <v>876</v>
      </c>
      <c r="AB453" s="129">
        <v>18957</v>
      </c>
      <c r="AC453" s="129" t="s">
        <v>57</v>
      </c>
      <c r="AD453" s="129"/>
      <c r="AE453" s="134">
        <v>43422</v>
      </c>
      <c r="AF453" s="134">
        <v>43472</v>
      </c>
      <c r="AG453" s="134">
        <f t="shared" si="49"/>
        <v>43466</v>
      </c>
      <c r="AH453" s="125"/>
      <c r="AI453" s="219" t="str">
        <f>IFERROR(VLOOKUP('PLANNING-RECHANGES LATelec'!$AU453,[2]MAD!$B$4:$J$50000,2,FALSE),"MAD TBD")</f>
        <v>MAD TBD</v>
      </c>
      <c r="AJ453" s="134" t="str">
        <f>IFERROR(VLOOKUP('PLANNING-RECHANGES LATelec'!$AU453,[2]MAD!$B$4:$J$50000,9,FALSE),"NON EXPEDIÉE")</f>
        <v>NON EXPEDIÉE</v>
      </c>
      <c r="AK453" s="224" t="str">
        <f t="shared" si="50"/>
        <v/>
      </c>
      <c r="AL453" s="227">
        <v>43466</v>
      </c>
      <c r="AM453" s="222" t="s">
        <v>15</v>
      </c>
      <c r="AN453" s="172">
        <f>IFERROR(VLOOKUP('PLANNING-RECHANGES LATelec'!$F453,'Table V'!A$1:O8360,13,FALSE),"TBD")</f>
        <v>617</v>
      </c>
      <c r="AO453" s="170">
        <f>IFERROR(VLOOKUP('PLANNING-RECHANGES LATelec'!$F453,'Table V'!A$1:O8317,14,FALSE),"TBD")</f>
        <v>0</v>
      </c>
      <c r="AP453" s="171" t="str">
        <f>IFERROR(VLOOKUP('PLANNING-RECHANGES LATelec'!$F453,'Table V'!A$1:O$8013,15,FALSE),"TBD")</f>
        <v>USD</v>
      </c>
      <c r="AQ453" s="170" t="str">
        <f>IFERROR(VLOOKUP('PLANNING-RECHANGES LATelec'!$A453,[3]PO_AS!$A$2:$R$2520,16,FALSE),"TBD")</f>
        <v>TBD</v>
      </c>
      <c r="AR453" s="169" t="str">
        <f>IFERROR(VLOOKUP('PLANNING-RECHANGES LATelec'!$A453,[3]PO_AS!$A$2:$S$2520,18,FALSE),"TBD")</f>
        <v>TBD</v>
      </c>
      <c r="AS453" s="169" t="str">
        <f t="shared" si="51"/>
        <v>Non valide</v>
      </c>
      <c r="AT453" s="169" t="str">
        <f t="shared" si="52"/>
        <v>Non valide</v>
      </c>
      <c r="AU453" s="215" t="str">
        <f>LEFT('PLANNING-RECHANGES LATelec'!$R453,9)</f>
        <v>LCT185628</v>
      </c>
      <c r="AV453" s="156"/>
    </row>
    <row r="454" spans="1:48" ht="25.5" hidden="1" x14ac:dyDescent="0.2">
      <c r="A454" s="165" t="str">
        <f t="shared" si="48"/>
        <v>2793831710</v>
      </c>
      <c r="B454" s="125" t="str">
        <f>IFERROR(VLOOKUP(F454,'Table V'!A:K,11,FALSE),"TBD")</f>
        <v>AIRBUS</v>
      </c>
      <c r="C454" s="125">
        <v>27938317</v>
      </c>
      <c r="D454" s="126" t="s">
        <v>157</v>
      </c>
      <c r="E454" s="127" t="s">
        <v>104</v>
      </c>
      <c r="F454" s="125" t="s">
        <v>1082</v>
      </c>
      <c r="G454" s="125">
        <v>2</v>
      </c>
      <c r="H454" s="125">
        <v>0</v>
      </c>
      <c r="I454" s="125" t="str">
        <f>IFERROR(VLOOKUP(F454,'Stock PHS'!A:F,6,FALSE),"")</f>
        <v/>
      </c>
      <c r="J454" s="128" t="str">
        <f>IFERROR(VLOOKUP(F454,'Table V'!A:I,9,FALSE),"P/N INCONNU")</f>
        <v>P/N CONNU</v>
      </c>
      <c r="K454" s="125" t="str">
        <f>IFERROR(VLOOKUP(F454,'Table V'!A:J,10,FALSE),"TBD")</f>
        <v>NA</v>
      </c>
      <c r="L454" s="125" t="str">
        <f>IFERROR(VLOOKUP(F454,'Table V'!A:C,3,FALSE),"LdF non existante")</f>
        <v>LdF Non approuvée</v>
      </c>
      <c r="M454" s="129" t="s">
        <v>59</v>
      </c>
      <c r="N454" s="125" t="str">
        <f>IFERROR(VLOOKUP(F454,'Table V'!A:H,8,FALSE),"À définir")</f>
        <v>NON</v>
      </c>
      <c r="O454" s="125" t="str">
        <f>IFERROR(VLOOKUP(F454,'Table V'!A:E,2,FALSE),"TBD")</f>
        <v>BUNDLE</v>
      </c>
      <c r="P454" s="125" t="str">
        <f>IFERROR(CONCATENATE(VLOOKUP(F454,'Table V'!$A$1:$Q$260192,17,FALSE),"-",(RIGHT(C454,4)),"0",D454),"")</f>
        <v>1251019-8317010</v>
      </c>
      <c r="Q454" s="130" t="str">
        <f>IFERROR(VLOOKUP(F454,'Table V'!A:L,12,FALSE),"")</f>
        <v>COL</v>
      </c>
      <c r="R454" s="126" t="s">
        <v>1235</v>
      </c>
      <c r="S454" s="125" t="s">
        <v>1236</v>
      </c>
      <c r="T454" s="131" t="s">
        <v>24</v>
      </c>
      <c r="U454" s="132" t="s">
        <v>15</v>
      </c>
      <c r="V454" s="130" t="str">
        <f>IFERROR(VLOOKUP(F454,'Table V'!A:F,6,FALSE),"TBD")</f>
        <v>N/A</v>
      </c>
      <c r="W454" s="125" t="str">
        <f>IFERROR(VLOOKUP(F454,'Table V'!A:G,7,FALSE),"TBD")</f>
        <v>N/A</v>
      </c>
      <c r="X454" s="125" t="str">
        <f>IFERROR(VLOOKUP(A454,[1]Feuil1!$A:$AG,32,FALSE),"N/A")</f>
        <v>N/A</v>
      </c>
      <c r="Y454" s="130" t="s">
        <v>1987</v>
      </c>
      <c r="Z454" s="133" t="s">
        <v>1237</v>
      </c>
      <c r="AA454" s="125" t="s">
        <v>876</v>
      </c>
      <c r="AB454" s="129" t="s">
        <v>957</v>
      </c>
      <c r="AC454" s="129" t="s">
        <v>957</v>
      </c>
      <c r="AD454" s="129" t="s">
        <v>957</v>
      </c>
      <c r="AE454" s="134">
        <v>43441</v>
      </c>
      <c r="AF454" s="134">
        <v>43472</v>
      </c>
      <c r="AG454" s="134">
        <f t="shared" si="49"/>
        <v>43466</v>
      </c>
      <c r="AH454" s="125"/>
      <c r="AI454" s="219" t="str">
        <f>IFERROR(VLOOKUP('PLANNING-RECHANGES LATelec'!$AU454,[2]MAD!$B$4:$J$50000,2,FALSE),"MAD TBD")</f>
        <v>MAD TBD</v>
      </c>
      <c r="AJ454" s="134" t="str">
        <f>IFERROR(VLOOKUP('PLANNING-RECHANGES LATelec'!$AU454,[2]MAD!$B$4:$J$50000,9,FALSE),"NON EXPEDIÉE")</f>
        <v>NON EXPEDIÉE</v>
      </c>
      <c r="AK454" s="224" t="str">
        <f t="shared" si="50"/>
        <v/>
      </c>
      <c r="AL454" s="227">
        <v>43466</v>
      </c>
      <c r="AM454" s="222" t="s">
        <v>15</v>
      </c>
      <c r="AN454" s="172">
        <f>IFERROR(VLOOKUP('PLANNING-RECHANGES LATelec'!$F454,'Table V'!A$1:O8361,13,FALSE),"TBD")</f>
        <v>617</v>
      </c>
      <c r="AO454" s="170">
        <f>IFERROR(VLOOKUP('PLANNING-RECHANGES LATelec'!$F454,'Table V'!A$1:O8318,14,FALSE),"TBD")</f>
        <v>0</v>
      </c>
      <c r="AP454" s="171" t="str">
        <f>IFERROR(VLOOKUP('PLANNING-RECHANGES LATelec'!$F454,'Table V'!A$1:O$8013,15,FALSE),"TBD")</f>
        <v>USD</v>
      </c>
      <c r="AQ454" s="170" t="str">
        <f>IFERROR(VLOOKUP('PLANNING-RECHANGES LATelec'!$A454,[3]PO_AS!$A$2:$R$2520,16,FALSE),"TBD")</f>
        <v>TBD</v>
      </c>
      <c r="AR454" s="169" t="str">
        <f>IFERROR(VLOOKUP('PLANNING-RECHANGES LATelec'!$A454,[3]PO_AS!$A$2:$S$2520,18,FALSE),"TBD")</f>
        <v>TBD</v>
      </c>
      <c r="AS454" s="169" t="str">
        <f t="shared" si="51"/>
        <v>Non valide</v>
      </c>
      <c r="AT454" s="169" t="str">
        <f t="shared" si="52"/>
        <v>Non valide</v>
      </c>
      <c r="AU454" s="215" t="str">
        <f>LEFT('PLANNING-RECHANGES LATelec'!$R454,9)</f>
        <v>LCT201514</v>
      </c>
      <c r="AV454" s="156"/>
    </row>
    <row r="455" spans="1:48" ht="38.25" hidden="1" x14ac:dyDescent="0.2">
      <c r="A455" s="85" t="str">
        <f t="shared" si="48"/>
        <v>2788065510</v>
      </c>
      <c r="B455" s="125" t="str">
        <f>IFERROR(VLOOKUP(F455,'Table V'!A:K,11,FALSE),"TBD")</f>
        <v>AIRBUS</v>
      </c>
      <c r="C455" s="125">
        <v>27880655</v>
      </c>
      <c r="D455" s="126">
        <v>10</v>
      </c>
      <c r="E455" s="127" t="s">
        <v>104</v>
      </c>
      <c r="F455" s="125" t="s">
        <v>674</v>
      </c>
      <c r="G455" s="125">
        <v>10</v>
      </c>
      <c r="H455" s="125">
        <v>0</v>
      </c>
      <c r="I455" s="125" t="str">
        <f>IFERROR(VLOOKUP(F455,'Stock PHS'!A:F,6,FALSE),"")</f>
        <v/>
      </c>
      <c r="J455" s="128" t="str">
        <f>IFERROR(VLOOKUP(F455,'Table V'!A:I,9,FALSE),"P/N INCONNU")</f>
        <v>P/N CONNU</v>
      </c>
      <c r="K455" s="125" t="str">
        <f>IFERROR(VLOOKUP(F455,'Table V'!A:J,10,FALSE),"TBD")</f>
        <v>N/A</v>
      </c>
      <c r="L455" s="125" t="str">
        <f>IFERROR(VLOOKUP(F455,'Table V'!A:C,3,FALSE),"LdF non existante")</f>
        <v>LdF approuvée</v>
      </c>
      <c r="M455" s="129" t="s">
        <v>59</v>
      </c>
      <c r="N455" s="125" t="str">
        <f>IFERROR(VLOOKUP(F455,'Table V'!A:H,8,FALSE),"À définir")</f>
        <v>NON</v>
      </c>
      <c r="O455" s="125" t="str">
        <f>IFERROR(VLOOKUP(F455,'Table V'!A:E,2,FALSE),"TBD")</f>
        <v>PROTECTION CAP</v>
      </c>
      <c r="P455" s="125" t="str">
        <f>IFERROR(CONCATENATE(VLOOKUP(F455,'Table V'!$A$1:$Q$260192,17,FALSE),"-",(RIGHT(C455,4)),"0",D455),"")</f>
        <v>1251019-0655010</v>
      </c>
      <c r="Q455" s="130" t="str">
        <f>IFERROR(VLOOKUP(F455,'Table V'!A:L,12,FALSE),"")</f>
        <v>COL</v>
      </c>
      <c r="R455" s="126" t="s">
        <v>905</v>
      </c>
      <c r="S455" s="125" t="s">
        <v>906</v>
      </c>
      <c r="T455" s="131" t="s">
        <v>24</v>
      </c>
      <c r="U455" s="132" t="s">
        <v>946</v>
      </c>
      <c r="V455" s="130" t="str">
        <f>IFERROR(VLOOKUP(F455,'Table V'!A:F,6,FALSE),"TBD")</f>
        <v>N/A</v>
      </c>
      <c r="W455" s="125" t="str">
        <f>IFERROR(VLOOKUP(F455,'Table V'!A:G,7,FALSE),"TBD")</f>
        <v>N/A</v>
      </c>
      <c r="X455" s="125" t="str">
        <f>IFERROR(VLOOKUP(A455,[1]Feuil1!$A:$AG,32,FALSE),"N/A")</f>
        <v>N/A</v>
      </c>
      <c r="Y455" s="130" t="s">
        <v>1987</v>
      </c>
      <c r="Z455" s="133" t="s">
        <v>1225</v>
      </c>
      <c r="AA455" s="125" t="s">
        <v>876</v>
      </c>
      <c r="AB455" s="129">
        <v>17018</v>
      </c>
      <c r="AC455" s="129" t="s">
        <v>928</v>
      </c>
      <c r="AD455" s="129">
        <v>4290</v>
      </c>
      <c r="AE455" s="134">
        <v>43469</v>
      </c>
      <c r="AF455" s="134">
        <v>43476</v>
      </c>
      <c r="AG455" s="134">
        <f t="shared" si="49"/>
        <v>43472</v>
      </c>
      <c r="AH455" s="125"/>
      <c r="AI455" s="219" t="str">
        <f>IFERROR(VLOOKUP('PLANNING-RECHANGES LATelec'!$AU455,[2]MAD!$B$4:$J$50000,2,FALSE),"MAD TBD")</f>
        <v>MAD TBD</v>
      </c>
      <c r="AJ455" s="134" t="str">
        <f>IFERROR(VLOOKUP('PLANNING-RECHANGES LATelec'!$AU455,[2]MAD!$B$4:$J$50000,9,FALSE),"NON EXPEDIÉE")</f>
        <v>NON EXPEDIÉE</v>
      </c>
      <c r="AK455" s="224" t="str">
        <f t="shared" si="50"/>
        <v/>
      </c>
      <c r="AL455" s="227">
        <v>43472</v>
      </c>
      <c r="AM455" s="222" t="s">
        <v>15</v>
      </c>
      <c r="AN455" s="172">
        <f>IFERROR(VLOOKUP('PLANNING-RECHANGES LATelec'!$F455,'Table V'!A$1:O8362,13,FALSE),"TBD")</f>
        <v>134</v>
      </c>
      <c r="AO455" s="170">
        <f>IFERROR(VLOOKUP('PLANNING-RECHANGES LATelec'!$F455,'Table V'!A$1:O8319,14,FALSE),"TBD")</f>
        <v>0</v>
      </c>
      <c r="AP455" s="171" t="str">
        <f>IFERROR(VLOOKUP('PLANNING-RECHANGES LATelec'!$F455,'Table V'!A$1:O$8013,15,FALSE),"TBD")</f>
        <v>EUR</v>
      </c>
      <c r="AQ455" s="170" t="str">
        <f>IFERROR(VLOOKUP('PLANNING-RECHANGES LATelec'!$A455,[3]PO_AS!$A$2:$R$2520,16,FALSE),"TBD")</f>
        <v>TBD</v>
      </c>
      <c r="AR455" s="169" t="str">
        <f>IFERROR(VLOOKUP('PLANNING-RECHANGES LATelec'!$A455,[3]PO_AS!$A$2:$S$2520,18,FALSE),"TBD")</f>
        <v>TBD</v>
      </c>
      <c r="AS455" s="169" t="str">
        <f t="shared" si="51"/>
        <v>Non valide</v>
      </c>
      <c r="AT455" s="169" t="str">
        <f t="shared" si="52"/>
        <v>Non valide</v>
      </c>
      <c r="AU455" s="215" t="str">
        <f>LEFT('PLANNING-RECHANGES LATelec'!$R455,9)</f>
        <v>LCT133608</v>
      </c>
      <c r="AV455" s="156"/>
    </row>
    <row r="456" spans="1:48" ht="25.5" hidden="1" x14ac:dyDescent="0.2">
      <c r="A456" s="85" t="str">
        <f t="shared" si="48"/>
        <v>2787158710</v>
      </c>
      <c r="B456" s="125" t="str">
        <f>IFERROR(VLOOKUP(F456,'Table V'!A:K,11,FALSE),"TBD")</f>
        <v>AIRBUS</v>
      </c>
      <c r="C456" s="125">
        <v>27871587</v>
      </c>
      <c r="D456" s="126">
        <v>10</v>
      </c>
      <c r="E456" s="127" t="s">
        <v>95</v>
      </c>
      <c r="F456" s="125" t="s">
        <v>677</v>
      </c>
      <c r="G456" s="125">
        <v>2</v>
      </c>
      <c r="H456" s="125">
        <v>0</v>
      </c>
      <c r="I456" s="125" t="str">
        <f>IFERROR(VLOOKUP(F456,'Stock PHS'!A:F,6,FALSE),"")</f>
        <v/>
      </c>
      <c r="J456" s="128" t="str">
        <f>IFERROR(VLOOKUP(F456,'Table V'!A:I,9,FALSE),"P/N INCONNU")</f>
        <v>P/N CONNU</v>
      </c>
      <c r="K456" s="125" t="str">
        <f>IFERROR(VLOOKUP(F456,'Table V'!A:J,10,FALSE),"TBD")</f>
        <v>TBD</v>
      </c>
      <c r="L456" s="125" t="str">
        <f>IFERROR(VLOOKUP(F456,'Table V'!A:C,3,FALSE),"LdF non existante")</f>
        <v>LdF approuvée</v>
      </c>
      <c r="M456" s="129" t="s">
        <v>59</v>
      </c>
      <c r="N456" s="125" t="str">
        <f>IFERROR(VLOOKUP(F456,'Table V'!A:H,8,FALSE),"À définir")</f>
        <v>NON</v>
      </c>
      <c r="O456" s="125" t="str">
        <f>IFERROR(VLOOKUP(F456,'Table V'!A:E,2,FALSE),"TBD")</f>
        <v>JACK ASSY</v>
      </c>
      <c r="P456" s="125" t="str">
        <f>IFERROR(CONCATENATE(VLOOKUP(F456,'Table V'!$A$1:$Q$260192,17,FALSE),"-",(RIGHT(C456,4)),"0",D456),"")</f>
        <v>1251019-1587010</v>
      </c>
      <c r="Q456" s="130" t="str">
        <f>IFERROR(VLOOKUP(F456,'Table V'!A:L,12,FALSE),"")</f>
        <v>COL</v>
      </c>
      <c r="R456" s="126" t="s">
        <v>907</v>
      </c>
      <c r="S456" s="125" t="s">
        <v>908</v>
      </c>
      <c r="T456" s="131" t="s">
        <v>24</v>
      </c>
      <c r="U456" s="132" t="s">
        <v>946</v>
      </c>
      <c r="V456" s="130" t="str">
        <f>IFERROR(VLOOKUP(F456,'Table V'!A:F,6,FALSE),"TBD")</f>
        <v>N/A</v>
      </c>
      <c r="W456" s="125" t="str">
        <f>IFERROR(VLOOKUP(F456,'Table V'!A:G,7,FALSE),"TBD")</f>
        <v>N/A</v>
      </c>
      <c r="X456" s="125" t="str">
        <f>IFERROR(VLOOKUP(A456,[1]Feuil1!$A:$AG,32,FALSE),"N/A")</f>
        <v>N/A</v>
      </c>
      <c r="Y456" s="130" t="s">
        <v>1987</v>
      </c>
      <c r="Z456" s="133" t="s">
        <v>1234</v>
      </c>
      <c r="AA456" s="125" t="s">
        <v>876</v>
      </c>
      <c r="AB456" s="129">
        <v>17020</v>
      </c>
      <c r="AC456" s="125" t="s">
        <v>1027</v>
      </c>
      <c r="AD456" s="129">
        <v>4006</v>
      </c>
      <c r="AE456" s="134">
        <v>43406</v>
      </c>
      <c r="AF456" s="134">
        <v>43476</v>
      </c>
      <c r="AG456" s="134">
        <f t="shared" si="49"/>
        <v>43472</v>
      </c>
      <c r="AH456" s="125"/>
      <c r="AI456" s="219" t="str">
        <f>IFERROR(VLOOKUP('PLANNING-RECHANGES LATelec'!$AU456,[2]MAD!$B$4:$J$50000,2,FALSE),"MAD TBD")</f>
        <v>MAD TBD</v>
      </c>
      <c r="AJ456" s="134" t="str">
        <f>IFERROR(VLOOKUP('PLANNING-RECHANGES LATelec'!$AU456,[2]MAD!$B$4:$J$50000,9,FALSE),"NON EXPEDIÉE")</f>
        <v>NON EXPEDIÉE</v>
      </c>
      <c r="AK456" s="224" t="str">
        <f t="shared" si="50"/>
        <v/>
      </c>
      <c r="AL456" s="227">
        <v>43472</v>
      </c>
      <c r="AM456" s="222" t="s">
        <v>15</v>
      </c>
      <c r="AN456" s="172">
        <f>IFERROR(VLOOKUP('PLANNING-RECHANGES LATelec'!$F456,'Table V'!A$1:O8363,13,FALSE),"TBD")</f>
        <v>1885</v>
      </c>
      <c r="AO456" s="170">
        <f>IFERROR(VLOOKUP('PLANNING-RECHANGES LATelec'!$F456,'Table V'!A$1:O8320,14,FALSE),"TBD")</f>
        <v>0</v>
      </c>
      <c r="AP456" s="171" t="str">
        <f>IFERROR(VLOOKUP('PLANNING-RECHANGES LATelec'!$F456,'Table V'!A$1:O$8013,15,FALSE),"TBD")</f>
        <v>USD</v>
      </c>
      <c r="AQ456" s="170" t="str">
        <f>IFERROR(VLOOKUP('PLANNING-RECHANGES LATelec'!$A456,[3]PO_AS!$A$2:$R$2520,16,FALSE),"TBD")</f>
        <v>TBD</v>
      </c>
      <c r="AR456" s="169" t="str">
        <f>IFERROR(VLOOKUP('PLANNING-RECHANGES LATelec'!$A456,[3]PO_AS!$A$2:$S$2520,18,FALSE),"TBD")</f>
        <v>TBD</v>
      </c>
      <c r="AS456" s="169" t="str">
        <f t="shared" si="51"/>
        <v>Non valide</v>
      </c>
      <c r="AT456" s="169" t="str">
        <f t="shared" si="52"/>
        <v>Non valide</v>
      </c>
      <c r="AU456" s="215" t="str">
        <f>LEFT('PLANNING-RECHANGES LATelec'!$R456,9)</f>
        <v>LCT133717</v>
      </c>
      <c r="AV456" s="156"/>
    </row>
    <row r="457" spans="1:48" ht="38.25" hidden="1" x14ac:dyDescent="0.2">
      <c r="A457" s="86" t="str">
        <f t="shared" si="48"/>
        <v>2808598710</v>
      </c>
      <c r="B457" s="125" t="str">
        <f>IFERROR(VLOOKUP(F457,'Table V'!A:K,11,FALSE),"TBD")</f>
        <v>AIRBUS</v>
      </c>
      <c r="C457" s="125">
        <v>28085987</v>
      </c>
      <c r="D457" s="126" t="s">
        <v>157</v>
      </c>
      <c r="E457" s="127" t="s">
        <v>6</v>
      </c>
      <c r="F457" s="125" t="s">
        <v>1585</v>
      </c>
      <c r="G457" s="125">
        <v>4</v>
      </c>
      <c r="H457" s="125">
        <v>0</v>
      </c>
      <c r="I457" s="125" t="str">
        <f>IFERROR(VLOOKUP(F457,'Stock PHS'!A:F,6,FALSE),"")</f>
        <v/>
      </c>
      <c r="J457" s="128" t="str">
        <f>IFERROR(VLOOKUP(F457,'Table V'!A:I,9,FALSE),"P/N INCONNU")</f>
        <v>P/N CONNU</v>
      </c>
      <c r="K457" s="125" t="str">
        <f>IFERROR(VLOOKUP(F457,'Table V'!A:J,10,FALSE),"TBD")</f>
        <v>NB01707P</v>
      </c>
      <c r="L457" s="125" t="str">
        <f>IFERROR(VLOOKUP(F457,'Table V'!A:C,3,FALSE),"LdF non existante")</f>
        <v>LdF Non approuvée</v>
      </c>
      <c r="M457" s="129"/>
      <c r="N457" s="129" t="str">
        <f>IFERROR(VLOOKUP(F457,'Table V'!A:H,8,FALSE),"À définir")</f>
        <v>NON</v>
      </c>
      <c r="O457" s="125">
        <f>IFERROR(VLOOKUP(F457,'Table V'!A:E,2,FALSE),"TBD")</f>
        <v>62</v>
      </c>
      <c r="P457" s="129" t="str">
        <f>IFERROR(CONCATENATE(VLOOKUP(F457,'Table V'!$A$1:$Q$260192,17,FALSE),"-",(RIGHT(C457,4)),"0",D457),"")</f>
        <v>1251019-5987010</v>
      </c>
      <c r="Q457" s="138" t="str">
        <f>IFERROR(VLOOKUP(F457,'Table V'!A:L,12,FALSE),"")</f>
        <v>LAB</v>
      </c>
      <c r="R457" s="126"/>
      <c r="S457" s="125"/>
      <c r="T457" s="131" t="s">
        <v>24</v>
      </c>
      <c r="U457" s="132"/>
      <c r="V457" s="139" t="str">
        <f>IFERROR(VLOOKUP(F457,'Table V'!A:F,6,FALSE),"TBD")</f>
        <v>6963402800
6963403000
6963403400</v>
      </c>
      <c r="W457" s="140" t="str">
        <f>IFERROR(VLOOKUP(F457,'Table V'!A:G,7,FALSE),"TBD")</f>
        <v>Qté 1
Qté 1
Qté 1</v>
      </c>
      <c r="X457" s="125" t="str">
        <f>IFERROR(VLOOKUP(A457,[1]Feuil1!$A:$AG,32,FALSE),"N/A")</f>
        <v>Waiting</v>
      </c>
      <c r="Y457" s="130" t="s">
        <v>34</v>
      </c>
      <c r="Z457" s="133" t="s">
        <v>1608</v>
      </c>
      <c r="AA457" s="125"/>
      <c r="AB457" s="129"/>
      <c r="AC457" s="129"/>
      <c r="AD457" s="129"/>
      <c r="AE457" s="134">
        <v>43537</v>
      </c>
      <c r="AF457" s="134"/>
      <c r="AG457" s="134">
        <f t="shared" si="49"/>
        <v>43535</v>
      </c>
      <c r="AH457" s="125"/>
      <c r="AI457" s="219" t="str">
        <f>IFERROR(VLOOKUP('PLANNING-RECHANGES LATelec'!$AU457,[2]MAD!$B$4:$J$50000,2,FALSE),"MAD TBD")</f>
        <v>MAD TBD</v>
      </c>
      <c r="AJ457" s="134" t="str">
        <f>IFERROR(VLOOKUP('PLANNING-RECHANGES LATelec'!$AU457,[2]MAD!$B$4:$J$50000,9,FALSE),"NON EXPEDIÉE")</f>
        <v>NON EXPEDIÉE</v>
      </c>
      <c r="AK457" s="224" t="str">
        <f t="shared" si="50"/>
        <v/>
      </c>
      <c r="AL457" s="227"/>
      <c r="AM457" s="222" t="s">
        <v>15</v>
      </c>
      <c r="AN457" s="172">
        <f>IFERROR(VLOOKUP('PLANNING-RECHANGES LATelec'!$F457,'Table V'!A$1:O8364,13,FALSE),"TBD")</f>
        <v>1147</v>
      </c>
      <c r="AO457" s="170">
        <f>IFERROR(VLOOKUP('PLANNING-RECHANGES LATelec'!$F457,'Table V'!A$1:O8321,14,FALSE),"TBD")</f>
        <v>1989</v>
      </c>
      <c r="AP457" s="171" t="str">
        <f>IFERROR(VLOOKUP('PLANNING-RECHANGES LATelec'!$F457,'Table V'!A$1:O$8013,15,FALSE),"TBD")</f>
        <v>USD</v>
      </c>
      <c r="AQ457" s="170" t="str">
        <f>IFERROR(VLOOKUP('PLANNING-RECHANGES LATelec'!$A457,[3]PO_AS!$A$2:$R$2520,16,FALSE),"TBD")</f>
        <v>TBD</v>
      </c>
      <c r="AR457" s="171" t="str">
        <f>IFERROR(VLOOKUP('PLANNING-RECHANGES LATelec'!$A457,[3]PO_AS!$A$2:$S$2520,18,FALSE),"TBD")</f>
        <v>TBD</v>
      </c>
      <c r="AS457" s="171" t="str">
        <f t="shared" si="51"/>
        <v>Non valide</v>
      </c>
      <c r="AT457" s="171" t="str">
        <f t="shared" si="52"/>
        <v>Non valide</v>
      </c>
      <c r="AU457" s="215" t="str">
        <f>LEFT('PLANNING-RECHANGES LATelec'!$R457,9)</f>
        <v/>
      </c>
      <c r="AV457" s="156"/>
    </row>
    <row r="458" spans="1:48" ht="38.25" hidden="1" x14ac:dyDescent="0.2">
      <c r="A458" s="86" t="str">
        <f t="shared" si="48"/>
        <v>2794721210</v>
      </c>
      <c r="B458" s="125" t="str">
        <f>IFERROR(VLOOKUP(F458,'Table V'!A:K,11,FALSE),"TBD")</f>
        <v>AIRBUS</v>
      </c>
      <c r="C458" s="125">
        <v>27947212</v>
      </c>
      <c r="D458" s="126" t="s">
        <v>157</v>
      </c>
      <c r="E458" s="127" t="s">
        <v>104</v>
      </c>
      <c r="F458" s="125" t="s">
        <v>703</v>
      </c>
      <c r="G458" s="125" t="s">
        <v>1102</v>
      </c>
      <c r="H458" s="125">
        <v>0</v>
      </c>
      <c r="I458" s="125" t="str">
        <f>IFERROR(VLOOKUP(F458,'Stock PHS'!A:F,6,FALSE),"")</f>
        <v/>
      </c>
      <c r="J458" s="128" t="str">
        <f>IFERROR(VLOOKUP(F458,'Table V'!A:I,9,FALSE),"P/N INCONNU")</f>
        <v>P/N CONNU</v>
      </c>
      <c r="K458" s="125" t="str">
        <f>IFERROR(VLOOKUP(F458,'Table V'!A:J,10,FALSE),"TBD")</f>
        <v>NB6251P</v>
      </c>
      <c r="L458" s="125" t="str">
        <f>IFERROR(VLOOKUP(F458,'Table V'!A:C,3,FALSE),"LdF non existante")</f>
        <v>LdF Non approuvée</v>
      </c>
      <c r="M458" s="129" t="s">
        <v>59</v>
      </c>
      <c r="N458" s="125" t="str">
        <f>IFERROR(VLOOKUP(F458,'Table V'!A:H,8,FALSE),"À définir")</f>
        <v>NON</v>
      </c>
      <c r="O458" s="125">
        <f>IFERROR(VLOOKUP(F458,'Table V'!A:E,2,FALSE),"TBD")</f>
        <v>60</v>
      </c>
      <c r="P458" s="125" t="str">
        <f>IFERROR(CONCATENATE(VLOOKUP(F458,'Table V'!$A$1:$Q$260192,17,FALSE),"-",(RIGHT(C458,4)),"0",D458),"")</f>
        <v>1251019-7212010</v>
      </c>
      <c r="Q458" s="130" t="str">
        <f>IFERROR(VLOOKUP(F458,'Table V'!A:L,12,FALSE),"")</f>
        <v>LAB</v>
      </c>
      <c r="R458" s="126" t="s">
        <v>1109</v>
      </c>
      <c r="S458" s="125" t="s">
        <v>285</v>
      </c>
      <c r="T458" s="131" t="s">
        <v>24</v>
      </c>
      <c r="U458" s="132" t="s">
        <v>15</v>
      </c>
      <c r="V458" s="130" t="str">
        <f>IFERROR(VLOOKUP(F458,'Table V'!A:F,6,FALSE),"TBD")</f>
        <v>6963455500
6963455400</v>
      </c>
      <c r="W458" s="125" t="str">
        <f>IFERROR(VLOOKUP(F458,'Table V'!A:G,7,FALSE),"TBD")</f>
        <v>Qté 1
Qté 1</v>
      </c>
      <c r="X458" s="125" t="str">
        <f>IFERROR(VLOOKUP(A458,[1]Feuil1!$A:$AG,32,FALSE),"N/A")</f>
        <v>Received</v>
      </c>
      <c r="Y458" s="130" t="str">
        <f>IF(ISNUMBER(Tableau1[[#This Row],[Date expédition réelle]]),"Expédiée","En cours")</f>
        <v>Expédiée</v>
      </c>
      <c r="Z458" s="133" t="s">
        <v>1258</v>
      </c>
      <c r="AA458" s="125" t="s">
        <v>876</v>
      </c>
      <c r="AB458" s="129">
        <v>18362</v>
      </c>
      <c r="AC458" s="129" t="s">
        <v>1150</v>
      </c>
      <c r="AD458" s="129">
        <v>5099</v>
      </c>
      <c r="AE458" s="134">
        <v>43537.999988425923</v>
      </c>
      <c r="AF458" s="134">
        <v>43541</v>
      </c>
      <c r="AG458" s="134">
        <f t="shared" si="49"/>
        <v>43536</v>
      </c>
      <c r="AH458" s="125"/>
      <c r="AI458" s="219">
        <f>IFERROR(VLOOKUP('PLANNING-RECHANGES LATelec'!$AU458,[2]MAD!$B$4:$J$50000,2,FALSE),"MAD TBD")</f>
        <v>43538</v>
      </c>
      <c r="AJ458" s="134">
        <f>IFERROR(VLOOKUP('PLANNING-RECHANGES LATelec'!$AU458,[2]MAD!$B$4:$J$50000,9,FALSE),"NON EXPEDIÉE")</f>
        <v>43539</v>
      </c>
      <c r="AK458" s="224">
        <f t="shared" si="50"/>
        <v>2</v>
      </c>
      <c r="AL458" s="227">
        <v>43536</v>
      </c>
      <c r="AM458" s="222" t="s">
        <v>15</v>
      </c>
      <c r="AN458" s="172">
        <f>IFERROR(VLOOKUP('PLANNING-RECHANGES LATelec'!$F458,'Table V'!A$1:O8365,13,FALSE),"TBD")</f>
        <v>1036</v>
      </c>
      <c r="AO458" s="170">
        <f>IFERROR(VLOOKUP('PLANNING-RECHANGES LATelec'!$F458,'Table V'!A$1:O8322,14,FALSE),"TBD")</f>
        <v>1937</v>
      </c>
      <c r="AP458" s="171" t="str">
        <f>IFERROR(VLOOKUP('PLANNING-RECHANGES LATelec'!$F458,'Table V'!A$1:O$8013,15,FALSE),"TBD")</f>
        <v>USD</v>
      </c>
      <c r="AQ458" s="170" t="str">
        <f>IFERROR(VLOOKUP('PLANNING-RECHANGES LATelec'!$A458,[3]PO_AS!$A$2:$R$2520,16,FALSE),"TBD")</f>
        <v>TBD</v>
      </c>
      <c r="AR458" s="171" t="str">
        <f>IFERROR(VLOOKUP('PLANNING-RECHANGES LATelec'!$A458,[3]PO_AS!$A$2:$S$2520,18,FALSE),"TBD")</f>
        <v>TBD</v>
      </c>
      <c r="AS458" s="169" t="str">
        <f t="shared" si="51"/>
        <v>Non valide</v>
      </c>
      <c r="AT458" s="169" t="str">
        <f t="shared" si="52"/>
        <v>Non valide</v>
      </c>
      <c r="AU458" s="215" t="str">
        <f>LEFT('PLANNING-RECHANGES LATelec'!$R458,9)</f>
        <v>LCT169838</v>
      </c>
      <c r="AV458" s="156"/>
    </row>
    <row r="459" spans="1:48" ht="38.25" hidden="1" x14ac:dyDescent="0.2">
      <c r="A459" s="85" t="str">
        <f t="shared" si="48"/>
        <v>2794743010</v>
      </c>
      <c r="B459" s="125" t="str">
        <f>IFERROR(VLOOKUP(F459,'Table V'!A:K,11,FALSE),"TBD")</f>
        <v>AIRBUS</v>
      </c>
      <c r="C459" s="125">
        <v>27947430</v>
      </c>
      <c r="D459" s="126" t="s">
        <v>157</v>
      </c>
      <c r="E459" s="127" t="s">
        <v>104</v>
      </c>
      <c r="F459" s="125" t="s">
        <v>705</v>
      </c>
      <c r="G459" s="125" t="s">
        <v>1102</v>
      </c>
      <c r="H459" s="125">
        <v>0</v>
      </c>
      <c r="I459" s="125"/>
      <c r="J459" s="128" t="str">
        <f>IFERROR(VLOOKUP(F459,'Table V'!A:I,9,FALSE),"P/N INCONNU")</f>
        <v>P/N CONNU</v>
      </c>
      <c r="K459" s="125" t="str">
        <f>IFERROR(VLOOKUP(F459,'Table V'!A:J,10,FALSE),"TBD")</f>
        <v>TBD</v>
      </c>
      <c r="L459" s="125" t="str">
        <f>IFERROR(VLOOKUP(F459,'Table V'!A:C,3,FALSE),"LdF non existante")</f>
        <v>LdF Non approuvée</v>
      </c>
      <c r="M459" s="129" t="s">
        <v>59</v>
      </c>
      <c r="N459" s="125" t="str">
        <f>IFERROR(VLOOKUP(F459,'Table V'!A:H,8,FALSE),"À définir")</f>
        <v>NON</v>
      </c>
      <c r="O459" s="125">
        <f>IFERROR(VLOOKUP(F459,'Table V'!A:E,2,FALSE),"TBD")</f>
        <v>62</v>
      </c>
      <c r="P459" s="125" t="str">
        <f>IFERROR(CONCATENATE(VLOOKUP(F459,'Table V'!$A$1:$Q$260192,17,FALSE),"-",(RIGHT(C459,4)),"0",D459),"")</f>
        <v>1251019-7430010</v>
      </c>
      <c r="Q459" s="130" t="str">
        <f>IFERROR(VLOOKUP(F459,'Table V'!A:L,12,FALSE),"")</f>
        <v>LAB</v>
      </c>
      <c r="R459" s="126" t="s">
        <v>1119</v>
      </c>
      <c r="S459" s="125" t="s">
        <v>285</v>
      </c>
      <c r="T459" s="131" t="s">
        <v>24</v>
      </c>
      <c r="U459" s="132" t="s">
        <v>15</v>
      </c>
      <c r="V459" s="130" t="str">
        <f>IFERROR(VLOOKUP(F459,'Table V'!A:F,6,FALSE),"TBD")</f>
        <v>6963455500
6963455400
6963403400</v>
      </c>
      <c r="W459" s="125" t="str">
        <f>IFERROR(VLOOKUP(F459,'Table V'!A:G,7,FALSE),"TBD")</f>
        <v>Qté 1
Qté 1
Qté 1</v>
      </c>
      <c r="X459" s="125" t="str">
        <f>IFERROR(VLOOKUP(A459,[1]Feuil1!$A:$AG,32,FALSE),"N/A")</f>
        <v>Received</v>
      </c>
      <c r="Y459" s="130" t="str">
        <f>IF(ISNUMBER(Tableau1[[#This Row],[Date expédition réelle]]),"Expédiée","En cours")</f>
        <v>Expédiée</v>
      </c>
      <c r="Z459" s="133" t="s">
        <v>1258</v>
      </c>
      <c r="AA459" s="125" t="s">
        <v>876</v>
      </c>
      <c r="AB459" s="129">
        <v>18362</v>
      </c>
      <c r="AC459" s="129" t="s">
        <v>1150</v>
      </c>
      <c r="AD459" s="129">
        <v>5099</v>
      </c>
      <c r="AE459" s="134">
        <v>43568.999988425923</v>
      </c>
      <c r="AF459" s="134">
        <v>43541</v>
      </c>
      <c r="AG459" s="134">
        <f t="shared" si="49"/>
        <v>43536</v>
      </c>
      <c r="AH459" s="125"/>
      <c r="AI459" s="219">
        <f>IFERROR(VLOOKUP('PLANNING-RECHANGES LATelec'!$AU459,[2]MAD!$B$4:$J$50000,2,FALSE),"MAD TBD")</f>
        <v>43538</v>
      </c>
      <c r="AJ459" s="134">
        <f>IFERROR(VLOOKUP('PLANNING-RECHANGES LATelec'!$AU459,[2]MAD!$B$4:$J$50000,9,FALSE),"NON EXPEDIÉE")</f>
        <v>43539</v>
      </c>
      <c r="AK459" s="224">
        <f t="shared" si="50"/>
        <v>2</v>
      </c>
      <c r="AL459" s="227">
        <v>43536</v>
      </c>
      <c r="AM459" s="222" t="s">
        <v>15</v>
      </c>
      <c r="AN459" s="172">
        <f>IFERROR(VLOOKUP('PLANNING-RECHANGES LATelec'!$F459,'Table V'!A$1:O8366,13,FALSE),"TBD")</f>
        <v>1155</v>
      </c>
      <c r="AO459" s="170">
        <f>IFERROR(VLOOKUP('PLANNING-RECHANGES LATelec'!$F459,'Table V'!A$1:O8323,14,FALSE),"TBD")</f>
        <v>2033</v>
      </c>
      <c r="AP459" s="171" t="str">
        <f>IFERROR(VLOOKUP('PLANNING-RECHANGES LATelec'!$F459,'Table V'!A$1:O$8013,15,FALSE),"TBD")</f>
        <v>USD</v>
      </c>
      <c r="AQ459" s="170" t="str">
        <f>IFERROR(VLOOKUP('PLANNING-RECHANGES LATelec'!$A459,[3]PO_AS!$A$2:$R$2520,16,FALSE),"TBD")</f>
        <v>TBD</v>
      </c>
      <c r="AR459" s="171" t="str">
        <f>IFERROR(VLOOKUP('PLANNING-RECHANGES LATelec'!$A459,[3]PO_AS!$A$2:$S$2520,18,FALSE),"TBD")</f>
        <v>TBD</v>
      </c>
      <c r="AS459" s="169" t="str">
        <f t="shared" si="51"/>
        <v>Non valide</v>
      </c>
      <c r="AT459" s="169" t="str">
        <f t="shared" si="52"/>
        <v>Non valide</v>
      </c>
      <c r="AU459" s="215" t="str">
        <f>LEFT('PLANNING-RECHANGES LATelec'!$R459,9)</f>
        <v>LCT169858</v>
      </c>
      <c r="AV459" s="156"/>
    </row>
    <row r="460" spans="1:48" ht="51" hidden="1" x14ac:dyDescent="0.2">
      <c r="A460" s="85" t="str">
        <f t="shared" si="48"/>
        <v>2781800510</v>
      </c>
      <c r="B460" s="125" t="str">
        <f>IFERROR(VLOOKUP(F460,'Table V'!A:K,11,FALSE),"TBD")</f>
        <v>AIRBUS</v>
      </c>
      <c r="C460" s="125">
        <v>27818005</v>
      </c>
      <c r="D460" s="126">
        <v>10</v>
      </c>
      <c r="E460" s="127" t="s">
        <v>104</v>
      </c>
      <c r="F460" s="125" t="s">
        <v>678</v>
      </c>
      <c r="G460" s="125">
        <v>10</v>
      </c>
      <c r="H460" s="125">
        <v>0</v>
      </c>
      <c r="I460" s="125" t="str">
        <f>IFERROR(VLOOKUP(F460,'Stock PHS'!A:F,6,FALSE),"")</f>
        <v/>
      </c>
      <c r="J460" s="128" t="str">
        <f>IFERROR(VLOOKUP(F460,'Table V'!A:I,9,FALSE),"P/N INCONNU")</f>
        <v>P/N CONNU</v>
      </c>
      <c r="K460" s="125" t="str">
        <f>IFERROR(VLOOKUP(F460,'Table V'!A:J,10,FALSE),"TBD")</f>
        <v>TBD</v>
      </c>
      <c r="L460" s="125" t="str">
        <f>IFERROR(VLOOKUP(F460,'Table V'!A:C,3,FALSE),"LdF non existante")</f>
        <v>LdF approuvée</v>
      </c>
      <c r="M460" s="129" t="s">
        <v>59</v>
      </c>
      <c r="N460" s="125" t="str">
        <f>IFERROR(VLOOKUP(F460,'Table V'!A:H,8,FALSE),"À définir")</f>
        <v>NON</v>
      </c>
      <c r="O460" s="125" t="str">
        <f>IFERROR(VLOOKUP(F460,'Table V'!A:E,2,FALSE),"TBD")</f>
        <v>HARNAIS 1 P2T2</v>
      </c>
      <c r="P460" s="125" t="str">
        <f>IFERROR(CONCATENATE(VLOOKUP(F460,'Table V'!$A$1:$Q$260192,17,FALSE),"-",(RIGHT(C460,4)),"0",D460),"")</f>
        <v>1251019-8005010</v>
      </c>
      <c r="Q460" s="130" t="str">
        <f>IFERROR(VLOOKUP(F460,'Table V'!A:L,12,FALSE),"")</f>
        <v>COL</v>
      </c>
      <c r="R460" s="126" t="s">
        <v>948</v>
      </c>
      <c r="S460" s="125" t="s">
        <v>949</v>
      </c>
      <c r="T460" s="131" t="s">
        <v>24</v>
      </c>
      <c r="U460" s="132" t="s">
        <v>15</v>
      </c>
      <c r="V460" s="130" t="str">
        <f>IFERROR(VLOOKUP(F460,'Table V'!A:F,6,FALSE),"TBD")</f>
        <v>N/A</v>
      </c>
      <c r="W460" s="125" t="str">
        <f>IFERROR(VLOOKUP(F460,'Table V'!A:G,7,FALSE),"TBD")</f>
        <v>N/A</v>
      </c>
      <c r="X460" s="125" t="str">
        <f>IFERROR(VLOOKUP(A460,[1]Feuil1!$A:$AG,32,FALSE),"N/A")</f>
        <v>N/A</v>
      </c>
      <c r="Y460" s="130" t="s">
        <v>1987</v>
      </c>
      <c r="Z460" s="133" t="s">
        <v>1280</v>
      </c>
      <c r="AA460" s="125" t="s">
        <v>876</v>
      </c>
      <c r="AB460" s="129">
        <v>14415</v>
      </c>
      <c r="AC460" s="129" t="s">
        <v>940</v>
      </c>
      <c r="AD460" s="129">
        <v>2636</v>
      </c>
      <c r="AE460" s="134">
        <v>43281</v>
      </c>
      <c r="AF460" s="134">
        <v>43483</v>
      </c>
      <c r="AG460" s="134">
        <f t="shared" si="49"/>
        <v>43479</v>
      </c>
      <c r="AH460" s="125"/>
      <c r="AI460" s="219" t="str">
        <f>IFERROR(VLOOKUP('PLANNING-RECHANGES LATelec'!$AU460,[2]MAD!$B$4:$J$50000,2,FALSE),"MAD TBD")</f>
        <v>MAD TBD</v>
      </c>
      <c r="AJ460" s="134" t="str">
        <f>IFERROR(VLOOKUP('PLANNING-RECHANGES LATelec'!$AU460,[2]MAD!$B$4:$J$50000,9,FALSE),"NON EXPEDIÉE")</f>
        <v>NON EXPEDIÉE</v>
      </c>
      <c r="AK460" s="224" t="str">
        <f t="shared" si="50"/>
        <v/>
      </c>
      <c r="AL460" s="227">
        <v>43479</v>
      </c>
      <c r="AM460" s="222" t="s">
        <v>15</v>
      </c>
      <c r="AN460" s="172">
        <f>IFERROR(VLOOKUP('PLANNING-RECHANGES LATelec'!$F460,'Table V'!A$1:O8367,13,FALSE),"TBD")</f>
        <v>853</v>
      </c>
      <c r="AO460" s="170">
        <f>IFERROR(VLOOKUP('PLANNING-RECHANGES LATelec'!$F460,'Table V'!A$1:O8324,14,FALSE),"TBD")</f>
        <v>0</v>
      </c>
      <c r="AP460" s="171" t="str">
        <f>IFERROR(VLOOKUP('PLANNING-RECHANGES LATelec'!$F460,'Table V'!A$1:O$8013,15,FALSE),"TBD")</f>
        <v>USD</v>
      </c>
      <c r="AQ460" s="170" t="str">
        <f>IFERROR(VLOOKUP('PLANNING-RECHANGES LATelec'!$A460,[3]PO_AS!$A$2:$R$2520,16,FALSE),"TBD")</f>
        <v>TBD</v>
      </c>
      <c r="AR460" s="169" t="str">
        <f>IFERROR(VLOOKUP('PLANNING-RECHANGES LATelec'!$A460,[3]PO_AS!$A$2:$S$2520,18,FALSE),"TBD")</f>
        <v>TBD</v>
      </c>
      <c r="AS460" s="169" t="str">
        <f t="shared" si="51"/>
        <v>Non valide</v>
      </c>
      <c r="AT460" s="169" t="str">
        <f t="shared" si="52"/>
        <v>Non valide</v>
      </c>
      <c r="AU460" s="215" t="str">
        <f>LEFT('PLANNING-RECHANGES LATelec'!$R460,9)</f>
        <v>LCT060510</v>
      </c>
      <c r="AV460" s="156"/>
    </row>
    <row r="461" spans="1:48" ht="38.25" hidden="1" x14ac:dyDescent="0.2">
      <c r="A461" s="85" t="str">
        <f t="shared" si="48"/>
        <v>2794710710</v>
      </c>
      <c r="B461" s="125" t="str">
        <f>IFERROR(VLOOKUP(F461,'Table V'!A:K,11,FALSE),"TBD")</f>
        <v>AIRBUS</v>
      </c>
      <c r="C461" s="125">
        <v>27947107</v>
      </c>
      <c r="D461" s="126" t="s">
        <v>157</v>
      </c>
      <c r="E461" s="127" t="s">
        <v>104</v>
      </c>
      <c r="F461" s="125" t="s">
        <v>704</v>
      </c>
      <c r="G461" s="125" t="s">
        <v>1102</v>
      </c>
      <c r="H461" s="125">
        <v>0</v>
      </c>
      <c r="I461" s="125" t="str">
        <f>IFERROR(VLOOKUP(F461,'Stock PHS'!A:F,6,FALSE),"")</f>
        <v/>
      </c>
      <c r="J461" s="128" t="str">
        <f>IFERROR(VLOOKUP(F461,'Table V'!A:I,9,FALSE),"P/N INCONNU")</f>
        <v>P/N CONNU</v>
      </c>
      <c r="K461" s="125" t="str">
        <f>IFERROR(VLOOKUP(F461,'Table V'!A:J,10,FALSE),"TBD")</f>
        <v>TBD</v>
      </c>
      <c r="L461" s="125" t="str">
        <f>IFERROR(VLOOKUP(F461,'Table V'!A:C,3,FALSE),"LdF non existante")</f>
        <v>LdF Non approuvée</v>
      </c>
      <c r="M461" s="129" t="s">
        <v>59</v>
      </c>
      <c r="N461" s="125" t="str">
        <f>IFERROR(VLOOKUP(F461,'Table V'!A:H,8,FALSE),"À définir")</f>
        <v>NON</v>
      </c>
      <c r="O461" s="125">
        <f>IFERROR(VLOOKUP(F461,'Table V'!A:E,2,FALSE),"TBD")</f>
        <v>61</v>
      </c>
      <c r="P461" s="125" t="str">
        <f>IFERROR(CONCATENATE(VLOOKUP(F461,'Table V'!$A$1:$Q$260192,17,FALSE),"-",(RIGHT(C461,4)),"0",D461),"")</f>
        <v>1251019-7107010</v>
      </c>
      <c r="Q461" s="130" t="str">
        <f>IFERROR(VLOOKUP(F461,'Table V'!A:L,12,FALSE),"")</f>
        <v>LAB</v>
      </c>
      <c r="R461" s="126" t="s">
        <v>1115</v>
      </c>
      <c r="S461" s="125" t="s">
        <v>287</v>
      </c>
      <c r="T461" s="131" t="s">
        <v>24</v>
      </c>
      <c r="U461" s="132" t="s">
        <v>15</v>
      </c>
      <c r="V461" s="130" t="str">
        <f>IFERROR(VLOOKUP(F461,'Table V'!A:F,6,FALSE),"TBD")</f>
        <v>6963455500
6963455400</v>
      </c>
      <c r="W461" s="125" t="str">
        <f>IFERROR(VLOOKUP(F461,'Table V'!A:G,7,FALSE),"TBD")</f>
        <v>Qté 1
Qté 1</v>
      </c>
      <c r="X461" s="125" t="str">
        <f>IFERROR(VLOOKUP(A461,[1]Feuil1!$A:$AG,32,FALSE),"N/A")</f>
        <v>Received</v>
      </c>
      <c r="Y461" s="130" t="str">
        <f>IF(ISNUMBER(Tableau1[[#This Row],[Date expédition réelle]]),"Expédiée","En cours")</f>
        <v>Expédiée</v>
      </c>
      <c r="Z461" s="133" t="s">
        <v>1258</v>
      </c>
      <c r="AA461" s="125" t="s">
        <v>876</v>
      </c>
      <c r="AB461" s="129">
        <v>18362</v>
      </c>
      <c r="AC461" s="129" t="s">
        <v>1150</v>
      </c>
      <c r="AD461" s="129">
        <v>5099</v>
      </c>
      <c r="AE461" s="134">
        <v>43509.999988425923</v>
      </c>
      <c r="AF461" s="134">
        <v>43541</v>
      </c>
      <c r="AG461" s="134">
        <f t="shared" si="49"/>
        <v>43536</v>
      </c>
      <c r="AH461" s="125"/>
      <c r="AI461" s="219">
        <f>IFERROR(VLOOKUP('PLANNING-RECHANGES LATelec'!$AU461,[2]MAD!$B$4:$J$50000,2,FALSE),"MAD TBD")</f>
        <v>43538</v>
      </c>
      <c r="AJ461" s="134">
        <f>IFERROR(VLOOKUP('PLANNING-RECHANGES LATelec'!$AU461,[2]MAD!$B$4:$J$50000,9,FALSE),"NON EXPEDIÉE")</f>
        <v>43539</v>
      </c>
      <c r="AK461" s="224">
        <f t="shared" si="50"/>
        <v>2</v>
      </c>
      <c r="AL461" s="227">
        <v>43536</v>
      </c>
      <c r="AM461" s="222" t="s">
        <v>15</v>
      </c>
      <c r="AN461" s="172">
        <f>IFERROR(VLOOKUP('PLANNING-RECHANGES LATelec'!$F461,'Table V'!A$1:O8368,13,FALSE),"TBD")</f>
        <v>1389</v>
      </c>
      <c r="AO461" s="170">
        <f>IFERROR(VLOOKUP('PLANNING-RECHANGES LATelec'!$F461,'Table V'!A$1:O8325,14,FALSE),"TBD")</f>
        <v>2219</v>
      </c>
      <c r="AP461" s="171" t="str">
        <f>IFERROR(VLOOKUP('PLANNING-RECHANGES LATelec'!$F461,'Table V'!A$1:O$8013,15,FALSE),"TBD")</f>
        <v>USD</v>
      </c>
      <c r="AQ461" s="170" t="str">
        <f>IFERROR(VLOOKUP('PLANNING-RECHANGES LATelec'!$A461,[3]PO_AS!$A$2:$R$2520,16,FALSE),"TBD")</f>
        <v>TBD</v>
      </c>
      <c r="AR461" s="171" t="str">
        <f>IFERROR(VLOOKUP('PLANNING-RECHANGES LATelec'!$A461,[3]PO_AS!$A$2:$S$2520,18,FALSE),"TBD")</f>
        <v>TBD</v>
      </c>
      <c r="AS461" s="169" t="str">
        <f t="shared" si="51"/>
        <v>Non valide</v>
      </c>
      <c r="AT461" s="169" t="str">
        <f t="shared" si="52"/>
        <v>Non valide</v>
      </c>
      <c r="AU461" s="215" t="str">
        <f>LEFT('PLANNING-RECHANGES LATelec'!$R461,9)</f>
        <v>LCT169850</v>
      </c>
      <c r="AV461" s="156"/>
    </row>
    <row r="462" spans="1:48" ht="38.25" hidden="1" x14ac:dyDescent="0.2">
      <c r="A462" s="86" t="str">
        <f t="shared" si="48"/>
        <v>2805553410</v>
      </c>
      <c r="B462" s="125" t="str">
        <f>IFERROR(VLOOKUP(F462,'Table V'!A:K,11,FALSE),"TBD")</f>
        <v>AIRBUS</v>
      </c>
      <c r="C462" s="125">
        <v>28055534</v>
      </c>
      <c r="D462" s="126" t="s">
        <v>157</v>
      </c>
      <c r="E462" s="127" t="s">
        <v>16</v>
      </c>
      <c r="F462" s="125" t="s">
        <v>1454</v>
      </c>
      <c r="G462" s="125">
        <v>1</v>
      </c>
      <c r="H462" s="125">
        <v>0</v>
      </c>
      <c r="I462" s="125" t="str">
        <f>IFERROR(VLOOKUP(F462,'Stock PHS'!A:F,6,FALSE),"")</f>
        <v/>
      </c>
      <c r="J462" s="128" t="str">
        <f>IFERROR(VLOOKUP(F462,'Table V'!A:I,9,FALSE),"P/N INCONNU")</f>
        <v>P/N CONNU</v>
      </c>
      <c r="K462" s="125" t="str">
        <f>IFERROR(VLOOKUP(F462,'Table V'!A:J,10,FALSE),"TBD")</f>
        <v>V00043D</v>
      </c>
      <c r="L462" s="125" t="str">
        <f>IFERROR(VLOOKUP(F462,'Table V'!A:C,3,FALSE),"LdF non existante")</f>
        <v>LdF Non approuvée</v>
      </c>
      <c r="M462" s="129"/>
      <c r="N462" s="129" t="str">
        <f>IFERROR(VLOOKUP(F462,'Table V'!A:H,8,FALSE),"À définir")</f>
        <v>NON</v>
      </c>
      <c r="O462" s="125">
        <f>IFERROR(VLOOKUP(F462,'Table V'!A:E,2,FALSE),"TBD")</f>
        <v>318</v>
      </c>
      <c r="P462" s="125" t="str">
        <f>IFERROR(CONCATENATE(VLOOKUP(F462,'Table V'!$A$1:$Q$260192,17,FALSE),"-",(RIGHT(C462,4)),"0",D462),"")</f>
        <v>1251019-5534010</v>
      </c>
      <c r="Q462" s="138" t="str">
        <f>IFERROR(VLOOKUP(F462,'Table V'!A:L,12,FALSE),"")</f>
        <v>LAB</v>
      </c>
      <c r="R462" s="126" t="s">
        <v>1496</v>
      </c>
      <c r="S462" s="125" t="s">
        <v>172</v>
      </c>
      <c r="T462" s="131" t="s">
        <v>24</v>
      </c>
      <c r="U462" s="132" t="s">
        <v>15</v>
      </c>
      <c r="V462" s="139" t="str">
        <f>IFERROR(VLOOKUP(F462,'Table V'!A:F,6,FALSE),"TBD")</f>
        <v>6V90079500</v>
      </c>
      <c r="W462" s="140" t="str">
        <f>IFERROR(VLOOKUP(F462,'Table V'!A:G,7,FALSE),"TBD")</f>
        <v>Qté 1</v>
      </c>
      <c r="X462" s="125" t="str">
        <f>IFERROR(VLOOKUP(A462,[1]Feuil1!$A:$AG,32,FALSE),"N/A")</f>
        <v>Received</v>
      </c>
      <c r="Y462" s="130" t="str">
        <f>IF(ISNUMBER(Tableau1[[#This Row],[Date expédition réelle]]),"Expédiée","En cours")</f>
        <v>Expédiée</v>
      </c>
      <c r="Z462" s="133" t="s">
        <v>1535</v>
      </c>
      <c r="AA462" s="125" t="s">
        <v>876</v>
      </c>
      <c r="AB462" s="129">
        <v>21855</v>
      </c>
      <c r="AC462" s="129"/>
      <c r="AD462" s="129">
        <v>5933</v>
      </c>
      <c r="AE462" s="134">
        <v>43510</v>
      </c>
      <c r="AF462" s="134">
        <v>43539</v>
      </c>
      <c r="AG462" s="134">
        <f t="shared" si="49"/>
        <v>43537</v>
      </c>
      <c r="AH462" s="125"/>
      <c r="AI462" s="219">
        <f>IFERROR(VLOOKUP('PLANNING-RECHANGES LATelec'!$AU462,[2]MAD!$B$4:$J$50000,2,FALSE),"MAD TBD")</f>
        <v>43537</v>
      </c>
      <c r="AJ462" s="134">
        <f>IFERROR(VLOOKUP('PLANNING-RECHANGES LATelec'!$AU462,[2]MAD!$B$4:$J$50000,9,FALSE),"NON EXPEDIÉE")</f>
        <v>43543</v>
      </c>
      <c r="AK462" s="224">
        <f t="shared" si="50"/>
        <v>0</v>
      </c>
      <c r="AL462" s="227">
        <v>43537</v>
      </c>
      <c r="AM462" s="222" t="s">
        <v>15</v>
      </c>
      <c r="AN462" s="172">
        <f>IFERROR(VLOOKUP('PLANNING-RECHANGES LATelec'!$F462,'Table V'!A$1:O8369,13,FALSE),"TBD")</f>
        <v>2189</v>
      </c>
      <c r="AO462" s="170">
        <f>IFERROR(VLOOKUP('PLANNING-RECHANGES LATelec'!$F462,'Table V'!A$1:O8326,14,FALSE),"TBD")</f>
        <v>2828</v>
      </c>
      <c r="AP462" s="171" t="str">
        <f>IFERROR(VLOOKUP('PLANNING-RECHANGES LATelec'!$F462,'Table V'!A$1:O$8013,15,FALSE),"TBD")</f>
        <v>USD</v>
      </c>
      <c r="AQ462" s="170" t="str">
        <f>IFERROR(VLOOKUP('PLANNING-RECHANGES LATelec'!$A462,[3]PO_AS!$A$2:$R$2520,16,FALSE),"TBD")</f>
        <v>TBD</v>
      </c>
      <c r="AR462" s="171" t="str">
        <f>IFERROR(VLOOKUP('PLANNING-RECHANGES LATelec'!$A462,[3]PO_AS!$A$2:$S$2520,18,FALSE),"TBD")</f>
        <v>TBD</v>
      </c>
      <c r="AS462" s="171" t="str">
        <f t="shared" si="51"/>
        <v>Non valide</v>
      </c>
      <c r="AT462" s="171" t="str">
        <f t="shared" si="52"/>
        <v>Non valide</v>
      </c>
      <c r="AU462" s="215" t="str">
        <f>LEFT('PLANNING-RECHANGES LATelec'!$R462,9)</f>
        <v>LCT268634</v>
      </c>
      <c r="AV462" s="156"/>
    </row>
    <row r="463" spans="1:48" ht="38.25" hidden="1" x14ac:dyDescent="0.2">
      <c r="A463" s="86" t="str">
        <f t="shared" si="48"/>
        <v>2802082710</v>
      </c>
      <c r="B463" s="125" t="str">
        <f>IFERROR(VLOOKUP(F463,'Table V'!A:K,11,FALSE),"TBD")</f>
        <v>AIRBUS</v>
      </c>
      <c r="C463" s="125">
        <v>28020827</v>
      </c>
      <c r="D463" s="126" t="s">
        <v>157</v>
      </c>
      <c r="E463" s="127" t="s">
        <v>95</v>
      </c>
      <c r="F463" s="125" t="s">
        <v>674</v>
      </c>
      <c r="G463" s="125">
        <v>5</v>
      </c>
      <c r="H463" s="125">
        <v>0</v>
      </c>
      <c r="I463" s="125" t="str">
        <f>IFERROR(VLOOKUP(F463,'Stock PHS'!A:F,6,FALSE),"")</f>
        <v/>
      </c>
      <c r="J463" s="128" t="str">
        <f>IFERROR(VLOOKUP(F463,'Table V'!A:I,9,FALSE),"P/N INCONNU")</f>
        <v>P/N CONNU</v>
      </c>
      <c r="K463" s="125" t="str">
        <f>IFERROR(VLOOKUP(F463,'Table V'!A:J,10,FALSE),"TBD")</f>
        <v>N/A</v>
      </c>
      <c r="L463" s="125" t="str">
        <f>IFERROR(VLOOKUP(F463,'Table V'!A:C,3,FALSE),"LdF non existante")</f>
        <v>LdF approuvée</v>
      </c>
      <c r="M463" s="129"/>
      <c r="N463" s="129" t="str">
        <f>IFERROR(VLOOKUP(F463,'Table V'!A:H,8,FALSE),"À définir")</f>
        <v>NON</v>
      </c>
      <c r="O463" s="125" t="str">
        <f>IFERROR(VLOOKUP(F463,'Table V'!A:E,2,FALSE),"TBD")</f>
        <v>PROTECTION CAP</v>
      </c>
      <c r="P463" s="125" t="str">
        <f>IFERROR(CONCATENATE(VLOOKUP(F463,'Table V'!$A$1:$Q$260192,17,FALSE),"-",(RIGHT(C463,4)),"0",D463),"")</f>
        <v>1251019-0827010</v>
      </c>
      <c r="Q463" s="138" t="str">
        <f>IFERROR(VLOOKUP(F463,'Table V'!A:L,12,FALSE),"")</f>
        <v>COL</v>
      </c>
      <c r="R463" s="126" t="s">
        <v>1338</v>
      </c>
      <c r="S463" s="125" t="s">
        <v>1339</v>
      </c>
      <c r="T463" s="131" t="s">
        <v>24</v>
      </c>
      <c r="U463" s="132" t="s">
        <v>15</v>
      </c>
      <c r="V463" s="139" t="str">
        <f>IFERROR(VLOOKUP(F463,'Table V'!A:F,6,FALSE),"TBD")</f>
        <v>N/A</v>
      </c>
      <c r="W463" s="140" t="str">
        <f>IFERROR(VLOOKUP(F463,'Table V'!A:G,7,FALSE),"TBD")</f>
        <v>N/A</v>
      </c>
      <c r="X463" s="140" t="str">
        <f>IFERROR(VLOOKUP(A463,[1]Feuil1!$A:$AG,32,FALSE),"N/A")</f>
        <v>N/A</v>
      </c>
      <c r="Y463" s="130" t="s">
        <v>1987</v>
      </c>
      <c r="Z463" s="133"/>
      <c r="AA463" s="125" t="s">
        <v>876</v>
      </c>
      <c r="AB463" s="129">
        <v>20478</v>
      </c>
      <c r="AC463" s="129"/>
      <c r="AD463" s="129" t="s">
        <v>1192</v>
      </c>
      <c r="AE463" s="134">
        <v>43485</v>
      </c>
      <c r="AF463" s="134"/>
      <c r="AG463" s="134">
        <f t="shared" si="49"/>
        <v>43480</v>
      </c>
      <c r="AH463" s="125"/>
      <c r="AI463" s="219" t="str">
        <f>IFERROR(VLOOKUP('PLANNING-RECHANGES LATelec'!$AU463,[2]MAD!$B$4:$J$50000,2,FALSE),"MAD TBD")</f>
        <v>MAD TBD</v>
      </c>
      <c r="AJ463" s="134" t="str">
        <f>IFERROR(VLOOKUP('PLANNING-RECHANGES LATelec'!$AU463,[2]MAD!$B$4:$J$50000,9,FALSE),"NON EXPEDIÉE")</f>
        <v>NON EXPEDIÉE</v>
      </c>
      <c r="AK463" s="224" t="str">
        <f t="shared" si="50"/>
        <v/>
      </c>
      <c r="AL463" s="227">
        <v>43480</v>
      </c>
      <c r="AM463" s="222" t="s">
        <v>15</v>
      </c>
      <c r="AN463" s="172">
        <f>IFERROR(VLOOKUP('PLANNING-RECHANGES LATelec'!$F463,'Table V'!A$1:O8370,13,FALSE),"TBD")</f>
        <v>134</v>
      </c>
      <c r="AO463" s="170">
        <f>IFERROR(VLOOKUP('PLANNING-RECHANGES LATelec'!$F463,'Table V'!A$1:O8327,14,FALSE),"TBD")</f>
        <v>0</v>
      </c>
      <c r="AP463" s="171" t="str">
        <f>IFERROR(VLOOKUP('PLANNING-RECHANGES LATelec'!$F463,'Table V'!A$1:O$8013,15,FALSE),"TBD")</f>
        <v>EUR</v>
      </c>
      <c r="AQ463" s="170" t="str">
        <f>IFERROR(VLOOKUP('PLANNING-RECHANGES LATelec'!$A463,[3]PO_AS!$A$2:$R$2520,16,FALSE),"TBD")</f>
        <v>TBD</v>
      </c>
      <c r="AR463" s="171" t="str">
        <f>IFERROR(VLOOKUP('PLANNING-RECHANGES LATelec'!$A463,[3]PO_AS!$A$2:$S$2520,18,FALSE),"TBD")</f>
        <v>TBD</v>
      </c>
      <c r="AS463" s="171" t="str">
        <f t="shared" si="51"/>
        <v>Non valide</v>
      </c>
      <c r="AT463" s="171" t="str">
        <f t="shared" si="52"/>
        <v>Non valide</v>
      </c>
      <c r="AU463" s="215" t="str">
        <f>LEFT('PLANNING-RECHANGES LATelec'!$R463,9)</f>
        <v>LCT227005</v>
      </c>
      <c r="AV463" s="156"/>
    </row>
    <row r="464" spans="1:48" ht="25.5" hidden="1" x14ac:dyDescent="0.2">
      <c r="A464" s="86" t="str">
        <f t="shared" si="48"/>
        <v>450033675360</v>
      </c>
      <c r="B464" s="125" t="str">
        <f>IFERROR(VLOOKUP(F464,'Table V'!A:K,11,FALSE),"TBD")</f>
        <v>TBD</v>
      </c>
      <c r="C464" s="125">
        <v>4500336753</v>
      </c>
      <c r="D464" s="126">
        <v>60</v>
      </c>
      <c r="E464" s="127" t="s">
        <v>104</v>
      </c>
      <c r="F464" s="125" t="s">
        <v>70</v>
      </c>
      <c r="G464" s="125">
        <v>1</v>
      </c>
      <c r="H464" s="125">
        <v>0</v>
      </c>
      <c r="I464" s="125" t="str">
        <f>IFERROR(VLOOKUP(F464,'Stock PHS'!A:F,6,FALSE),"")</f>
        <v/>
      </c>
      <c r="J464" s="128" t="str">
        <f>IFERROR(VLOOKUP(F464,'Table V'!A:I,9,FALSE),"P/N INCONNU")</f>
        <v>P/N INCONNU</v>
      </c>
      <c r="K464" s="125" t="str">
        <f>IFERROR(VLOOKUP(F464,'Table V'!A:J,10,FALSE),"TBD")</f>
        <v>TBD</v>
      </c>
      <c r="L464" s="125" t="str">
        <f>IFERROR(VLOOKUP(F464,'Table V'!A:C,3,FALSE),"LdF non existante")</f>
        <v>LdF non existante</v>
      </c>
      <c r="M464" s="129" t="s">
        <v>59</v>
      </c>
      <c r="N464" s="125" t="str">
        <f>IFERROR(VLOOKUP(F464,'Table V'!A:H,8,FALSE),"À définir")</f>
        <v>À définir</v>
      </c>
      <c r="O464" s="125" t="str">
        <f>IFERROR(VLOOKUP(F464,'Table V'!A:E,2,FALSE),"TBD")</f>
        <v>TBD</v>
      </c>
      <c r="P464" s="125" t="str">
        <f>IFERROR(CONCATENATE(VLOOKUP(F464,'Table V'!$A$1:$Q$260192,17,FALSE),"-",(RIGHT(C464,4)),"0",D464),"")</f>
        <v/>
      </c>
      <c r="Q464" s="130" t="str">
        <f>IFERROR(VLOOKUP(F464,'Table V'!A:L,12,FALSE),"")</f>
        <v/>
      </c>
      <c r="R464" s="126" t="s">
        <v>1249</v>
      </c>
      <c r="S464" s="125">
        <v>71140035</v>
      </c>
      <c r="T464" s="131" t="s">
        <v>24</v>
      </c>
      <c r="U464" s="132" t="s">
        <v>15</v>
      </c>
      <c r="V464" s="130" t="str">
        <f>IFERROR(VLOOKUP(F464,'Table V'!A:F,6,FALSE),"TBD")</f>
        <v>TBD</v>
      </c>
      <c r="W464" s="125" t="str">
        <f>IFERROR(VLOOKUP(F464,'Table V'!A:G,7,FALSE),"TBD")</f>
        <v>TBD</v>
      </c>
      <c r="X464" s="125" t="str">
        <f>IFERROR(VLOOKUP(A464,[1]Feuil1!$A:$AG,32,FALSE),"N/A")</f>
        <v>N/A</v>
      </c>
      <c r="Y464" s="130" t="s">
        <v>1987</v>
      </c>
      <c r="Z464" s="133" t="s">
        <v>1414</v>
      </c>
      <c r="AA464" s="125" t="s">
        <v>159</v>
      </c>
      <c r="AB464" s="129" t="s">
        <v>57</v>
      </c>
      <c r="AC464" s="129" t="s">
        <v>57</v>
      </c>
      <c r="AD464" s="129">
        <v>4800</v>
      </c>
      <c r="AE464" s="134">
        <v>43479</v>
      </c>
      <c r="AF464" s="134">
        <v>43488</v>
      </c>
      <c r="AG464" s="134">
        <f t="shared" si="49"/>
        <v>43482</v>
      </c>
      <c r="AH464" s="125"/>
      <c r="AI464" s="219" t="str">
        <f>IFERROR(VLOOKUP('PLANNING-RECHANGES LATelec'!$AU464,[2]MAD!$B$4:$J$50000,2,FALSE),"MAD TBD")</f>
        <v>MAD TBD</v>
      </c>
      <c r="AJ464" s="134" t="str">
        <f>IFERROR(VLOOKUP('PLANNING-RECHANGES LATelec'!$AU464,[2]MAD!$B$4:$J$50000,9,FALSE),"NON EXPEDIÉE")</f>
        <v>NON EXPEDIÉE</v>
      </c>
      <c r="AK464" s="224" t="str">
        <f t="shared" si="50"/>
        <v/>
      </c>
      <c r="AL464" s="227">
        <v>43482</v>
      </c>
      <c r="AM464" s="222" t="s">
        <v>15</v>
      </c>
      <c r="AN464" s="172" t="str">
        <f>IFERROR(VLOOKUP('PLANNING-RECHANGES LATelec'!$F464,'Table V'!A$1:O8371,13,FALSE),"TBD")</f>
        <v>TBD</v>
      </c>
      <c r="AO464" s="170" t="str">
        <f>IFERROR(VLOOKUP('PLANNING-RECHANGES LATelec'!$F464,'Table V'!A$1:O8328,14,FALSE),"TBD")</f>
        <v>TBD</v>
      </c>
      <c r="AP464" s="171" t="str">
        <f>IFERROR(VLOOKUP('PLANNING-RECHANGES LATelec'!$F464,'Table V'!A$1:O$8013,15,FALSE),"TBD")</f>
        <v>TBD</v>
      </c>
      <c r="AQ464" s="170" t="str">
        <f>IFERROR(VLOOKUP('PLANNING-RECHANGES LATelec'!$A464,[3]PO_AS!$A$2:$R$2520,16,FALSE),"TBD")</f>
        <v>TBD</v>
      </c>
      <c r="AR464" s="171" t="str">
        <f>IFERROR(VLOOKUP('PLANNING-RECHANGES LATelec'!$A464,[3]PO_AS!$A$2:$S$2520,18,FALSE),"TBD")</f>
        <v>TBD</v>
      </c>
      <c r="AS464" s="169" t="str">
        <f t="shared" si="51"/>
        <v>Valide</v>
      </c>
      <c r="AT464" s="169" t="str">
        <f t="shared" si="52"/>
        <v>Valide</v>
      </c>
      <c r="AU464" s="215" t="str">
        <f>LEFT('PLANNING-RECHANGES LATelec'!$R464,9)</f>
        <v>LCT203324</v>
      </c>
      <c r="AV464" s="156"/>
    </row>
    <row r="465" spans="1:48" ht="25.5" hidden="1" x14ac:dyDescent="0.2">
      <c r="A465" s="164" t="str">
        <f t="shared" si="48"/>
        <v>450033675360</v>
      </c>
      <c r="B465" s="125" t="str">
        <f>IFERROR(VLOOKUP(F465,'Table V'!A:K,11,FALSE),"TBD")</f>
        <v>TBD</v>
      </c>
      <c r="C465" s="125">
        <v>4500336753</v>
      </c>
      <c r="D465" s="126" t="s">
        <v>1413</v>
      </c>
      <c r="E465" s="127" t="s">
        <v>104</v>
      </c>
      <c r="F465" s="125" t="s">
        <v>70</v>
      </c>
      <c r="G465" s="125">
        <v>1</v>
      </c>
      <c r="H465" s="125">
        <v>0</v>
      </c>
      <c r="I465" s="125" t="str">
        <f>IFERROR(VLOOKUP(F465,'Stock PHS'!A:F,6,FALSE),"")</f>
        <v/>
      </c>
      <c r="J465" s="128" t="str">
        <f>IFERROR(VLOOKUP(F465,'Table V'!A:I,9,FALSE),"P/N INCONNU")</f>
        <v>P/N INCONNU</v>
      </c>
      <c r="K465" s="125" t="str">
        <f>IFERROR(VLOOKUP(F465,'Table V'!A:J,10,FALSE),"TBD")</f>
        <v>TBD</v>
      </c>
      <c r="L465" s="125" t="str">
        <f>IFERROR(VLOOKUP(F465,'Table V'!A:C,3,FALSE),"LdF non existante")</f>
        <v>LdF non existante</v>
      </c>
      <c r="M465" s="129" t="s">
        <v>59</v>
      </c>
      <c r="N465" s="129" t="str">
        <f>IFERROR(VLOOKUP(F465,'Table V'!A:H,8,FALSE),"À définir")</f>
        <v>À définir</v>
      </c>
      <c r="O465" s="125" t="str">
        <f>IFERROR(VLOOKUP(F465,'Table V'!A:E,2,FALSE),"TBD")</f>
        <v>TBD</v>
      </c>
      <c r="P465" s="125" t="str">
        <f>IFERROR(CONCATENATE(VLOOKUP(F465,'Table V'!$A$1:$Q$260192,17,FALSE),"-",(RIGHT(C465,4)),"0",D465),"")</f>
        <v/>
      </c>
      <c r="Q465" s="138" t="str">
        <f>IFERROR(VLOOKUP(F465,'Table V'!A:L,12,FALSE),"")</f>
        <v/>
      </c>
      <c r="R465" s="126" t="s">
        <v>1249</v>
      </c>
      <c r="S465" s="125">
        <v>71140036</v>
      </c>
      <c r="T465" s="131" t="s">
        <v>24</v>
      </c>
      <c r="U465" s="132" t="s">
        <v>15</v>
      </c>
      <c r="V465" s="139" t="str">
        <f>IFERROR(VLOOKUP(F465,'Table V'!A:F,6,FALSE),"TBD")</f>
        <v>TBD</v>
      </c>
      <c r="W465" s="140" t="str">
        <f>IFERROR(VLOOKUP(F465,'Table V'!A:G,7,FALSE),"TBD")</f>
        <v>TBD</v>
      </c>
      <c r="X465" s="140" t="str">
        <f>IFERROR(VLOOKUP(A465,[1]Feuil1!$A:$AG,32,FALSE),"N/A")</f>
        <v>N/A</v>
      </c>
      <c r="Y465" s="130" t="s">
        <v>1987</v>
      </c>
      <c r="Z465" s="133" t="s">
        <v>1414</v>
      </c>
      <c r="AA465" s="125" t="s">
        <v>159</v>
      </c>
      <c r="AB465" s="129" t="s">
        <v>57</v>
      </c>
      <c r="AC465" s="129" t="s">
        <v>57</v>
      </c>
      <c r="AD465" s="129">
        <v>4800</v>
      </c>
      <c r="AE465" s="134">
        <v>43479</v>
      </c>
      <c r="AF465" s="134">
        <v>43488</v>
      </c>
      <c r="AG465" s="134">
        <f t="shared" si="49"/>
        <v>43482</v>
      </c>
      <c r="AH465" s="125"/>
      <c r="AI465" s="219" t="str">
        <f>IFERROR(VLOOKUP('PLANNING-RECHANGES LATelec'!$AU465,[2]MAD!$B$4:$J$50000,2,FALSE),"MAD TBD")</f>
        <v>MAD TBD</v>
      </c>
      <c r="AJ465" s="134" t="str">
        <f>IFERROR(VLOOKUP('PLANNING-RECHANGES LATelec'!$AU465,[2]MAD!$B$4:$J$50000,9,FALSE),"NON EXPEDIÉE")</f>
        <v>NON EXPEDIÉE</v>
      </c>
      <c r="AK465" s="224" t="str">
        <f t="shared" si="50"/>
        <v/>
      </c>
      <c r="AL465" s="227">
        <v>43482</v>
      </c>
      <c r="AM465" s="222" t="s">
        <v>15</v>
      </c>
      <c r="AN465" s="172" t="str">
        <f>IFERROR(VLOOKUP('PLANNING-RECHANGES LATelec'!$F465,'Table V'!A$1:O8372,13,FALSE),"TBD")</f>
        <v>TBD</v>
      </c>
      <c r="AO465" s="170" t="str">
        <f>IFERROR(VLOOKUP('PLANNING-RECHANGES LATelec'!$F465,'Table V'!A$1:O8329,14,FALSE),"TBD")</f>
        <v>TBD</v>
      </c>
      <c r="AP465" s="171" t="str">
        <f>IFERROR(VLOOKUP('PLANNING-RECHANGES LATelec'!$F465,'Table V'!A$1:O$8013,15,FALSE),"TBD")</f>
        <v>TBD</v>
      </c>
      <c r="AQ465" s="170" t="str">
        <f>IFERROR(VLOOKUP('PLANNING-RECHANGES LATelec'!$A465,[3]PO_AS!$A$2:$R$2520,16,FALSE),"TBD")</f>
        <v>TBD</v>
      </c>
      <c r="AR465" s="171" t="str">
        <f>IFERROR(VLOOKUP('PLANNING-RECHANGES LATelec'!$A465,[3]PO_AS!$A$2:$S$2520,18,FALSE),"TBD")</f>
        <v>TBD</v>
      </c>
      <c r="AS465" s="171" t="str">
        <f t="shared" si="51"/>
        <v>Valide</v>
      </c>
      <c r="AT465" s="171" t="str">
        <f t="shared" si="52"/>
        <v>Valide</v>
      </c>
      <c r="AU465" s="215" t="str">
        <f>LEFT('PLANNING-RECHANGES LATelec'!$R465,9)</f>
        <v>LCT203324</v>
      </c>
      <c r="AV465" s="156"/>
    </row>
    <row r="466" spans="1:48" ht="38.25" hidden="1" x14ac:dyDescent="0.2">
      <c r="A466" s="164" t="str">
        <f t="shared" si="48"/>
        <v>2801710810</v>
      </c>
      <c r="B466" s="125" t="str">
        <f>IFERROR(VLOOKUP(F466,'Table V'!A:K,11,FALSE),"TBD")</f>
        <v>AIRBUS</v>
      </c>
      <c r="C466" s="125">
        <v>28017108</v>
      </c>
      <c r="D466" s="126" t="s">
        <v>157</v>
      </c>
      <c r="E466" s="127" t="s">
        <v>95</v>
      </c>
      <c r="F466" s="125" t="s">
        <v>1316</v>
      </c>
      <c r="G466" s="125" t="s">
        <v>1105</v>
      </c>
      <c r="H466" s="125">
        <v>0</v>
      </c>
      <c r="I466" s="125" t="str">
        <f>IFERROR(VLOOKUP(F466,'Stock PHS'!A:F,6,FALSE),"")</f>
        <v/>
      </c>
      <c r="J466" s="128" t="str">
        <f>IFERROR(VLOOKUP(F466,'Table V'!A:I,9,FALSE),"P/N INCONNU")</f>
        <v>P/N CONNU</v>
      </c>
      <c r="K466" s="125" t="str">
        <f>IFERROR(VLOOKUP(F466,'Table V'!A:J,10,FALSE),"TBD")</f>
        <v>NA</v>
      </c>
      <c r="L466" s="125" t="str">
        <f>IFERROR(VLOOKUP(F466,'Table V'!A:C,3,FALSE),"LdF non existante")</f>
        <v>LdF Non approuvée</v>
      </c>
      <c r="M466" s="129"/>
      <c r="N466" s="129" t="str">
        <f>IFERROR(VLOOKUP(F466,'Table V'!A:H,8,FALSE),"À définir")</f>
        <v>NON</v>
      </c>
      <c r="O466" s="125">
        <f>IFERROR(VLOOKUP(F466,'Table V'!A:E,2,FALSE),"TBD")</f>
        <v>453</v>
      </c>
      <c r="P466" s="125" t="str">
        <f>IFERROR(CONCATENATE(VLOOKUP(F466,'Table V'!$A$1:$Q$260192,17,FALSE),"-",(RIGHT(C466,4)),"0",D466),"")</f>
        <v>1251019-7108010</v>
      </c>
      <c r="Q466" s="138" t="str">
        <f>IFERROR(VLOOKUP(F466,'Table V'!A:L,12,FALSE),"")</f>
        <v>LAB</v>
      </c>
      <c r="R466" s="126" t="s">
        <v>1325</v>
      </c>
      <c r="S466" s="125" t="s">
        <v>190</v>
      </c>
      <c r="T466" s="131" t="s">
        <v>24</v>
      </c>
      <c r="U466" s="132" t="s">
        <v>15</v>
      </c>
      <c r="V466" s="139" t="str">
        <f>IFERROR(VLOOKUP(F466,'Table V'!A:F,6,FALSE),"TBD")</f>
        <v>N/A</v>
      </c>
      <c r="W466" s="140" t="str">
        <f>IFERROR(VLOOKUP(F466,'Table V'!A:G,7,FALSE),"TBD")</f>
        <v>NA</v>
      </c>
      <c r="X466" s="140" t="str">
        <f>IFERROR(VLOOKUP(A466,[1]Feuil1!$A:$AG,32,FALSE),"N/A")</f>
        <v>N/A</v>
      </c>
      <c r="Y466" s="130" t="str">
        <f>IF(ISNUMBER(Tableau1[[#This Row],[Date expédition réelle]]),"Expédiée","En cours")</f>
        <v>Expédiée</v>
      </c>
      <c r="Z466" s="133" t="s">
        <v>1556</v>
      </c>
      <c r="AA466" s="125" t="s">
        <v>876</v>
      </c>
      <c r="AB466" s="129">
        <v>20452</v>
      </c>
      <c r="AC466" s="129"/>
      <c r="AD466" s="129">
        <v>5318</v>
      </c>
      <c r="AE466" s="134">
        <v>43495.999988425923</v>
      </c>
      <c r="AF466" s="134">
        <v>43545</v>
      </c>
      <c r="AG466" s="134">
        <f t="shared" si="49"/>
        <v>43539</v>
      </c>
      <c r="AH466" s="125"/>
      <c r="AI466" s="219">
        <f>IFERROR(VLOOKUP('PLANNING-RECHANGES LATelec'!$AU466,[2]MAD!$B$4:$J$50000,2,FALSE),"MAD TBD")</f>
        <v>43542</v>
      </c>
      <c r="AJ466" s="134">
        <f>IFERROR(VLOOKUP('PLANNING-RECHANGES LATelec'!$AU466,[2]MAD!$B$4:$J$50000,9,FALSE),"NON EXPEDIÉE")</f>
        <v>43543</v>
      </c>
      <c r="AK466" s="224">
        <f t="shared" si="50"/>
        <v>3</v>
      </c>
      <c r="AL466" s="227">
        <v>43539</v>
      </c>
      <c r="AM466" s="222" t="s">
        <v>15</v>
      </c>
      <c r="AN466" s="172">
        <f>IFERROR(VLOOKUP('PLANNING-RECHANGES LATelec'!$F466,'Table V'!A$1:O8373,13,FALSE),"TBD")</f>
        <v>2741</v>
      </c>
      <c r="AO466" s="170">
        <f>IFERROR(VLOOKUP('PLANNING-RECHANGES LATelec'!$F466,'Table V'!A$1:O8330,14,FALSE),"TBD")</f>
        <v>3510</v>
      </c>
      <c r="AP466" s="171" t="str">
        <f>IFERROR(VLOOKUP('PLANNING-RECHANGES LATelec'!$F466,'Table V'!A$1:O$8013,15,FALSE),"TBD")</f>
        <v>USD</v>
      </c>
      <c r="AQ466" s="170" t="str">
        <f>IFERROR(VLOOKUP('PLANNING-RECHANGES LATelec'!$A466,[3]PO_AS!$A$2:$R$2520,16,FALSE),"TBD")</f>
        <v>TBD</v>
      </c>
      <c r="AR466" s="171" t="str">
        <f>IFERROR(VLOOKUP('PLANNING-RECHANGES LATelec'!$A466,[3]PO_AS!$A$2:$S$2520,18,FALSE),"TBD")</f>
        <v>TBD</v>
      </c>
      <c r="AS466" s="171" t="str">
        <f t="shared" si="51"/>
        <v>Non valide</v>
      </c>
      <c r="AT466" s="171" t="str">
        <f t="shared" si="52"/>
        <v>Non valide</v>
      </c>
      <c r="AU466" s="215" t="str">
        <f>LEFT('PLANNING-RECHANGES LATelec'!$R466,9)</f>
        <v>LCT226817</v>
      </c>
      <c r="AV466" s="156"/>
    </row>
    <row r="467" spans="1:48" ht="38.25" hidden="1" x14ac:dyDescent="0.2">
      <c r="A467" s="85" t="str">
        <f t="shared" si="48"/>
        <v>490003666510</v>
      </c>
      <c r="B467" s="125" t="str">
        <f>IFERROR(VLOOKUP(F467,'Table V'!A:K,11,FALSE),"TBD")</f>
        <v>STELIA</v>
      </c>
      <c r="C467" s="125">
        <v>4900036665</v>
      </c>
      <c r="D467" s="126" t="s">
        <v>157</v>
      </c>
      <c r="E467" s="127" t="s">
        <v>104</v>
      </c>
      <c r="F467" s="125" t="s">
        <v>572</v>
      </c>
      <c r="G467" s="125">
        <v>3</v>
      </c>
      <c r="H467" s="125">
        <v>0</v>
      </c>
      <c r="I467" s="125" t="str">
        <f>IFERROR(VLOOKUP(F467,'Stock PHS'!A:F,6,FALSE),"")</f>
        <v/>
      </c>
      <c r="J467" s="128" t="str">
        <f>IFERROR(VLOOKUP(F467,'Table V'!A:I,9,FALSE),"P/N INCONNU")</f>
        <v>P/N CONNU</v>
      </c>
      <c r="K467" s="125" t="str">
        <f>IFERROR(VLOOKUP(F467,'Table V'!A:J,10,FALSE),"TBD")</f>
        <v>RR0457C</v>
      </c>
      <c r="L467" s="125" t="str">
        <f>IFERROR(VLOOKUP(F467,'Table V'!A:C,3,FALSE),"LdF non existante")</f>
        <v>LdF approuvée</v>
      </c>
      <c r="M467" s="129" t="s">
        <v>59</v>
      </c>
      <c r="N467" s="125" t="str">
        <f>IFERROR(VLOOKUP(F467,'Table V'!A:H,8,FALSE),"À définir")</f>
        <v>OUI</v>
      </c>
      <c r="O467" s="125">
        <f>IFERROR(VLOOKUP(F467,'Table V'!A:E,2,FALSE),"TBD")</f>
        <v>63</v>
      </c>
      <c r="P467" s="125" t="str">
        <f>IFERROR(CONCATENATE(VLOOKUP(F467,'Table V'!$A$1:$Q$260192,17,FALSE),"-",(RIGHT(C467,4)),"0",D467),"")</f>
        <v>1251019-6665010</v>
      </c>
      <c r="Q467" s="130" t="str">
        <f>IFERROR(VLOOKUP(F467,'Table V'!A:L,12,FALSE),"")</f>
        <v>LAB</v>
      </c>
      <c r="R467" s="126" t="s">
        <v>1168</v>
      </c>
      <c r="S467" s="125" t="s">
        <v>1159</v>
      </c>
      <c r="T467" s="131" t="s">
        <v>24</v>
      </c>
      <c r="U467" s="132" t="s">
        <v>946</v>
      </c>
      <c r="V467" s="130" t="str">
        <f>IFERROR(VLOOKUP(F467,'Table V'!A:F,6,FALSE),"TBD")</f>
        <v>N/A</v>
      </c>
      <c r="W467" s="125" t="str">
        <f>IFERROR(VLOOKUP(F467,'Table V'!A:G,7,FALSE),"TBD")</f>
        <v>N/A</v>
      </c>
      <c r="X467" s="125" t="str">
        <f>IFERROR(VLOOKUP(A467,[1]Feuil1!$A:$AG,32,FALSE),"N/A")</f>
        <v>N/A</v>
      </c>
      <c r="Y467" s="130" t="str">
        <f>IF(ISNUMBER(Tableau1[[#This Row],[Date expédition réelle]]),"Expédiée","En cours")</f>
        <v>Expédiée</v>
      </c>
      <c r="Z467" s="133" t="s">
        <v>1412</v>
      </c>
      <c r="AA467" s="125" t="s">
        <v>876</v>
      </c>
      <c r="AB467" s="129">
        <v>18837</v>
      </c>
      <c r="AC467" s="129" t="s">
        <v>1216</v>
      </c>
      <c r="AD467" s="129">
        <v>5776</v>
      </c>
      <c r="AE467" s="134">
        <v>43437</v>
      </c>
      <c r="AF467" s="134">
        <v>43545</v>
      </c>
      <c r="AG467" s="134">
        <f t="shared" si="49"/>
        <v>43539</v>
      </c>
      <c r="AH467" s="125"/>
      <c r="AI467" s="219">
        <f>IFERROR(VLOOKUP('PLANNING-RECHANGES LATelec'!$AU467,[2]MAD!$B$4:$J$50000,2,FALSE),"MAD TBD")</f>
        <v>43542</v>
      </c>
      <c r="AJ467" s="134">
        <f>IFERROR(VLOOKUP('PLANNING-RECHANGES LATelec'!$AU467,[2]MAD!$B$4:$J$50000,9,FALSE),"NON EXPEDIÉE")</f>
        <v>43544</v>
      </c>
      <c r="AK467" s="224">
        <f t="shared" si="50"/>
        <v>3</v>
      </c>
      <c r="AL467" s="227">
        <v>43539</v>
      </c>
      <c r="AM467" s="222" t="s">
        <v>15</v>
      </c>
      <c r="AN467" s="172">
        <f>IFERROR(VLOOKUP('PLANNING-RECHANGES LATelec'!$F467,'Table V'!A$1:O8374,13,FALSE),"TBD")</f>
        <v>796</v>
      </c>
      <c r="AO467" s="170">
        <f>IFERROR(VLOOKUP('PLANNING-RECHANGES LATelec'!$F467,'Table V'!A$1:O8331,14,FALSE),"TBD")</f>
        <v>0</v>
      </c>
      <c r="AP467" s="171" t="str">
        <f>IFERROR(VLOOKUP('PLANNING-RECHANGES LATelec'!$F467,'Table V'!A$1:O$8013,15,FALSE),"TBD")</f>
        <v>EUR</v>
      </c>
      <c r="AQ467" s="170" t="str">
        <f>IFERROR(VLOOKUP('PLANNING-RECHANGES LATelec'!$A467,[3]PO_AS!$A$2:$R$2520,16,FALSE),"TBD")</f>
        <v>TBD</v>
      </c>
      <c r="AR467" s="171" t="str">
        <f>IFERROR(VLOOKUP('PLANNING-RECHANGES LATelec'!$A467,[3]PO_AS!$A$2:$S$2520,18,FALSE),"TBD")</f>
        <v>TBD</v>
      </c>
      <c r="AS467" s="169" t="str">
        <f t="shared" si="51"/>
        <v>Non valide</v>
      </c>
      <c r="AT467" s="169" t="str">
        <f t="shared" si="52"/>
        <v>Non valide</v>
      </c>
      <c r="AU467" s="215" t="str">
        <f>LEFT('PLANNING-RECHANGES LATelec'!$R467,9)</f>
        <v>LCT184810</v>
      </c>
      <c r="AV467" s="156"/>
    </row>
    <row r="468" spans="1:48" ht="38.25" hidden="1" x14ac:dyDescent="0.2">
      <c r="A468" s="86" t="str">
        <f t="shared" si="48"/>
        <v>490003729610</v>
      </c>
      <c r="B468" s="125" t="str">
        <f>IFERROR(VLOOKUP(F468,'Table V'!A:K,11,FALSE),"TBD")</f>
        <v>STELIA</v>
      </c>
      <c r="C468" s="125">
        <v>4900037296</v>
      </c>
      <c r="D468" s="126" t="s">
        <v>157</v>
      </c>
      <c r="E468" s="127" t="s">
        <v>104</v>
      </c>
      <c r="F468" s="125" t="s">
        <v>646</v>
      </c>
      <c r="G468" s="125">
        <v>8</v>
      </c>
      <c r="H468" s="125">
        <v>0</v>
      </c>
      <c r="I468" s="125" t="str">
        <f>IFERROR(VLOOKUP(F468,'Stock PHS'!A:F,6,FALSE),"")</f>
        <v/>
      </c>
      <c r="J468" s="128" t="str">
        <f>IFERROR(VLOOKUP(F468,'Table V'!A:I,9,FALSE),"P/N INCONNU")</f>
        <v>P/N CONNU</v>
      </c>
      <c r="K468" s="125" t="str">
        <f>IFERROR(VLOOKUP(F468,'Table V'!A:J,10,FALSE),"TBD")</f>
        <v>N/A</v>
      </c>
      <c r="L468" s="125" t="str">
        <f>IFERROR(VLOOKUP(F468,'Table V'!A:C,3,FALSE),"LdF non existante")</f>
        <v>LdF approuvée</v>
      </c>
      <c r="M468" s="129"/>
      <c r="N468" s="129" t="str">
        <f>IFERROR(VLOOKUP(F468,'Table V'!A:H,8,FALSE),"À définir")</f>
        <v>OUI</v>
      </c>
      <c r="O468" s="125" t="str">
        <f>IFERROR(VLOOKUP(F468,'Table V'!A:E,2,FALSE),"TBD")</f>
        <v>CÂBLE</v>
      </c>
      <c r="P468" s="125" t="str">
        <f>IFERROR(CONCATENATE(VLOOKUP(F468,'Table V'!$A$1:$Q$260192,17,FALSE),"-",(RIGHT(C468,4)),"0",D468),"")</f>
        <v>1251019-7296010</v>
      </c>
      <c r="Q468" s="138" t="str">
        <f>IFERROR(VLOOKUP(F468,'Table V'!A:L,12,FALSE),"")</f>
        <v>LAB</v>
      </c>
      <c r="R468" s="126" t="s">
        <v>1615</v>
      </c>
      <c r="S468" s="125" t="s">
        <v>1385</v>
      </c>
      <c r="T468" s="131" t="s">
        <v>24</v>
      </c>
      <c r="U468" s="132" t="s">
        <v>15</v>
      </c>
      <c r="V468" s="139" t="str">
        <f>IFERROR(VLOOKUP(F468,'Table V'!A:F,6,FALSE),"TBD")</f>
        <v>N/A</v>
      </c>
      <c r="W468" s="140" t="str">
        <f>IFERROR(VLOOKUP(F468,'Table V'!A:G,7,FALSE),"TBD")</f>
        <v>N/A</v>
      </c>
      <c r="X468" s="140" t="str">
        <f>IFERROR(VLOOKUP(A468,[1]Feuil1!$A:$AG,32,FALSE),"N/A")</f>
        <v>N/A</v>
      </c>
      <c r="Y468" s="130" t="str">
        <f>IF(ISNUMBER(Tableau1[[#This Row],[Date expédition réelle]]),"Expédiée","En cours")</f>
        <v>Expédiée</v>
      </c>
      <c r="Z468" s="133" t="s">
        <v>1382</v>
      </c>
      <c r="AA468" s="125" t="s">
        <v>876</v>
      </c>
      <c r="AB468" s="129" t="s">
        <v>57</v>
      </c>
      <c r="AC468" s="129" t="s">
        <v>57</v>
      </c>
      <c r="AD468" s="129" t="s">
        <v>57</v>
      </c>
      <c r="AE468" s="134">
        <v>43545</v>
      </c>
      <c r="AF468" s="134">
        <v>43545</v>
      </c>
      <c r="AG468" s="134">
        <f t="shared" si="49"/>
        <v>43539</v>
      </c>
      <c r="AH468" s="125"/>
      <c r="AI468" s="219">
        <f>IFERROR(VLOOKUP('PLANNING-RECHANGES LATelec'!$AU468,[2]MAD!$B$4:$J$50000,2,FALSE),"MAD TBD")</f>
        <v>43543</v>
      </c>
      <c r="AJ468" s="134">
        <f>IFERROR(VLOOKUP('PLANNING-RECHANGES LATelec'!$AU468,[2]MAD!$B$4:$J$50000,9,FALSE),"NON EXPEDIÉE")</f>
        <v>43544</v>
      </c>
      <c r="AK468" s="224">
        <f t="shared" si="50"/>
        <v>4</v>
      </c>
      <c r="AL468" s="227">
        <v>43539</v>
      </c>
      <c r="AM468" s="222" t="s">
        <v>15</v>
      </c>
      <c r="AN468" s="172">
        <f>IFERROR(VLOOKUP('PLANNING-RECHANGES LATelec'!$F468,'Table V'!A$1:O8375,13,FALSE),"TBD")</f>
        <v>245</v>
      </c>
      <c r="AO468" s="170">
        <f>IFERROR(VLOOKUP('PLANNING-RECHANGES LATelec'!$F468,'Table V'!A$1:O8332,14,FALSE),"TBD")</f>
        <v>0</v>
      </c>
      <c r="AP468" s="171" t="str">
        <f>IFERROR(VLOOKUP('PLANNING-RECHANGES LATelec'!$F468,'Table V'!A$1:O$8013,15,FALSE),"TBD")</f>
        <v>EUR</v>
      </c>
      <c r="AQ468" s="170" t="str">
        <f>IFERROR(VLOOKUP('PLANNING-RECHANGES LATelec'!$A468,[3]PO_AS!$A$2:$R$2520,16,FALSE),"TBD")</f>
        <v>TBD</v>
      </c>
      <c r="AR468" s="171" t="str">
        <f>IFERROR(VLOOKUP('PLANNING-RECHANGES LATelec'!$A468,[3]PO_AS!$A$2:$S$2520,18,FALSE),"TBD")</f>
        <v>TBD</v>
      </c>
      <c r="AS468" s="171" t="str">
        <f t="shared" si="51"/>
        <v>Non valide</v>
      </c>
      <c r="AT468" s="171" t="str">
        <f t="shared" si="52"/>
        <v>Non valide</v>
      </c>
      <c r="AU468" s="215" t="str">
        <f>LEFT('PLANNING-RECHANGES LATelec'!$R468,9)</f>
        <v>LCT241818</v>
      </c>
      <c r="AV468" s="156"/>
    </row>
    <row r="469" spans="1:48" ht="38.25" hidden="1" x14ac:dyDescent="0.2">
      <c r="A469" s="86" t="str">
        <f t="shared" si="48"/>
        <v>2797275410</v>
      </c>
      <c r="B469" s="125" t="str">
        <f>IFERROR(VLOOKUP(F469,'Table V'!A:K,11,FALSE),"TBD")</f>
        <v>AIRBUS</v>
      </c>
      <c r="C469" s="125">
        <v>27972754</v>
      </c>
      <c r="D469" s="126" t="s">
        <v>157</v>
      </c>
      <c r="E469" s="127" t="s">
        <v>6</v>
      </c>
      <c r="F469" s="125" t="s">
        <v>1206</v>
      </c>
      <c r="G469" s="125">
        <v>8</v>
      </c>
      <c r="H469" s="125">
        <v>0</v>
      </c>
      <c r="I469" s="125" t="str">
        <f>IFERROR(VLOOKUP(F469,'Stock PHS'!A:F,6,FALSE),"")</f>
        <v/>
      </c>
      <c r="J469" s="128" t="str">
        <f>IFERROR(VLOOKUP(F469,'Table V'!A:I,9,FALSE),"P/N INCONNU")</f>
        <v>P/N CONNU</v>
      </c>
      <c r="K469" s="125" t="str">
        <f>IFERROR(VLOOKUP(F469,'Table V'!A:J,10,FALSE),"TBD")</f>
        <v>N/A</v>
      </c>
      <c r="L469" s="125" t="str">
        <f>IFERROR(VLOOKUP(F469,'Table V'!A:C,3,FALSE),"LdF non existante")</f>
        <v>LdF approuvée</v>
      </c>
      <c r="M469" s="129" t="s">
        <v>59</v>
      </c>
      <c r="N469" s="125" t="str">
        <f>IFERROR(VLOOKUP(F469,'Table V'!A:H,8,FALSE),"À définir")</f>
        <v>NON</v>
      </c>
      <c r="O469" s="125" t="str">
        <f>IFERROR(VLOOKUP(F469,'Table V'!A:E,2,FALSE),"TBD")</f>
        <v>PLATE ASSY</v>
      </c>
      <c r="P469" s="125" t="str">
        <f>IFERROR(CONCATENATE(VLOOKUP(F469,'Table V'!$A$1:$Q$260192,17,FALSE),"-",(RIGHT(C469,4)),"0",D469),"")</f>
        <v>1251019-2754010</v>
      </c>
      <c r="Q469" s="130" t="str">
        <f>IFERROR(VLOOKUP(F469,'Table V'!A:L,12,FALSE),"")</f>
        <v>COL</v>
      </c>
      <c r="R469" s="126" t="s">
        <v>1210</v>
      </c>
      <c r="S469" s="125" t="s">
        <v>1211</v>
      </c>
      <c r="T469" s="131" t="s">
        <v>24</v>
      </c>
      <c r="U469" s="132" t="s">
        <v>946</v>
      </c>
      <c r="V469" s="130" t="str">
        <f>IFERROR(VLOOKUP(F469,'Table V'!A:F,6,FALSE),"TBD")</f>
        <v>N/A</v>
      </c>
      <c r="W469" s="125" t="str">
        <f>IFERROR(VLOOKUP(F469,'Table V'!A:G,7,FALSE),"TBD")</f>
        <v>N/A</v>
      </c>
      <c r="X469" s="125" t="str">
        <f>IFERROR(VLOOKUP(A469,[1]Feuil1!$A:$AG,32,FALSE),"N/A")</f>
        <v>N/A</v>
      </c>
      <c r="Y469" s="130" t="s">
        <v>1987</v>
      </c>
      <c r="Z469" s="133" t="s">
        <v>1349</v>
      </c>
      <c r="AA469" s="125" t="s">
        <v>876</v>
      </c>
      <c r="AB469" s="129">
        <v>19120</v>
      </c>
      <c r="AC469" s="129"/>
      <c r="AD469" s="129">
        <v>4818</v>
      </c>
      <c r="AE469" s="134">
        <v>43488</v>
      </c>
      <c r="AF469" s="134">
        <v>43490</v>
      </c>
      <c r="AG469" s="134">
        <f t="shared" si="49"/>
        <v>43488</v>
      </c>
      <c r="AH469" s="125"/>
      <c r="AI469" s="219" t="str">
        <f>IFERROR(VLOOKUP('PLANNING-RECHANGES LATelec'!$AU469,[2]MAD!$B$4:$J$50000,2,FALSE),"MAD TBD")</f>
        <v>MAD TBD</v>
      </c>
      <c r="AJ469" s="134" t="str">
        <f>IFERROR(VLOOKUP('PLANNING-RECHANGES LATelec'!$AU469,[2]MAD!$B$4:$J$50000,9,FALSE),"NON EXPEDIÉE")</f>
        <v>NON EXPEDIÉE</v>
      </c>
      <c r="AK469" s="224" t="str">
        <f t="shared" si="50"/>
        <v/>
      </c>
      <c r="AL469" s="227">
        <v>43488</v>
      </c>
      <c r="AM469" s="222" t="s">
        <v>15</v>
      </c>
      <c r="AN469" s="172">
        <f>IFERROR(VLOOKUP('PLANNING-RECHANGES LATelec'!$F469,'Table V'!A$1:O8376,13,FALSE),"TBD")</f>
        <v>1125</v>
      </c>
      <c r="AO469" s="170">
        <f>IFERROR(VLOOKUP('PLANNING-RECHANGES LATelec'!$F469,'Table V'!A$1:O8333,14,FALSE),"TBD")</f>
        <v>0</v>
      </c>
      <c r="AP469" s="171" t="str">
        <f>IFERROR(VLOOKUP('PLANNING-RECHANGES LATelec'!$F469,'Table V'!A$1:O$8013,15,FALSE),"TBD")</f>
        <v>USD</v>
      </c>
      <c r="AQ469" s="170" t="str">
        <f>IFERROR(VLOOKUP('PLANNING-RECHANGES LATelec'!$A469,[3]PO_AS!$A$2:$R$2520,16,FALSE),"TBD")</f>
        <v>TBD</v>
      </c>
      <c r="AR469" s="171" t="str">
        <f>IFERROR(VLOOKUP('PLANNING-RECHANGES LATelec'!$A469,[3]PO_AS!$A$2:$S$2520,18,FALSE),"TBD")</f>
        <v>TBD</v>
      </c>
      <c r="AS469" s="169" t="str">
        <f t="shared" si="51"/>
        <v>Non valide</v>
      </c>
      <c r="AT469" s="169" t="str">
        <f t="shared" si="52"/>
        <v>Non valide</v>
      </c>
      <c r="AU469" s="215" t="str">
        <f>LEFT('PLANNING-RECHANGES LATelec'!$R469,9)</f>
        <v>LCT196920</v>
      </c>
      <c r="AV469" s="156"/>
    </row>
    <row r="470" spans="1:48" ht="38.25" hidden="1" x14ac:dyDescent="0.2">
      <c r="A470" s="86" t="str">
        <f t="shared" si="48"/>
        <v>490003703510</v>
      </c>
      <c r="B470" s="125" t="str">
        <f>IFERROR(VLOOKUP(F470,'Table V'!A:K,11,FALSE),"TBD")</f>
        <v>STELIA</v>
      </c>
      <c r="C470" s="125">
        <v>4900037035</v>
      </c>
      <c r="D470" s="126" t="s">
        <v>157</v>
      </c>
      <c r="E470" s="127" t="s">
        <v>104</v>
      </c>
      <c r="F470" s="125" t="s">
        <v>687</v>
      </c>
      <c r="G470" s="125">
        <v>5</v>
      </c>
      <c r="H470" s="125">
        <v>0</v>
      </c>
      <c r="I470" s="125" t="str">
        <f>IFERROR(VLOOKUP(F470,'Stock PHS'!A:F,6,FALSE),"")</f>
        <v/>
      </c>
      <c r="J470" s="128" t="str">
        <f>IFERROR(VLOOKUP(F470,'Table V'!A:I,9,FALSE),"P/N INCONNU")</f>
        <v>P/N CONNU</v>
      </c>
      <c r="K470" s="125" t="str">
        <f>IFERROR(VLOOKUP(F470,'Table V'!A:J,10,FALSE),"TBD")</f>
        <v>TBD</v>
      </c>
      <c r="L470" s="125" t="str">
        <f>IFERROR(VLOOKUP(F470,'Table V'!A:C,3,FALSE),"LdF non existante")</f>
        <v>LdF approuvée</v>
      </c>
      <c r="M470" s="129"/>
      <c r="N470" s="129" t="str">
        <f>IFERROR(VLOOKUP(F470,'Table V'!A:H,8,FALSE),"À définir")</f>
        <v>OUI</v>
      </c>
      <c r="O470" s="125" t="str">
        <f>IFERROR(VLOOKUP(F470,'Table V'!A:E,2,FALSE),"TBD")</f>
        <v>CABLE COAXIAL</v>
      </c>
      <c r="P470" s="125" t="str">
        <f>IFERROR(CONCATENATE(VLOOKUP(F470,'Table V'!$A$1:$Q$260192,17,FALSE),"-",(RIGHT(C470,4)),"0",D470),"")</f>
        <v>1251019-7035010</v>
      </c>
      <c r="Q470" s="138" t="str">
        <f>IFERROR(VLOOKUP(F470,'Table V'!A:L,12,FALSE),"")</f>
        <v>COL</v>
      </c>
      <c r="R470" s="126" t="s">
        <v>1287</v>
      </c>
      <c r="S470" s="125" t="s">
        <v>1288</v>
      </c>
      <c r="T470" s="131" t="s">
        <v>24</v>
      </c>
      <c r="U470" s="132" t="s">
        <v>15</v>
      </c>
      <c r="V470" s="139" t="str">
        <f>IFERROR(VLOOKUP(F470,'Table V'!A:F,6,FALSE),"TBD")</f>
        <v>N/A</v>
      </c>
      <c r="W470" s="140" t="str">
        <f>IFERROR(VLOOKUP(F470,'Table V'!A:G,7,FALSE),"TBD")</f>
        <v>N/A</v>
      </c>
      <c r="X470" s="140" t="str">
        <f>IFERROR(VLOOKUP(A470,[1]Feuil1!$A:$AG,32,FALSE),"N/A")</f>
        <v>N/A</v>
      </c>
      <c r="Y470" s="130" t="s">
        <v>1987</v>
      </c>
      <c r="Z470" s="133" t="s">
        <v>1317</v>
      </c>
      <c r="AA470" s="125" t="s">
        <v>876</v>
      </c>
      <c r="AB470" s="129">
        <v>20194</v>
      </c>
      <c r="AC470" s="129"/>
      <c r="AD470" s="129" t="s">
        <v>1192</v>
      </c>
      <c r="AE470" s="134">
        <v>43496</v>
      </c>
      <c r="AF470" s="134">
        <v>43496</v>
      </c>
      <c r="AG470" s="134">
        <f t="shared" si="49"/>
        <v>43490</v>
      </c>
      <c r="AH470" s="125"/>
      <c r="AI470" s="219" t="str">
        <f>IFERROR(VLOOKUP('PLANNING-RECHANGES LATelec'!$AU470,[2]MAD!$B$4:$J$50000,2,FALSE),"MAD TBD")</f>
        <v>MAD TBD</v>
      </c>
      <c r="AJ470" s="134" t="str">
        <f>IFERROR(VLOOKUP('PLANNING-RECHANGES LATelec'!$AU470,[2]MAD!$B$4:$J$50000,9,FALSE),"NON EXPEDIÉE")</f>
        <v>NON EXPEDIÉE</v>
      </c>
      <c r="AK470" s="224" t="str">
        <f t="shared" si="50"/>
        <v/>
      </c>
      <c r="AL470" s="227">
        <v>43490</v>
      </c>
      <c r="AM470" s="222" t="s">
        <v>15</v>
      </c>
      <c r="AN470" s="172">
        <f>IFERROR(VLOOKUP('PLANNING-RECHANGES LATelec'!$F470,'Table V'!A$1:O8377,13,FALSE),"TBD")</f>
        <v>234.12</v>
      </c>
      <c r="AO470" s="170">
        <f>IFERROR(VLOOKUP('PLANNING-RECHANGES LATelec'!$F470,'Table V'!A$1:O8334,14,FALSE),"TBD")</f>
        <v>0</v>
      </c>
      <c r="AP470" s="171" t="str">
        <f>IFERROR(VLOOKUP('PLANNING-RECHANGES LATelec'!$F470,'Table V'!A$1:O$8013,15,FALSE),"TBD")</f>
        <v>EUR</v>
      </c>
      <c r="AQ470" s="170" t="str">
        <f>IFERROR(VLOOKUP('PLANNING-RECHANGES LATelec'!$A470,[3]PO_AS!$A$2:$R$2520,16,FALSE),"TBD")</f>
        <v>TBD</v>
      </c>
      <c r="AR470" s="171" t="str">
        <f>IFERROR(VLOOKUP('PLANNING-RECHANGES LATelec'!$A470,[3]PO_AS!$A$2:$S$2520,18,FALSE),"TBD")</f>
        <v>TBD</v>
      </c>
      <c r="AS470" s="171" t="str">
        <f t="shared" si="51"/>
        <v>Non valide</v>
      </c>
      <c r="AT470" s="171" t="str">
        <f t="shared" si="52"/>
        <v>Non valide</v>
      </c>
      <c r="AU470" s="215" t="str">
        <f>LEFT('PLANNING-RECHANGES LATelec'!$R470,9)</f>
        <v>LCT222700</v>
      </c>
      <c r="AV470" s="156"/>
    </row>
    <row r="471" spans="1:48" ht="38.25" hidden="1" x14ac:dyDescent="0.2">
      <c r="A471" s="86" t="str">
        <f t="shared" si="48"/>
        <v>2809104310</v>
      </c>
      <c r="B471" s="125" t="str">
        <f>IFERROR(VLOOKUP(F471,'Table V'!A:K,11,FALSE),"TBD")</f>
        <v>AIRBUS</v>
      </c>
      <c r="C471" s="125">
        <v>28091043</v>
      </c>
      <c r="D471" s="126" t="s">
        <v>157</v>
      </c>
      <c r="E471" s="127" t="s">
        <v>6</v>
      </c>
      <c r="F471" s="125" t="s">
        <v>1605</v>
      </c>
      <c r="G471" s="125">
        <v>1</v>
      </c>
      <c r="H471" s="125">
        <v>0</v>
      </c>
      <c r="I471" s="125" t="str">
        <f>IFERROR(VLOOKUP(F471,'Stock PHS'!A:F,6,FALSE),"")</f>
        <v/>
      </c>
      <c r="J471" s="128" t="str">
        <f>IFERROR(VLOOKUP(F471,'Table V'!A:I,9,FALSE),"P/N INCONNU")</f>
        <v>P/N CONNU</v>
      </c>
      <c r="K471" s="125" t="str">
        <f>IFERROR(VLOOKUP(F471,'Table V'!A:J,10,FALSE),"TBD")</f>
        <v>N/A</v>
      </c>
      <c r="L471" s="125" t="str">
        <f>IFERROR(VLOOKUP(F471,'Table V'!A:C,3,FALSE),"LdF non existante")</f>
        <v>LdF Non approuvée</v>
      </c>
      <c r="M471" s="129"/>
      <c r="N471" s="129" t="str">
        <f>IFERROR(VLOOKUP(F471,'Table V'!A:H,8,FALSE),"À définir")</f>
        <v>NON</v>
      </c>
      <c r="O471" s="125" t="str">
        <f>IFERROR(VLOOKUP(F471,'Table V'!A:E,2,FALSE),"TBD")</f>
        <v>SHEET FOMAX SHEET EQUIP</v>
      </c>
      <c r="P471" s="129" t="str">
        <f>IFERROR(CONCATENATE(VLOOKUP(F471,'Table V'!$A$1:$Q$260192,17,FALSE),"-",(RIGHT(C471,4)),"0",D471),"")</f>
        <v>1251019-1043010</v>
      </c>
      <c r="Q471" s="138" t="str">
        <f>IFERROR(VLOOKUP(F471,'Table V'!A:L,12,FALSE),"")</f>
        <v>COL</v>
      </c>
      <c r="R471" s="126" t="s">
        <v>1626</v>
      </c>
      <c r="S471" s="125" t="s">
        <v>1627</v>
      </c>
      <c r="T471" s="131" t="s">
        <v>24</v>
      </c>
      <c r="U471" s="132" t="s">
        <v>15</v>
      </c>
      <c r="V471" s="139" t="str">
        <f>IFERROR(VLOOKUP(F471,'Table V'!A:F,6,FALSE),"TBD")</f>
        <v>N/A</v>
      </c>
      <c r="W471" s="140" t="str">
        <f>IFERROR(VLOOKUP(F471,'Table V'!A:G,7,FALSE),"TBD")</f>
        <v>N/A</v>
      </c>
      <c r="X471" s="125" t="str">
        <f>IFERROR(VLOOKUP(A471,[1]Feuil1!$A:$AG,32,FALSE),"N/A")</f>
        <v>N/A</v>
      </c>
      <c r="Y471" s="130" t="s">
        <v>1987</v>
      </c>
      <c r="Z471" s="133" t="s">
        <v>1628</v>
      </c>
      <c r="AA471" s="125" t="s">
        <v>876</v>
      </c>
      <c r="AB471" s="129" t="s">
        <v>57</v>
      </c>
      <c r="AC471" s="129" t="s">
        <v>57</v>
      </c>
      <c r="AD471" s="129" t="s">
        <v>1607</v>
      </c>
      <c r="AE471" s="134">
        <v>43533</v>
      </c>
      <c r="AF471" s="134">
        <v>43543</v>
      </c>
      <c r="AG471" s="134">
        <f t="shared" si="49"/>
        <v>43539</v>
      </c>
      <c r="AH471" s="125"/>
      <c r="AI471" s="219" t="str">
        <f>IFERROR(VLOOKUP('PLANNING-RECHANGES LATelec'!$AU471,[2]MAD!$B$4:$J$50000,2,FALSE),"MAD TBD")</f>
        <v>MAD TBD</v>
      </c>
      <c r="AJ471" s="134" t="str">
        <f>IFERROR(VLOOKUP('PLANNING-RECHANGES LATelec'!$AU471,[2]MAD!$B$4:$J$50000,9,FALSE),"NON EXPEDIÉE")</f>
        <v>NON EXPEDIÉE</v>
      </c>
      <c r="AK471" s="224" t="str">
        <f t="shared" si="50"/>
        <v/>
      </c>
      <c r="AL471" s="227">
        <v>43539</v>
      </c>
      <c r="AM471" s="222" t="s">
        <v>15</v>
      </c>
      <c r="AN471" s="172">
        <f>IFERROR(VLOOKUP('PLANNING-RECHANGES LATelec'!$F471,'Table V'!A$1:O8378,13,FALSE),"TBD")</f>
        <v>843</v>
      </c>
      <c r="AO471" s="170">
        <f>IFERROR(VLOOKUP('PLANNING-RECHANGES LATelec'!$F471,'Table V'!A$1:O8335,14,FALSE),"TBD")</f>
        <v>1064</v>
      </c>
      <c r="AP471" s="171" t="str">
        <f>IFERROR(VLOOKUP('PLANNING-RECHANGES LATelec'!$F471,'Table V'!A$1:O$8013,15,FALSE),"TBD")</f>
        <v>USD</v>
      </c>
      <c r="AQ471" s="170" t="str">
        <f>IFERROR(VLOOKUP('PLANNING-RECHANGES LATelec'!$A471,[3]PO_AS!$A$2:$R$2520,16,FALSE),"TBD")</f>
        <v>TBD</v>
      </c>
      <c r="AR471" s="171" t="str">
        <f>IFERROR(VLOOKUP('PLANNING-RECHANGES LATelec'!$A471,[3]PO_AS!$A$2:$S$2520,18,FALSE),"TBD")</f>
        <v>TBD</v>
      </c>
      <c r="AS471" s="171" t="str">
        <f t="shared" si="51"/>
        <v>Non valide</v>
      </c>
      <c r="AT471" s="171" t="str">
        <f t="shared" si="52"/>
        <v>Non valide</v>
      </c>
      <c r="AU471" s="215" t="str">
        <f>LEFT('PLANNING-RECHANGES LATelec'!$R471,9)</f>
        <v>LCT299165</v>
      </c>
      <c r="AV471" s="156"/>
    </row>
    <row r="472" spans="1:48" ht="38.25" hidden="1" x14ac:dyDescent="0.2">
      <c r="A472" s="85" t="str">
        <f t="shared" si="48"/>
        <v>2794710510</v>
      </c>
      <c r="B472" s="125" t="str">
        <f>IFERROR(VLOOKUP(F472,'Table V'!A:K,11,FALSE),"TBD")</f>
        <v>AIRBUS</v>
      </c>
      <c r="C472" s="125">
        <v>27947105</v>
      </c>
      <c r="D472" s="126" t="s">
        <v>157</v>
      </c>
      <c r="E472" s="127" t="s">
        <v>104</v>
      </c>
      <c r="F472" s="125" t="s">
        <v>704</v>
      </c>
      <c r="G472" s="125" t="s">
        <v>1102</v>
      </c>
      <c r="H472" s="125">
        <v>0</v>
      </c>
      <c r="I472" s="125" t="str">
        <f>IFERROR(VLOOKUP(F472,'Stock PHS'!A:F,6,FALSE),"")</f>
        <v/>
      </c>
      <c r="J472" s="128" t="str">
        <f>IFERROR(VLOOKUP(F472,'Table V'!A:I,9,FALSE),"P/N INCONNU")</f>
        <v>P/N CONNU</v>
      </c>
      <c r="K472" s="125" t="str">
        <f>IFERROR(VLOOKUP(F472,'Table V'!A:J,10,FALSE),"TBD")</f>
        <v>TBD</v>
      </c>
      <c r="L472" s="125" t="str">
        <f>IFERROR(VLOOKUP(F472,'Table V'!A:C,3,FALSE),"LdF non existante")</f>
        <v>LdF Non approuvée</v>
      </c>
      <c r="M472" s="129" t="s">
        <v>59</v>
      </c>
      <c r="N472" s="125" t="str">
        <f>IFERROR(VLOOKUP(F472,'Table V'!A:H,8,FALSE),"À définir")</f>
        <v>NON</v>
      </c>
      <c r="O472" s="125">
        <f>IFERROR(VLOOKUP(F472,'Table V'!A:E,2,FALSE),"TBD")</f>
        <v>61</v>
      </c>
      <c r="P472" s="125" t="str">
        <f>IFERROR(CONCATENATE(VLOOKUP(F472,'Table V'!$A$1:$Q$260192,17,FALSE),"-",(RIGHT(C472,4)),"0",D472),"")</f>
        <v>1251019-7105010</v>
      </c>
      <c r="Q472" s="130" t="str">
        <f>IFERROR(VLOOKUP(F472,'Table V'!A:L,12,FALSE),"")</f>
        <v>LAB</v>
      </c>
      <c r="R472" s="126" t="s">
        <v>1113</v>
      </c>
      <c r="S472" s="125" t="s">
        <v>285</v>
      </c>
      <c r="T472" s="131" t="s">
        <v>24</v>
      </c>
      <c r="U472" s="132" t="s">
        <v>15</v>
      </c>
      <c r="V472" s="130" t="str">
        <f>IFERROR(VLOOKUP(F472,'Table V'!A:F,6,FALSE),"TBD")</f>
        <v>6963455500
6963455400</v>
      </c>
      <c r="W472" s="125" t="str">
        <f>IFERROR(VLOOKUP(F472,'Table V'!A:G,7,FALSE),"TBD")</f>
        <v>Qté 1
Qté 1</v>
      </c>
      <c r="X472" s="125" t="str">
        <f>IFERROR(VLOOKUP(A472,[1]Feuil1!$A:$AG,32,FALSE),"N/A")</f>
        <v>Received</v>
      </c>
      <c r="Y472" s="130" t="str">
        <f>IF(ISNUMBER(Tableau1[[#This Row],[Date expédition réelle]]),"Expédiée","En cours")</f>
        <v>Expédiée</v>
      </c>
      <c r="Z472" s="133" t="s">
        <v>1258</v>
      </c>
      <c r="AA472" s="125" t="s">
        <v>876</v>
      </c>
      <c r="AB472" s="129">
        <v>18362</v>
      </c>
      <c r="AC472" s="129" t="s">
        <v>1150</v>
      </c>
      <c r="AD472" s="129">
        <v>5099</v>
      </c>
      <c r="AE472" s="134">
        <v>43509.999988425923</v>
      </c>
      <c r="AF472" s="134">
        <v>43546</v>
      </c>
      <c r="AG472" s="134">
        <f t="shared" si="49"/>
        <v>43542</v>
      </c>
      <c r="AH472" s="125"/>
      <c r="AI472" s="219">
        <f>IFERROR(VLOOKUP('PLANNING-RECHANGES LATelec'!$AU472,[2]MAD!$B$4:$J$50000,2,FALSE),"MAD TBD")</f>
        <v>43535</v>
      </c>
      <c r="AJ472" s="134">
        <f>IFERROR(VLOOKUP('PLANNING-RECHANGES LATelec'!$AU472,[2]MAD!$B$4:$J$50000,9,FALSE),"NON EXPEDIÉE")</f>
        <v>43536</v>
      </c>
      <c r="AK472" s="224">
        <f t="shared" si="50"/>
        <v>-7</v>
      </c>
      <c r="AL472" s="227">
        <v>43542</v>
      </c>
      <c r="AM472" s="222" t="s">
        <v>15</v>
      </c>
      <c r="AN472" s="172">
        <f>IFERROR(VLOOKUP('PLANNING-RECHANGES LATelec'!$F472,'Table V'!A$1:O8379,13,FALSE),"TBD")</f>
        <v>1389</v>
      </c>
      <c r="AO472" s="170">
        <f>IFERROR(VLOOKUP('PLANNING-RECHANGES LATelec'!$F472,'Table V'!A$1:O8336,14,FALSE),"TBD")</f>
        <v>2219</v>
      </c>
      <c r="AP472" s="171" t="str">
        <f>IFERROR(VLOOKUP('PLANNING-RECHANGES LATelec'!$F472,'Table V'!A$1:O$8013,15,FALSE),"TBD")</f>
        <v>USD</v>
      </c>
      <c r="AQ472" s="170" t="str">
        <f>IFERROR(VLOOKUP('PLANNING-RECHANGES LATelec'!$A472,[3]PO_AS!$A$2:$R$2520,16,FALSE),"TBD")</f>
        <v>TBD</v>
      </c>
      <c r="AR472" s="171" t="str">
        <f>IFERROR(VLOOKUP('PLANNING-RECHANGES LATelec'!$A472,[3]PO_AS!$A$2:$S$2520,18,FALSE),"TBD")</f>
        <v>TBD</v>
      </c>
      <c r="AS472" s="169" t="str">
        <f t="shared" si="51"/>
        <v>Non valide</v>
      </c>
      <c r="AT472" s="169" t="str">
        <f t="shared" si="52"/>
        <v>Non valide</v>
      </c>
      <c r="AU472" s="215" t="str">
        <f>LEFT('PLANNING-RECHANGES LATelec'!$R472,9)</f>
        <v>LCT169846</v>
      </c>
      <c r="AV472" s="156"/>
    </row>
    <row r="473" spans="1:48" ht="25.5" hidden="1" x14ac:dyDescent="0.2">
      <c r="A473" s="85" t="str">
        <f t="shared" si="48"/>
        <v>2724565600</v>
      </c>
      <c r="B473" s="125" t="str">
        <f>IFERROR(VLOOKUP(F473,'Table V'!A:K,11,FALSE),"TBD")</f>
        <v>AIRBUS</v>
      </c>
      <c r="C473" s="125">
        <v>27245656</v>
      </c>
      <c r="D473" s="126">
        <v>600</v>
      </c>
      <c r="E473" s="127" t="s">
        <v>104</v>
      </c>
      <c r="F473" s="125" t="s">
        <v>715</v>
      </c>
      <c r="G473" s="125">
        <v>1</v>
      </c>
      <c r="H473" s="125">
        <v>0</v>
      </c>
      <c r="I473" s="125" t="str">
        <f>IFERROR(VLOOKUP(F473,'Stock PHS'!A:F,6,FALSE),"")</f>
        <v/>
      </c>
      <c r="J473" s="128" t="str">
        <f>IFERROR(VLOOKUP(F473,'Table V'!A:I,9,FALSE),"P/N INCONNU")</f>
        <v>P/N CONNU</v>
      </c>
      <c r="K473" s="125" t="str">
        <f>IFERROR(VLOOKUP(F473,'Table V'!A:J,10,FALSE),"TBD")</f>
        <v>TBD</v>
      </c>
      <c r="L473" s="125" t="str">
        <f>IFERROR(VLOOKUP(F473,'Table V'!A:C,3,FALSE),"LdF non existante")</f>
        <v>LdF Non approuvée</v>
      </c>
      <c r="M473" s="129" t="s">
        <v>59</v>
      </c>
      <c r="N473" s="125" t="str">
        <f>IFERROR(VLOOKUP(F473,'Table V'!A:H,8,FALSE),"À définir")</f>
        <v>NON</v>
      </c>
      <c r="O473" s="125" t="str">
        <f>IFERROR(VLOOKUP(F473,'Table V'!A:E,2,FALSE),"TBD")</f>
        <v>PLATE</v>
      </c>
      <c r="P473" s="125" t="str">
        <f>IFERROR(CONCATENATE(VLOOKUP(F473,'Table V'!$A$1:$Q$260192,17,FALSE),"-",(RIGHT(C473,4)),"0",D473),"")</f>
        <v>1251019-56560600</v>
      </c>
      <c r="Q473" s="130" t="s">
        <v>736</v>
      </c>
      <c r="R473" s="126" t="s">
        <v>1033</v>
      </c>
      <c r="S473" s="125" t="s">
        <v>1034</v>
      </c>
      <c r="T473" s="131" t="s">
        <v>24</v>
      </c>
      <c r="U473" s="132" t="s">
        <v>15</v>
      </c>
      <c r="V473" s="130" t="str">
        <f>IFERROR(VLOOKUP(F473,'Table V'!A:F,6,FALSE),"TBD")</f>
        <v>6925002700</v>
      </c>
      <c r="W473" s="125" t="str">
        <f>IFERROR(VLOOKUP(F473,'Table V'!A:G,7,FALSE),"TBD")</f>
        <v>Qté 2</v>
      </c>
      <c r="X473" s="125" t="str">
        <f>IFERROR(VLOOKUP(A473,[1]Feuil1!$A:$AG,32,FALSE),"N/A")</f>
        <v>N/A</v>
      </c>
      <c r="Y473" s="130" t="s">
        <v>1987</v>
      </c>
      <c r="Z473" s="133" t="s">
        <v>730</v>
      </c>
      <c r="AA473" s="125" t="s">
        <v>1053</v>
      </c>
      <c r="AB473" s="129">
        <v>12653</v>
      </c>
      <c r="AC473" s="129" t="s">
        <v>722</v>
      </c>
      <c r="AD473" s="129" t="s">
        <v>1038</v>
      </c>
      <c r="AE473" s="134">
        <v>43281</v>
      </c>
      <c r="AF473" s="134">
        <v>43496</v>
      </c>
      <c r="AG473" s="134">
        <f t="shared" si="49"/>
        <v>43490</v>
      </c>
      <c r="AH473" s="125"/>
      <c r="AI473" s="219" t="str">
        <f>IFERROR(VLOOKUP('PLANNING-RECHANGES LATelec'!$AU473,[2]MAD!$B$4:$J$50000,2,FALSE),"MAD TBD")</f>
        <v>MAD TBD</v>
      </c>
      <c r="AJ473" s="134" t="str">
        <f>IFERROR(VLOOKUP('PLANNING-RECHANGES LATelec'!$AU473,[2]MAD!$B$4:$J$50000,9,FALSE),"NON EXPEDIÉE")</f>
        <v>NON EXPEDIÉE</v>
      </c>
      <c r="AK473" s="224" t="str">
        <f t="shared" si="50"/>
        <v/>
      </c>
      <c r="AL473" s="227">
        <v>43490</v>
      </c>
      <c r="AM473" s="222" t="s">
        <v>15</v>
      </c>
      <c r="AN473" s="172">
        <f>IFERROR(VLOOKUP('PLANNING-RECHANGES LATelec'!$F473,'Table V'!A$1:O8380,13,FALSE),"TBD")</f>
        <v>2380</v>
      </c>
      <c r="AO473" s="170">
        <f>IFERROR(VLOOKUP('PLANNING-RECHANGES LATelec'!$F473,'Table V'!A$1:O8337,14,FALSE),"TBD")</f>
        <v>0</v>
      </c>
      <c r="AP473" s="171" t="str">
        <f>IFERROR(VLOOKUP('PLANNING-RECHANGES LATelec'!$F473,'Table V'!A$1:O$8013,15,FALSE),"TBD")</f>
        <v>USD</v>
      </c>
      <c r="AQ473" s="170" t="str">
        <f>IFERROR(VLOOKUP('PLANNING-RECHANGES LATelec'!$A473,[3]PO_AS!$A$2:$R$2520,16,FALSE),"TBD")</f>
        <v>TBD</v>
      </c>
      <c r="AR473" s="171" t="str">
        <f>IFERROR(VLOOKUP('PLANNING-RECHANGES LATelec'!$A473,[3]PO_AS!$A$2:$S$2520,18,FALSE),"TBD")</f>
        <v>TBD</v>
      </c>
      <c r="AS473" s="169" t="str">
        <f t="shared" si="51"/>
        <v>Non valide</v>
      </c>
      <c r="AT473" s="169" t="str">
        <f t="shared" si="52"/>
        <v>Non valide</v>
      </c>
      <c r="AU473" s="215" t="str">
        <f>LEFT('PLANNING-RECHANGES LATelec'!$R473,9)</f>
        <v>LCT055760</v>
      </c>
      <c r="AV473" s="156"/>
    </row>
    <row r="474" spans="1:48" ht="25.5" hidden="1" x14ac:dyDescent="0.2">
      <c r="A474" s="85" t="str">
        <f t="shared" si="48"/>
        <v>2753000010</v>
      </c>
      <c r="B474" s="125" t="str">
        <f>IFERROR(VLOOKUP(F474,'Table V'!A:K,11,FALSE),"TBD")</f>
        <v>AIRBUS</v>
      </c>
      <c r="C474" s="125">
        <v>27530000</v>
      </c>
      <c r="D474" s="126" t="s">
        <v>157</v>
      </c>
      <c r="E474" s="127" t="s">
        <v>104</v>
      </c>
      <c r="F474" s="125" t="s">
        <v>715</v>
      </c>
      <c r="G474" s="125">
        <v>1</v>
      </c>
      <c r="H474" s="125">
        <v>0</v>
      </c>
      <c r="I474" s="125" t="str">
        <f>IFERROR(VLOOKUP(F474,'Stock PHS'!A:F,6,FALSE),"")</f>
        <v/>
      </c>
      <c r="J474" s="128" t="str">
        <f>IFERROR(VLOOKUP(F474,'Table V'!A:I,9,FALSE),"P/N INCONNU")</f>
        <v>P/N CONNU</v>
      </c>
      <c r="K474" s="125" t="str">
        <f>IFERROR(VLOOKUP(F474,'Table V'!A:J,10,FALSE),"TBD")</f>
        <v>TBD</v>
      </c>
      <c r="L474" s="125" t="str">
        <f>IFERROR(VLOOKUP(F474,'Table V'!A:C,3,FALSE),"LdF non existante")</f>
        <v>LdF Non approuvée</v>
      </c>
      <c r="M474" s="129" t="s">
        <v>59</v>
      </c>
      <c r="N474" s="125" t="str">
        <f>IFERROR(VLOOKUP(F474,'Table V'!A:H,8,FALSE),"À définir")</f>
        <v>NON</v>
      </c>
      <c r="O474" s="125" t="str">
        <f>IFERROR(VLOOKUP(F474,'Table V'!A:E,2,FALSE),"TBD")</f>
        <v>PLATE</v>
      </c>
      <c r="P474" s="125" t="str">
        <f>IFERROR(CONCATENATE(VLOOKUP(F474,'Table V'!$A$1:$Q$260192,17,FALSE),"-",(RIGHT(C474,4)),"0",D474),"")</f>
        <v>1251019-0000010</v>
      </c>
      <c r="Q474" s="130" t="s">
        <v>736</v>
      </c>
      <c r="R474" s="126" t="s">
        <v>1039</v>
      </c>
      <c r="S474" s="125" t="s">
        <v>1035</v>
      </c>
      <c r="T474" s="131" t="s">
        <v>24</v>
      </c>
      <c r="U474" s="132" t="s">
        <v>15</v>
      </c>
      <c r="V474" s="130" t="str">
        <f>IFERROR(VLOOKUP(F474,'Table V'!A:F,6,FALSE),"TBD")</f>
        <v>6925002700</v>
      </c>
      <c r="W474" s="125" t="str">
        <f>IFERROR(VLOOKUP(F474,'Table V'!A:G,7,FALSE),"TBD")</f>
        <v>Qté 2</v>
      </c>
      <c r="X474" s="125" t="str">
        <f>IFERROR(VLOOKUP(A474,[1]Feuil1!$A:$AG,32,FALSE),"N/A")</f>
        <v>Received</v>
      </c>
      <c r="Y474" s="130" t="s">
        <v>1987</v>
      </c>
      <c r="Z474" s="133" t="s">
        <v>730</v>
      </c>
      <c r="AA474" s="125" t="s">
        <v>1053</v>
      </c>
      <c r="AB474" s="129">
        <v>12653</v>
      </c>
      <c r="AC474" s="129" t="s">
        <v>722</v>
      </c>
      <c r="AD474" s="129" t="s">
        <v>1038</v>
      </c>
      <c r="AE474" s="134">
        <v>43281</v>
      </c>
      <c r="AF474" s="134">
        <v>43496</v>
      </c>
      <c r="AG474" s="134">
        <f t="shared" si="49"/>
        <v>43490</v>
      </c>
      <c r="AH474" s="125"/>
      <c r="AI474" s="219" t="str">
        <f>IFERROR(VLOOKUP('PLANNING-RECHANGES LATelec'!$AU474,[2]MAD!$B$4:$J$50000,2,FALSE),"MAD TBD")</f>
        <v>MAD TBD</v>
      </c>
      <c r="AJ474" s="134" t="str">
        <f>IFERROR(VLOOKUP('PLANNING-RECHANGES LATelec'!$AU474,[2]MAD!$B$4:$J$50000,9,FALSE),"NON EXPEDIÉE")</f>
        <v>NON EXPEDIÉE</v>
      </c>
      <c r="AK474" s="224" t="str">
        <f t="shared" si="50"/>
        <v/>
      </c>
      <c r="AL474" s="227">
        <v>43490</v>
      </c>
      <c r="AM474" s="222" t="s">
        <v>15</v>
      </c>
      <c r="AN474" s="172">
        <f>IFERROR(VLOOKUP('PLANNING-RECHANGES LATelec'!$F474,'Table V'!A$1:O8381,13,FALSE),"TBD")</f>
        <v>2380</v>
      </c>
      <c r="AO474" s="170">
        <f>IFERROR(VLOOKUP('PLANNING-RECHANGES LATelec'!$F474,'Table V'!A$1:O8338,14,FALSE),"TBD")</f>
        <v>0</v>
      </c>
      <c r="AP474" s="171" t="str">
        <f>IFERROR(VLOOKUP('PLANNING-RECHANGES LATelec'!$F474,'Table V'!A$1:O$8013,15,FALSE),"TBD")</f>
        <v>USD</v>
      </c>
      <c r="AQ474" s="170" t="str">
        <f>IFERROR(VLOOKUP('PLANNING-RECHANGES LATelec'!$A474,[3]PO_AS!$A$2:$R$2520,16,FALSE),"TBD")</f>
        <v>TBD</v>
      </c>
      <c r="AR474" s="171" t="str">
        <f>IFERROR(VLOOKUP('PLANNING-RECHANGES LATelec'!$A474,[3]PO_AS!$A$2:$S$2520,18,FALSE),"TBD")</f>
        <v>TBD</v>
      </c>
      <c r="AS474" s="169" t="str">
        <f t="shared" si="51"/>
        <v>Non valide</v>
      </c>
      <c r="AT474" s="169" t="str">
        <f t="shared" si="52"/>
        <v>Non valide</v>
      </c>
      <c r="AU474" s="215" t="str">
        <f>LEFT('PLANNING-RECHANGES LATelec'!$R474,9)</f>
        <v>LCT055767</v>
      </c>
      <c r="AV474" s="156"/>
    </row>
    <row r="475" spans="1:48" ht="38.25" hidden="1" x14ac:dyDescent="0.2">
      <c r="A475" s="86" t="str">
        <f t="shared" si="48"/>
        <v>450036954930</v>
      </c>
      <c r="B475" s="125" t="str">
        <f>IFERROR(VLOOKUP(F475,'Table V'!A:K,11,FALSE),"TBD")</f>
        <v>LATECOERE</v>
      </c>
      <c r="C475" s="125">
        <v>4500369549</v>
      </c>
      <c r="D475" s="126" t="s">
        <v>752</v>
      </c>
      <c r="E475" s="127" t="s">
        <v>104</v>
      </c>
      <c r="F475" s="125" t="s">
        <v>43</v>
      </c>
      <c r="G475" s="125">
        <v>2</v>
      </c>
      <c r="H475" s="125">
        <v>0</v>
      </c>
      <c r="I475" s="125" t="str">
        <f>IFERROR(VLOOKUP(F475,'Stock PHS'!A:F,6,FALSE),"")</f>
        <v/>
      </c>
      <c r="J475" s="128" t="str">
        <f>IFERROR(VLOOKUP(F475,'Table V'!A:I,9,FALSE),"P/N INCONNU")</f>
        <v>P/N CONNU</v>
      </c>
      <c r="K475" s="125" t="str">
        <f>IFERROR(VLOOKUP(F475,'Table V'!A:J,10,FALSE),"TBD")</f>
        <v>N/A</v>
      </c>
      <c r="L475" s="125" t="str">
        <f>IFERROR(VLOOKUP(F475,'Table V'!A:C,3,FALSE),"LdF non existante")</f>
        <v>LdF approuvée</v>
      </c>
      <c r="M475" s="129"/>
      <c r="N475" s="129" t="str">
        <f>IFERROR(VLOOKUP(F475,'Table V'!A:H,8,FALSE),"À définir")</f>
        <v>OUI</v>
      </c>
      <c r="O475" s="125">
        <f>IFERROR(VLOOKUP(F475,'Table V'!A:E,2,FALSE),"TBD")</f>
        <v>9000</v>
      </c>
      <c r="P475" s="125" t="str">
        <f>IFERROR(CONCATENATE(VLOOKUP(F475,'Table V'!$A$1:$Q$260192,17,FALSE),"-",(RIGHT(C475,4)),"0",D475),"")</f>
        <v>1251619-9549030</v>
      </c>
      <c r="Q475" s="138" t="str">
        <f>IFERROR(VLOOKUP(F475,'Table V'!A:L,12,FALSE),"")</f>
        <v>COL</v>
      </c>
      <c r="R475" s="126" t="s">
        <v>1364</v>
      </c>
      <c r="S475" s="125" t="s">
        <v>1366</v>
      </c>
      <c r="T475" s="131" t="s">
        <v>24</v>
      </c>
      <c r="U475" s="132" t="s">
        <v>15</v>
      </c>
      <c r="V475" s="139" t="str">
        <f>IFERROR(VLOOKUP(F475,'Table V'!A:F,6,FALSE),"TBD")</f>
        <v>N/A</v>
      </c>
      <c r="W475" s="140" t="str">
        <f>IFERROR(VLOOKUP(F475,'Table V'!A:G,7,FALSE),"TBD")</f>
        <v>N/A</v>
      </c>
      <c r="X475" s="140" t="str">
        <f>IFERROR(VLOOKUP(A475,[1]Feuil1!$A:$AG,32,FALSE),"N/A")</f>
        <v>N/A</v>
      </c>
      <c r="Y475" s="130" t="s">
        <v>1987</v>
      </c>
      <c r="Z475" s="133" t="s">
        <v>1378</v>
      </c>
      <c r="AA475" s="125" t="s">
        <v>876</v>
      </c>
      <c r="AB475" s="129">
        <v>20602</v>
      </c>
      <c r="AC475" s="129"/>
      <c r="AD475" s="129">
        <v>4811</v>
      </c>
      <c r="AE475" s="134">
        <v>43502</v>
      </c>
      <c r="AF475" s="134"/>
      <c r="AG475" s="134">
        <f t="shared" si="49"/>
        <v>43496</v>
      </c>
      <c r="AH475" s="125"/>
      <c r="AI475" s="219" t="str">
        <f>IFERROR(VLOOKUP('PLANNING-RECHANGES LATelec'!$AU475,[2]MAD!$B$4:$J$50000,2,FALSE),"MAD TBD")</f>
        <v>MAD TBD</v>
      </c>
      <c r="AJ475" s="134" t="str">
        <f>IFERROR(VLOOKUP('PLANNING-RECHANGES LATelec'!$AU475,[2]MAD!$B$4:$J$50000,9,FALSE),"NON EXPEDIÉE")</f>
        <v>NON EXPEDIÉE</v>
      </c>
      <c r="AK475" s="224" t="str">
        <f t="shared" si="50"/>
        <v/>
      </c>
      <c r="AL475" s="227">
        <v>43496</v>
      </c>
      <c r="AM475" s="222" t="s">
        <v>15</v>
      </c>
      <c r="AN475" s="172">
        <f>IFERROR(VLOOKUP('PLANNING-RECHANGES LATelec'!$F475,'Table V'!A$1:O8382,13,FALSE),"TBD")</f>
        <v>1550</v>
      </c>
      <c r="AO475" s="170">
        <f>IFERROR(VLOOKUP('PLANNING-RECHANGES LATelec'!$F475,'Table V'!A$1:O8339,14,FALSE),"TBD")</f>
        <v>0</v>
      </c>
      <c r="AP475" s="171" t="str">
        <f>IFERROR(VLOOKUP('PLANNING-RECHANGES LATelec'!$F475,'Table V'!A$1:O$8013,15,FALSE),"TBD")</f>
        <v>EUR</v>
      </c>
      <c r="AQ475" s="170" t="str">
        <f>IFERROR(VLOOKUP('PLANNING-RECHANGES LATelec'!$A475,[3]PO_AS!$A$2:$R$2520,16,FALSE),"TBD")</f>
        <v>TBD</v>
      </c>
      <c r="AR475" s="171" t="str">
        <f>IFERROR(VLOOKUP('PLANNING-RECHANGES LATelec'!$A475,[3]PO_AS!$A$2:$S$2520,18,FALSE),"TBD")</f>
        <v>TBD</v>
      </c>
      <c r="AS475" s="171" t="str">
        <f t="shared" si="51"/>
        <v>Non valide</v>
      </c>
      <c r="AT475" s="171" t="str">
        <f t="shared" si="52"/>
        <v>Non valide</v>
      </c>
      <c r="AU475" s="215" t="str">
        <f>LEFT('PLANNING-RECHANGES LATelec'!$R475,9)</f>
        <v>LCT239050</v>
      </c>
      <c r="AV475" s="156"/>
    </row>
    <row r="476" spans="1:48" ht="25.5" hidden="1" x14ac:dyDescent="0.2">
      <c r="A476" s="86" t="str">
        <f t="shared" si="48"/>
        <v>2804349110</v>
      </c>
      <c r="B476" s="125" t="str">
        <f>IFERROR(VLOOKUP(F476,'Table V'!A:K,11,FALSE),"TBD")</f>
        <v>AIRBUS</v>
      </c>
      <c r="C476" s="125">
        <v>28043491</v>
      </c>
      <c r="D476" s="126" t="s">
        <v>157</v>
      </c>
      <c r="E476" s="127" t="s">
        <v>6</v>
      </c>
      <c r="F476" s="125" t="s">
        <v>675</v>
      </c>
      <c r="G476" s="125">
        <v>2</v>
      </c>
      <c r="H476" s="125">
        <v>0</v>
      </c>
      <c r="I476" s="125" t="str">
        <f>IFERROR(VLOOKUP(F476,'Stock PHS'!A:F,6,FALSE),"")</f>
        <v/>
      </c>
      <c r="J476" s="128" t="str">
        <f>IFERROR(VLOOKUP(F476,'Table V'!A:I,9,FALSE),"P/N INCONNU")</f>
        <v>P/N CONNU</v>
      </c>
      <c r="K476" s="125" t="str">
        <f>IFERROR(VLOOKUP(F476,'Table V'!A:J,10,FALSE),"TBD")</f>
        <v>TBD</v>
      </c>
      <c r="L476" s="125" t="str">
        <f>IFERROR(VLOOKUP(F476,'Table V'!A:C,3,FALSE),"LdF non existante")</f>
        <v>LdF approuvée</v>
      </c>
      <c r="M476" s="129"/>
      <c r="N476" s="129" t="str">
        <f>IFERROR(VLOOKUP(F476,'Table V'!A:H,8,FALSE),"À définir")</f>
        <v>NON</v>
      </c>
      <c r="O476" s="125" t="str">
        <f>IFERROR(VLOOKUP(F476,'Table V'!A:E,2,FALSE),"TBD")</f>
        <v>WIRE-BONDING</v>
      </c>
      <c r="P476" s="125" t="str">
        <f>IFERROR(CONCATENATE(VLOOKUP(F476,'Table V'!$A$1:$Q$260192,17,FALSE),"-",(RIGHT(C476,4)),"0",D476),"")</f>
        <v>1251019-3491010</v>
      </c>
      <c r="Q476" s="138" t="str">
        <f>IFERROR(VLOOKUP(F476,'Table V'!A:L,12,FALSE),"")</f>
        <v>COL</v>
      </c>
      <c r="R476" s="126" t="s">
        <v>1422</v>
      </c>
      <c r="S476" s="125" t="s">
        <v>1425</v>
      </c>
      <c r="T476" s="131" t="s">
        <v>24</v>
      </c>
      <c r="U476" s="132" t="s">
        <v>15</v>
      </c>
      <c r="V476" s="139" t="str">
        <f>IFERROR(VLOOKUP(F476,'Table V'!A:F,6,FALSE),"TBD")</f>
        <v>N/A</v>
      </c>
      <c r="W476" s="140" t="str">
        <f>IFERROR(VLOOKUP(F476,'Table V'!A:G,7,FALSE),"TBD")</f>
        <v>N/A</v>
      </c>
      <c r="X476" s="125" t="str">
        <f>IFERROR(VLOOKUP(A476,[1]Feuil1!$A:$AG,32,FALSE),"N/A")</f>
        <v>N/A</v>
      </c>
      <c r="Y476" s="130" t="s">
        <v>1987</v>
      </c>
      <c r="Z476" s="133"/>
      <c r="AA476" s="125" t="s">
        <v>876</v>
      </c>
      <c r="AB476" s="129" t="s">
        <v>957</v>
      </c>
      <c r="AC476" s="129" t="s">
        <v>957</v>
      </c>
      <c r="AD476" s="129" t="s">
        <v>957</v>
      </c>
      <c r="AE476" s="134">
        <v>43492</v>
      </c>
      <c r="AF476" s="134">
        <v>43500</v>
      </c>
      <c r="AG476" s="134">
        <f t="shared" si="49"/>
        <v>43496</v>
      </c>
      <c r="AH476" s="125"/>
      <c r="AI476" s="219" t="str">
        <f>IFERROR(VLOOKUP('PLANNING-RECHANGES LATelec'!$AU476,[2]MAD!$B$4:$J$50000,2,FALSE),"MAD TBD")</f>
        <v>MAD TBD</v>
      </c>
      <c r="AJ476" s="134" t="str">
        <f>IFERROR(VLOOKUP('PLANNING-RECHANGES LATelec'!$AU476,[2]MAD!$B$4:$J$50000,9,FALSE),"NON EXPEDIÉE")</f>
        <v>NON EXPEDIÉE</v>
      </c>
      <c r="AK476" s="224" t="str">
        <f t="shared" si="50"/>
        <v/>
      </c>
      <c r="AL476" s="227">
        <v>43496</v>
      </c>
      <c r="AM476" s="222" t="s">
        <v>15</v>
      </c>
      <c r="AN476" s="172">
        <f>IFERROR(VLOOKUP('PLANNING-RECHANGES LATelec'!$F476,'Table V'!A$1:O8383,13,FALSE),"TBD")</f>
        <v>163</v>
      </c>
      <c r="AO476" s="170">
        <f>IFERROR(VLOOKUP('PLANNING-RECHANGES LATelec'!$F476,'Table V'!A$1:O8340,14,FALSE),"TBD")</f>
        <v>465</v>
      </c>
      <c r="AP476" s="171" t="str">
        <f>IFERROR(VLOOKUP('PLANNING-RECHANGES LATelec'!$F476,'Table V'!A$1:O$8013,15,FALSE),"TBD")</f>
        <v>USD</v>
      </c>
      <c r="AQ476" s="168" t="str">
        <f>IFERROR(VLOOKUP('PLANNING-RECHANGES LATelec'!$A476,[3]PO_AS!$A$2:$R$2520,16,FALSE),"TBD")</f>
        <v>TBD</v>
      </c>
      <c r="AR476" s="171" t="str">
        <f>IFERROR(VLOOKUP('PLANNING-RECHANGES LATelec'!$A476,[3]PO_AS!$A$2:$S$2520,18,FALSE),"TBD")</f>
        <v>TBD</v>
      </c>
      <c r="AS476" s="171" t="str">
        <f t="shared" si="51"/>
        <v>Non valide</v>
      </c>
      <c r="AT476" s="171" t="str">
        <f t="shared" si="52"/>
        <v>Non valide</v>
      </c>
      <c r="AU476" s="215" t="str">
        <f>LEFT('PLANNING-RECHANGES LATelec'!$R476,9)</f>
        <v>LCT252282</v>
      </c>
      <c r="AV476" s="156"/>
    </row>
    <row r="477" spans="1:48" ht="25.5" hidden="1" x14ac:dyDescent="0.2">
      <c r="A477" s="86" t="str">
        <f t="shared" si="48"/>
        <v>2804349810</v>
      </c>
      <c r="B477" s="125" t="str">
        <f>IFERROR(VLOOKUP(F477,'Table V'!A:K,11,FALSE),"TBD")</f>
        <v>AIRBUS</v>
      </c>
      <c r="C477" s="125">
        <v>28043498</v>
      </c>
      <c r="D477" s="126" t="s">
        <v>157</v>
      </c>
      <c r="E477" s="127" t="s">
        <v>6</v>
      </c>
      <c r="F477" s="125" t="s">
        <v>1419</v>
      </c>
      <c r="G477" s="125">
        <v>1</v>
      </c>
      <c r="H477" s="125">
        <v>0</v>
      </c>
      <c r="I477" s="125" t="str">
        <f>IFERROR(VLOOKUP(F477,'Stock PHS'!A:F,6,FALSE),"")</f>
        <v/>
      </c>
      <c r="J477" s="128" t="str">
        <f>IFERROR(VLOOKUP(F477,'Table V'!A:I,9,FALSE),"P/N INCONNU")</f>
        <v>P/N CONNU</v>
      </c>
      <c r="K477" s="125" t="str">
        <f>IFERROR(VLOOKUP(F477,'Table V'!A:J,10,FALSE),"TBD")</f>
        <v>TBD</v>
      </c>
      <c r="L477" s="125" t="str">
        <f>IFERROR(VLOOKUP(F477,'Table V'!A:C,3,FALSE),"LdF non existante")</f>
        <v>LdF approuvée</v>
      </c>
      <c r="M477" s="129"/>
      <c r="N477" s="129" t="str">
        <f>IFERROR(VLOOKUP(F477,'Table V'!A:H,8,FALSE),"À définir")</f>
        <v>NON</v>
      </c>
      <c r="O477" s="125" t="str">
        <f>IFERROR(VLOOKUP(F477,'Table V'!A:E,2,FALSE),"TBD")</f>
        <v>WIRE-BONDING</v>
      </c>
      <c r="P477" s="125" t="str">
        <f>IFERROR(CONCATENATE(VLOOKUP(F477,'Table V'!$A$1:$Q$260192,17,FALSE),"-",(RIGHT(C477,4)),"0",D477),"")</f>
        <v>1251019-3498010</v>
      </c>
      <c r="Q477" s="138" t="str">
        <f>IFERROR(VLOOKUP(F477,'Table V'!A:L,12,FALSE),"")</f>
        <v>COL</v>
      </c>
      <c r="R477" s="126" t="s">
        <v>1423</v>
      </c>
      <c r="S477" s="125" t="s">
        <v>1426</v>
      </c>
      <c r="T477" s="131" t="s">
        <v>24</v>
      </c>
      <c r="U477" s="132" t="s">
        <v>15</v>
      </c>
      <c r="V477" s="139" t="str">
        <f>IFERROR(VLOOKUP(F477,'Table V'!A:F,6,FALSE),"TBD")</f>
        <v>N/A</v>
      </c>
      <c r="W477" s="140" t="str">
        <f>IFERROR(VLOOKUP(F477,'Table V'!A:G,7,FALSE),"TBD")</f>
        <v>N/A</v>
      </c>
      <c r="X477" s="125" t="str">
        <f>IFERROR(VLOOKUP(A477,[1]Feuil1!$A:$AG,32,FALSE),"N/A")</f>
        <v>N/A</v>
      </c>
      <c r="Y477" s="130" t="s">
        <v>1987</v>
      </c>
      <c r="Z477" s="133"/>
      <c r="AA477" s="125" t="s">
        <v>876</v>
      </c>
      <c r="AB477" s="129" t="s">
        <v>957</v>
      </c>
      <c r="AC477" s="129" t="s">
        <v>957</v>
      </c>
      <c r="AD477" s="129" t="s">
        <v>957</v>
      </c>
      <c r="AE477" s="134">
        <v>43492</v>
      </c>
      <c r="AF477" s="134">
        <v>43500</v>
      </c>
      <c r="AG477" s="134">
        <f t="shared" si="49"/>
        <v>43496</v>
      </c>
      <c r="AH477" s="125"/>
      <c r="AI477" s="219" t="str">
        <f>IFERROR(VLOOKUP('PLANNING-RECHANGES LATelec'!$AU477,[2]MAD!$B$4:$J$50000,2,FALSE),"MAD TBD")</f>
        <v>MAD TBD</v>
      </c>
      <c r="AJ477" s="134" t="str">
        <f>IFERROR(VLOOKUP('PLANNING-RECHANGES LATelec'!$AU477,[2]MAD!$B$4:$J$50000,9,FALSE),"NON EXPEDIÉE")</f>
        <v>NON EXPEDIÉE</v>
      </c>
      <c r="AK477" s="224" t="str">
        <f t="shared" si="50"/>
        <v/>
      </c>
      <c r="AL477" s="227">
        <v>43496</v>
      </c>
      <c r="AM477" s="222" t="s">
        <v>15</v>
      </c>
      <c r="AN477" s="172">
        <f>IFERROR(VLOOKUP('PLANNING-RECHANGES LATelec'!$F477,'Table V'!A$1:O8384,13,FALSE),"TBD")</f>
        <v>169</v>
      </c>
      <c r="AO477" s="170">
        <f>IFERROR(VLOOKUP('PLANNING-RECHANGES LATelec'!$F477,'Table V'!A$1:O8341,14,FALSE),"TBD")</f>
        <v>471</v>
      </c>
      <c r="AP477" s="171" t="str">
        <f>IFERROR(VLOOKUP('PLANNING-RECHANGES LATelec'!$F477,'Table V'!A$1:O$8013,15,FALSE),"TBD")</f>
        <v>USD</v>
      </c>
      <c r="AQ477" s="168" t="str">
        <f>IFERROR(VLOOKUP('PLANNING-RECHANGES LATelec'!$A477,[3]PO_AS!$A$2:$R$2520,16,FALSE),"TBD")</f>
        <v>TBD</v>
      </c>
      <c r="AR477" s="171" t="str">
        <f>IFERROR(VLOOKUP('PLANNING-RECHANGES LATelec'!$A477,[3]PO_AS!$A$2:$S$2520,18,FALSE),"TBD")</f>
        <v>TBD</v>
      </c>
      <c r="AS477" s="171" t="str">
        <f t="shared" si="51"/>
        <v>Non valide</v>
      </c>
      <c r="AT477" s="171" t="str">
        <f t="shared" si="52"/>
        <v>Non valide</v>
      </c>
      <c r="AU477" s="215" t="str">
        <f>LEFT('PLANNING-RECHANGES LATelec'!$R477,9)</f>
        <v>LCT252284</v>
      </c>
      <c r="AV477" s="156"/>
    </row>
    <row r="478" spans="1:48" ht="25.5" hidden="1" x14ac:dyDescent="0.2">
      <c r="A478" s="86" t="str">
        <f t="shared" si="48"/>
        <v>2804349910</v>
      </c>
      <c r="B478" s="125" t="str">
        <f>IFERROR(VLOOKUP(F478,'Table V'!A:K,11,FALSE),"TBD")</f>
        <v>AIRBUS</v>
      </c>
      <c r="C478" s="125">
        <v>28043499</v>
      </c>
      <c r="D478" s="126" t="s">
        <v>157</v>
      </c>
      <c r="E478" s="127" t="s">
        <v>6</v>
      </c>
      <c r="F478" s="125" t="s">
        <v>1420</v>
      </c>
      <c r="G478" s="125">
        <v>1</v>
      </c>
      <c r="H478" s="125">
        <v>0</v>
      </c>
      <c r="I478" s="125" t="str">
        <f>IFERROR(VLOOKUP(F478,'Stock PHS'!A:F,6,FALSE),"")</f>
        <v/>
      </c>
      <c r="J478" s="128" t="str">
        <f>IFERROR(VLOOKUP(F478,'Table V'!A:I,9,FALSE),"P/N INCONNU")</f>
        <v>P/N CONNU</v>
      </c>
      <c r="K478" s="125" t="str">
        <f>IFERROR(VLOOKUP(F478,'Table V'!A:J,10,FALSE),"TBD")</f>
        <v>TBD</v>
      </c>
      <c r="L478" s="125" t="str">
        <f>IFERROR(VLOOKUP(F478,'Table V'!A:C,3,FALSE),"LdF non existante")</f>
        <v>LdF approuvée</v>
      </c>
      <c r="M478" s="129"/>
      <c r="N478" s="129" t="str">
        <f>IFERROR(VLOOKUP(F478,'Table V'!A:H,8,FALSE),"À définir")</f>
        <v>NON</v>
      </c>
      <c r="O478" s="125" t="str">
        <f>IFERROR(VLOOKUP(F478,'Table V'!A:E,2,FALSE),"TBD")</f>
        <v>LEAD-BONDING</v>
      </c>
      <c r="P478" s="125" t="str">
        <f>IFERROR(CONCATENATE(VLOOKUP(F478,'Table V'!$A$1:$Q$260192,17,FALSE),"-",(RIGHT(C478,4)),"0",D478),"")</f>
        <v>1251019-3499010</v>
      </c>
      <c r="Q478" s="138" t="str">
        <f>IFERROR(VLOOKUP(F478,'Table V'!A:L,12,FALSE),"")</f>
        <v>COL</v>
      </c>
      <c r="R478" s="126" t="s">
        <v>1424</v>
      </c>
      <c r="S478" s="125" t="s">
        <v>1427</v>
      </c>
      <c r="T478" s="131" t="s">
        <v>24</v>
      </c>
      <c r="U478" s="132" t="s">
        <v>15</v>
      </c>
      <c r="V478" s="139" t="str">
        <f>IFERROR(VLOOKUP(F478,'Table V'!A:F,6,FALSE),"TBD")</f>
        <v>N/A</v>
      </c>
      <c r="W478" s="140" t="str">
        <f>IFERROR(VLOOKUP(F478,'Table V'!A:G,7,FALSE),"TBD")</f>
        <v>N/A</v>
      </c>
      <c r="X478" s="125" t="str">
        <f>IFERROR(VLOOKUP(A478,[1]Feuil1!$A:$AG,32,FALSE),"N/A")</f>
        <v>N/A</v>
      </c>
      <c r="Y478" s="130" t="s">
        <v>1987</v>
      </c>
      <c r="Z478" s="133"/>
      <c r="AA478" s="125" t="s">
        <v>876</v>
      </c>
      <c r="AB478" s="129" t="s">
        <v>957</v>
      </c>
      <c r="AC478" s="129" t="s">
        <v>957</v>
      </c>
      <c r="AD478" s="129" t="s">
        <v>957</v>
      </c>
      <c r="AE478" s="134">
        <v>43492</v>
      </c>
      <c r="AF478" s="134">
        <v>43500</v>
      </c>
      <c r="AG478" s="134">
        <f t="shared" si="49"/>
        <v>43496</v>
      </c>
      <c r="AH478" s="125"/>
      <c r="AI478" s="219" t="str">
        <f>IFERROR(VLOOKUP('PLANNING-RECHANGES LATelec'!$AU478,[2]MAD!$B$4:$J$50000,2,FALSE),"MAD TBD")</f>
        <v>MAD TBD</v>
      </c>
      <c r="AJ478" s="134" t="str">
        <f>IFERROR(VLOOKUP('PLANNING-RECHANGES LATelec'!$AU478,[2]MAD!$B$4:$J$50000,9,FALSE),"NON EXPEDIÉE")</f>
        <v>NON EXPEDIÉE</v>
      </c>
      <c r="AK478" s="224" t="str">
        <f t="shared" si="50"/>
        <v/>
      </c>
      <c r="AL478" s="227">
        <v>43496</v>
      </c>
      <c r="AM478" s="222" t="s">
        <v>15</v>
      </c>
      <c r="AN478" s="172">
        <f>IFERROR(VLOOKUP('PLANNING-RECHANGES LATelec'!$F478,'Table V'!A$1:O8385,13,FALSE),"TBD")</f>
        <v>167</v>
      </c>
      <c r="AO478" s="170">
        <f>IFERROR(VLOOKUP('PLANNING-RECHANGES LATelec'!$F478,'Table V'!A$1:O8342,14,FALSE),"TBD")</f>
        <v>469</v>
      </c>
      <c r="AP478" s="171" t="str">
        <f>IFERROR(VLOOKUP('PLANNING-RECHANGES LATelec'!$F478,'Table V'!A$1:O$8013,15,FALSE),"TBD")</f>
        <v>USD</v>
      </c>
      <c r="AQ478" s="168" t="str">
        <f>IFERROR(VLOOKUP('PLANNING-RECHANGES LATelec'!$A478,[3]PO_AS!$A$2:$R$2520,16,FALSE),"TBD")</f>
        <v>TBD</v>
      </c>
      <c r="AR478" s="171" t="str">
        <f>IFERROR(VLOOKUP('PLANNING-RECHANGES LATelec'!$A478,[3]PO_AS!$A$2:$S$2520,18,FALSE),"TBD")</f>
        <v>TBD</v>
      </c>
      <c r="AS478" s="171" t="str">
        <f t="shared" si="51"/>
        <v>Non valide</v>
      </c>
      <c r="AT478" s="171" t="str">
        <f t="shared" si="52"/>
        <v>Non valide</v>
      </c>
      <c r="AU478" s="215" t="str">
        <f>LEFT('PLANNING-RECHANGES LATelec'!$R478,9)</f>
        <v>LCT252286</v>
      </c>
      <c r="AV478" s="156"/>
    </row>
    <row r="479" spans="1:48" ht="25.5" hidden="1" x14ac:dyDescent="0.2">
      <c r="A479" s="86" t="str">
        <f t="shared" si="48"/>
        <v>2753000110</v>
      </c>
      <c r="B479" s="125" t="str">
        <f>IFERROR(VLOOKUP(F479,'Table V'!A:K,11,FALSE),"TBD")</f>
        <v>AIRBUS</v>
      </c>
      <c r="C479" s="125">
        <v>27530001</v>
      </c>
      <c r="D479" s="126">
        <v>10</v>
      </c>
      <c r="E479" s="127" t="s">
        <v>104</v>
      </c>
      <c r="F479" s="125" t="s">
        <v>715</v>
      </c>
      <c r="G479" s="125">
        <v>1</v>
      </c>
      <c r="H479" s="125">
        <v>0</v>
      </c>
      <c r="I479" s="125" t="str">
        <f>IFERROR(VLOOKUP(F479,'Stock PHS'!A:F,6,FALSE),"")</f>
        <v/>
      </c>
      <c r="J479" s="128" t="str">
        <f>IFERROR(VLOOKUP(F479,'Table V'!A:I,9,FALSE),"P/N INCONNU")</f>
        <v>P/N CONNU</v>
      </c>
      <c r="K479" s="125" t="str">
        <f>IFERROR(VLOOKUP(F479,'Table V'!A:J,10,FALSE),"TBD")</f>
        <v>TBD</v>
      </c>
      <c r="L479" s="125" t="str">
        <f>IFERROR(VLOOKUP(F479,'Table V'!A:C,3,FALSE),"LdF non existante")</f>
        <v>LdF Non approuvée</v>
      </c>
      <c r="M479" s="129" t="s">
        <v>59</v>
      </c>
      <c r="N479" s="125" t="str">
        <f>IFERROR(VLOOKUP(F479,'Table V'!A:H,8,FALSE),"À définir")</f>
        <v>NON</v>
      </c>
      <c r="O479" s="125" t="str">
        <f>IFERROR(VLOOKUP(F479,'Table V'!A:E,2,FALSE),"TBD")</f>
        <v>PLATE</v>
      </c>
      <c r="P479" s="125" t="str">
        <f>IFERROR(CONCATENATE(VLOOKUP(F479,'Table V'!$A$1:$Q$260192,17,FALSE),"-",(RIGHT(C479,4)),"0",D479),"")</f>
        <v>1251019-0001010</v>
      </c>
      <c r="Q479" s="130" t="s">
        <v>736</v>
      </c>
      <c r="R479" s="126" t="s">
        <v>1039</v>
      </c>
      <c r="S479" s="125" t="s">
        <v>1036</v>
      </c>
      <c r="T479" s="131" t="s">
        <v>24</v>
      </c>
      <c r="U479" s="132" t="s">
        <v>15</v>
      </c>
      <c r="V479" s="130" t="str">
        <f>IFERROR(VLOOKUP(F479,'Table V'!A:F,6,FALSE),"TBD")</f>
        <v>6925002700</v>
      </c>
      <c r="W479" s="125" t="str">
        <f>IFERROR(VLOOKUP(F479,'Table V'!A:G,7,FALSE),"TBD")</f>
        <v>Qté 2</v>
      </c>
      <c r="X479" s="125" t="str">
        <f>IFERROR(VLOOKUP(A479,[1]Feuil1!$A:$AG,32,FALSE),"N/A")</f>
        <v>Received</v>
      </c>
      <c r="Y479" s="130" t="s">
        <v>1987</v>
      </c>
      <c r="Z479" s="133" t="s">
        <v>730</v>
      </c>
      <c r="AA479" s="125" t="s">
        <v>1053</v>
      </c>
      <c r="AB479" s="129">
        <v>12653</v>
      </c>
      <c r="AC479" s="129" t="s">
        <v>722</v>
      </c>
      <c r="AD479" s="129" t="s">
        <v>1038</v>
      </c>
      <c r="AE479" s="134">
        <v>43281</v>
      </c>
      <c r="AF479" s="134">
        <v>43505</v>
      </c>
      <c r="AG479" s="134">
        <f t="shared" si="49"/>
        <v>43501</v>
      </c>
      <c r="AH479" s="125"/>
      <c r="AI479" s="219" t="str">
        <f>IFERROR(VLOOKUP('PLANNING-RECHANGES LATelec'!$AU479,[2]MAD!$B$4:$J$50000,2,FALSE),"MAD TBD")</f>
        <v>MAD TBD</v>
      </c>
      <c r="AJ479" s="134" t="str">
        <f>IFERROR(VLOOKUP('PLANNING-RECHANGES LATelec'!$AU479,[2]MAD!$B$4:$J$50000,9,FALSE),"NON EXPEDIÉE")</f>
        <v>NON EXPEDIÉE</v>
      </c>
      <c r="AK479" s="224" t="str">
        <f t="shared" si="50"/>
        <v/>
      </c>
      <c r="AL479" s="227">
        <v>43501</v>
      </c>
      <c r="AM479" s="222" t="s">
        <v>15</v>
      </c>
      <c r="AN479" s="172">
        <f>IFERROR(VLOOKUP('PLANNING-RECHANGES LATelec'!$F479,'Table V'!A$1:O8386,13,FALSE),"TBD")</f>
        <v>2380</v>
      </c>
      <c r="AO479" s="170">
        <f>IFERROR(VLOOKUP('PLANNING-RECHANGES LATelec'!$F479,'Table V'!A$1:O8343,14,FALSE),"TBD")</f>
        <v>0</v>
      </c>
      <c r="AP479" s="171" t="str">
        <f>IFERROR(VLOOKUP('PLANNING-RECHANGES LATelec'!$F479,'Table V'!A$1:O$8013,15,FALSE),"TBD")</f>
        <v>USD</v>
      </c>
      <c r="AQ479" s="170" t="str">
        <f>IFERROR(VLOOKUP('PLANNING-RECHANGES LATelec'!$A479,[3]PO_AS!$A$2:$R$2520,16,FALSE),"TBD")</f>
        <v>TBD</v>
      </c>
      <c r="AR479" s="171" t="str">
        <f>IFERROR(VLOOKUP('PLANNING-RECHANGES LATelec'!$A479,[3]PO_AS!$A$2:$S$2520,18,FALSE),"TBD")</f>
        <v>TBD</v>
      </c>
      <c r="AS479" s="169" t="str">
        <f t="shared" si="51"/>
        <v>Non valide</v>
      </c>
      <c r="AT479" s="169" t="str">
        <f t="shared" si="52"/>
        <v>Non valide</v>
      </c>
      <c r="AU479" s="215" t="str">
        <f>LEFT('PLANNING-RECHANGES LATelec'!$R479,9)</f>
        <v>LCT055767</v>
      </c>
      <c r="AV479" s="156"/>
    </row>
    <row r="480" spans="1:48" ht="25.5" hidden="1" x14ac:dyDescent="0.2">
      <c r="A480" s="85" t="str">
        <f t="shared" si="48"/>
        <v>2753000210</v>
      </c>
      <c r="B480" s="125" t="str">
        <f>IFERROR(VLOOKUP(F480,'Table V'!A:K,11,FALSE),"TBD")</f>
        <v>AIRBUS</v>
      </c>
      <c r="C480" s="125">
        <v>27530002</v>
      </c>
      <c r="D480" s="126">
        <v>10</v>
      </c>
      <c r="E480" s="127" t="s">
        <v>104</v>
      </c>
      <c r="F480" s="125" t="s">
        <v>715</v>
      </c>
      <c r="G480" s="125">
        <v>1</v>
      </c>
      <c r="H480" s="125">
        <v>0</v>
      </c>
      <c r="I480" s="125" t="str">
        <f>IFERROR(VLOOKUP(F480,'Stock PHS'!A:F,6,FALSE),"")</f>
        <v/>
      </c>
      <c r="J480" s="128" t="str">
        <f>IFERROR(VLOOKUP(F480,'Table V'!A:I,9,FALSE),"P/N INCONNU")</f>
        <v>P/N CONNU</v>
      </c>
      <c r="K480" s="125" t="str">
        <f>IFERROR(VLOOKUP(F480,'Table V'!A:J,10,FALSE),"TBD")</f>
        <v>TBD</v>
      </c>
      <c r="L480" s="125" t="str">
        <f>IFERROR(VLOOKUP(F480,'Table V'!A:C,3,FALSE),"LdF non existante")</f>
        <v>LdF Non approuvée</v>
      </c>
      <c r="M480" s="129" t="s">
        <v>59</v>
      </c>
      <c r="N480" s="125" t="str">
        <f>IFERROR(VLOOKUP(F480,'Table V'!A:H,8,FALSE),"À définir")</f>
        <v>NON</v>
      </c>
      <c r="O480" s="125" t="str">
        <f>IFERROR(VLOOKUP(F480,'Table V'!A:E,2,FALSE),"TBD")</f>
        <v>PLATE</v>
      </c>
      <c r="P480" s="125" t="str">
        <f>IFERROR(CONCATENATE(VLOOKUP(F480,'Table V'!$A$1:$Q$260192,17,FALSE),"-",(RIGHT(C480,4)),"0",D480),"")</f>
        <v>1251019-0002010</v>
      </c>
      <c r="Q480" s="130" t="s">
        <v>736</v>
      </c>
      <c r="R480" s="126" t="s">
        <v>1039</v>
      </c>
      <c r="S480" s="125" t="s">
        <v>1043</v>
      </c>
      <c r="T480" s="131" t="s">
        <v>24</v>
      </c>
      <c r="U480" s="132" t="s">
        <v>15</v>
      </c>
      <c r="V480" s="130" t="str">
        <f>IFERROR(VLOOKUP(F480,'Table V'!A:F,6,FALSE),"TBD")</f>
        <v>6925002700</v>
      </c>
      <c r="W480" s="125" t="str">
        <f>IFERROR(VLOOKUP(F480,'Table V'!A:G,7,FALSE),"TBD")</f>
        <v>Qté 2</v>
      </c>
      <c r="X480" s="125" t="str">
        <f>IFERROR(VLOOKUP(A480,[1]Feuil1!$A:$AG,32,FALSE),"N/A")</f>
        <v>Received</v>
      </c>
      <c r="Y480" s="130" t="s">
        <v>1987</v>
      </c>
      <c r="Z480" s="133" t="s">
        <v>730</v>
      </c>
      <c r="AA480" s="125" t="s">
        <v>1053</v>
      </c>
      <c r="AB480" s="129">
        <v>12653</v>
      </c>
      <c r="AC480" s="129" t="s">
        <v>722</v>
      </c>
      <c r="AD480" s="129" t="s">
        <v>1038</v>
      </c>
      <c r="AE480" s="134">
        <v>43281</v>
      </c>
      <c r="AF480" s="134">
        <v>43505</v>
      </c>
      <c r="AG480" s="134">
        <f t="shared" si="49"/>
        <v>43501</v>
      </c>
      <c r="AH480" s="125"/>
      <c r="AI480" s="219" t="str">
        <f>IFERROR(VLOOKUP('PLANNING-RECHANGES LATelec'!$AU480,[2]MAD!$B$4:$J$50000,2,FALSE),"MAD TBD")</f>
        <v>MAD TBD</v>
      </c>
      <c r="AJ480" s="134" t="str">
        <f>IFERROR(VLOOKUP('PLANNING-RECHANGES LATelec'!$AU480,[2]MAD!$B$4:$J$50000,9,FALSE),"NON EXPEDIÉE")</f>
        <v>NON EXPEDIÉE</v>
      </c>
      <c r="AK480" s="224" t="str">
        <f t="shared" si="50"/>
        <v/>
      </c>
      <c r="AL480" s="227">
        <v>43501</v>
      </c>
      <c r="AM480" s="222" t="s">
        <v>15</v>
      </c>
      <c r="AN480" s="172">
        <f>IFERROR(VLOOKUP('PLANNING-RECHANGES LATelec'!$F480,'Table V'!A$1:O8387,13,FALSE),"TBD")</f>
        <v>2380</v>
      </c>
      <c r="AO480" s="170">
        <f>IFERROR(VLOOKUP('PLANNING-RECHANGES LATelec'!$F480,'Table V'!A$1:O8344,14,FALSE),"TBD")</f>
        <v>0</v>
      </c>
      <c r="AP480" s="171" t="str">
        <f>IFERROR(VLOOKUP('PLANNING-RECHANGES LATelec'!$F480,'Table V'!A$1:O$8013,15,FALSE),"TBD")</f>
        <v>USD</v>
      </c>
      <c r="AQ480" s="170" t="str">
        <f>IFERROR(VLOOKUP('PLANNING-RECHANGES LATelec'!$A480,[3]PO_AS!$A$2:$R$2520,16,FALSE),"TBD")</f>
        <v>TBD</v>
      </c>
      <c r="AR480" s="171" t="str">
        <f>IFERROR(VLOOKUP('PLANNING-RECHANGES LATelec'!$A480,[3]PO_AS!$A$2:$S$2520,18,FALSE),"TBD")</f>
        <v>TBD</v>
      </c>
      <c r="AS480" s="169" t="str">
        <f t="shared" si="51"/>
        <v>Non valide</v>
      </c>
      <c r="AT480" s="169" t="str">
        <f t="shared" si="52"/>
        <v>Non valide</v>
      </c>
      <c r="AU480" s="215" t="str">
        <f>LEFT('PLANNING-RECHANGES LATelec'!$R480,9)</f>
        <v>LCT055767</v>
      </c>
      <c r="AV480" s="156"/>
    </row>
    <row r="481" spans="1:48" ht="25.5" hidden="1" x14ac:dyDescent="0.2">
      <c r="A481" s="86" t="str">
        <f t="shared" si="48"/>
        <v>2753000310</v>
      </c>
      <c r="B481" s="125" t="str">
        <f>IFERROR(VLOOKUP(F481,'Table V'!A:K,11,FALSE),"TBD")</f>
        <v>AIRBUS</v>
      </c>
      <c r="C481" s="125">
        <v>27530003</v>
      </c>
      <c r="D481" s="126">
        <v>10</v>
      </c>
      <c r="E481" s="127" t="s">
        <v>104</v>
      </c>
      <c r="F481" s="125" t="s">
        <v>715</v>
      </c>
      <c r="G481" s="125">
        <v>1</v>
      </c>
      <c r="H481" s="125">
        <v>0</v>
      </c>
      <c r="I481" s="125" t="str">
        <f>IFERROR(VLOOKUP(F481,'Stock PHS'!A:F,6,FALSE),"")</f>
        <v/>
      </c>
      <c r="J481" s="128" t="str">
        <f>IFERROR(VLOOKUP(F481,'Table V'!A:I,9,FALSE),"P/N INCONNU")</f>
        <v>P/N CONNU</v>
      </c>
      <c r="K481" s="125" t="str">
        <f>IFERROR(VLOOKUP(F481,'Table V'!A:J,10,FALSE),"TBD")</f>
        <v>TBD</v>
      </c>
      <c r="L481" s="125" t="str">
        <f>IFERROR(VLOOKUP(F481,'Table V'!A:C,3,FALSE),"LdF non existante")</f>
        <v>LdF Non approuvée</v>
      </c>
      <c r="M481" s="129" t="s">
        <v>59</v>
      </c>
      <c r="N481" s="125" t="str">
        <f>IFERROR(VLOOKUP(F481,'Table V'!A:H,8,FALSE),"À définir")</f>
        <v>NON</v>
      </c>
      <c r="O481" s="125" t="str">
        <f>IFERROR(VLOOKUP(F481,'Table V'!A:E,2,FALSE),"TBD")</f>
        <v>PLATE</v>
      </c>
      <c r="P481" s="125" t="str">
        <f>IFERROR(CONCATENATE(VLOOKUP(F481,'Table V'!$A$1:$Q$260192,17,FALSE),"-",(RIGHT(C481,4)),"0",D481),"")</f>
        <v>1251019-0003010</v>
      </c>
      <c r="Q481" s="130" t="s">
        <v>736</v>
      </c>
      <c r="R481" s="126" t="s">
        <v>1039</v>
      </c>
      <c r="S481" s="125" t="s">
        <v>1044</v>
      </c>
      <c r="T481" s="131" t="s">
        <v>24</v>
      </c>
      <c r="U481" s="132" t="s">
        <v>15</v>
      </c>
      <c r="V481" s="130" t="str">
        <f>IFERROR(VLOOKUP(F481,'Table V'!A:F,6,FALSE),"TBD")</f>
        <v>6925002700</v>
      </c>
      <c r="W481" s="125" t="str">
        <f>IFERROR(VLOOKUP(F481,'Table V'!A:G,7,FALSE),"TBD")</f>
        <v>Qté 2</v>
      </c>
      <c r="X481" s="125" t="str">
        <f>IFERROR(VLOOKUP(A481,[1]Feuil1!$A:$AG,32,FALSE),"N/A")</f>
        <v>Received</v>
      </c>
      <c r="Y481" s="130" t="s">
        <v>1987</v>
      </c>
      <c r="Z481" s="133" t="s">
        <v>730</v>
      </c>
      <c r="AA481" s="125" t="s">
        <v>1053</v>
      </c>
      <c r="AB481" s="129">
        <v>12653</v>
      </c>
      <c r="AC481" s="129" t="s">
        <v>722</v>
      </c>
      <c r="AD481" s="129" t="s">
        <v>1038</v>
      </c>
      <c r="AE481" s="134">
        <v>43281</v>
      </c>
      <c r="AF481" s="134">
        <v>43505</v>
      </c>
      <c r="AG481" s="134">
        <f t="shared" si="49"/>
        <v>43501</v>
      </c>
      <c r="AH481" s="125"/>
      <c r="AI481" s="219" t="str">
        <f>IFERROR(VLOOKUP('PLANNING-RECHANGES LATelec'!$AU481,[2]MAD!$B$4:$J$50000,2,FALSE),"MAD TBD")</f>
        <v>MAD TBD</v>
      </c>
      <c r="AJ481" s="134" t="str">
        <f>IFERROR(VLOOKUP('PLANNING-RECHANGES LATelec'!$AU481,[2]MAD!$B$4:$J$50000,9,FALSE),"NON EXPEDIÉE")</f>
        <v>NON EXPEDIÉE</v>
      </c>
      <c r="AK481" s="224" t="str">
        <f t="shared" si="50"/>
        <v/>
      </c>
      <c r="AL481" s="227">
        <v>43501</v>
      </c>
      <c r="AM481" s="222" t="s">
        <v>15</v>
      </c>
      <c r="AN481" s="172">
        <f>IFERROR(VLOOKUP('PLANNING-RECHANGES LATelec'!$F481,'Table V'!A$1:O8388,13,FALSE),"TBD")</f>
        <v>2380</v>
      </c>
      <c r="AO481" s="170">
        <f>IFERROR(VLOOKUP('PLANNING-RECHANGES LATelec'!$F481,'Table V'!A$1:O8345,14,FALSE),"TBD")</f>
        <v>0</v>
      </c>
      <c r="AP481" s="171" t="str">
        <f>IFERROR(VLOOKUP('PLANNING-RECHANGES LATelec'!$F481,'Table V'!A$1:O$8013,15,FALSE),"TBD")</f>
        <v>USD</v>
      </c>
      <c r="AQ481" s="170" t="str">
        <f>IFERROR(VLOOKUP('PLANNING-RECHANGES LATelec'!$A481,[3]PO_AS!$A$2:$R$2520,16,FALSE),"TBD")</f>
        <v>TBD</v>
      </c>
      <c r="AR481" s="171" t="str">
        <f>IFERROR(VLOOKUP('PLANNING-RECHANGES LATelec'!$A481,[3]PO_AS!$A$2:$S$2520,18,FALSE),"TBD")</f>
        <v>TBD</v>
      </c>
      <c r="AS481" s="169" t="str">
        <f t="shared" si="51"/>
        <v>Non valide</v>
      </c>
      <c r="AT481" s="169" t="str">
        <f t="shared" si="52"/>
        <v>Non valide</v>
      </c>
      <c r="AU481" s="215" t="str">
        <f>LEFT('PLANNING-RECHANGES LATelec'!$R481,9)</f>
        <v>LCT055767</v>
      </c>
      <c r="AV481" s="156"/>
    </row>
    <row r="482" spans="1:48" ht="25.5" hidden="1" x14ac:dyDescent="0.2">
      <c r="A482" s="85" t="str">
        <f t="shared" si="48"/>
        <v>2753000410</v>
      </c>
      <c r="B482" s="125" t="str">
        <f>IFERROR(VLOOKUP(F482,'Table V'!A:K,11,FALSE),"TBD")</f>
        <v>AIRBUS</v>
      </c>
      <c r="C482" s="125">
        <v>27530004</v>
      </c>
      <c r="D482" s="126">
        <v>10</v>
      </c>
      <c r="E482" s="127" t="s">
        <v>95</v>
      </c>
      <c r="F482" s="125" t="s">
        <v>715</v>
      </c>
      <c r="G482" s="125">
        <v>1</v>
      </c>
      <c r="H482" s="125">
        <v>0</v>
      </c>
      <c r="I482" s="125" t="str">
        <f>IFERROR(VLOOKUP(F482,'Stock PHS'!A:F,6,FALSE),"")</f>
        <v/>
      </c>
      <c r="J482" s="128" t="str">
        <f>IFERROR(VLOOKUP(F482,'Table V'!A:I,9,FALSE),"P/N INCONNU")</f>
        <v>P/N CONNU</v>
      </c>
      <c r="K482" s="125" t="str">
        <f>IFERROR(VLOOKUP(F482,'Table V'!A:J,10,FALSE),"TBD")</f>
        <v>TBD</v>
      </c>
      <c r="L482" s="125" t="str">
        <f>IFERROR(VLOOKUP(F482,'Table V'!A:C,3,FALSE),"LdF non existante")</f>
        <v>LdF Non approuvée</v>
      </c>
      <c r="M482" s="129" t="s">
        <v>59</v>
      </c>
      <c r="N482" s="125" t="str">
        <f>IFERROR(VLOOKUP(F482,'Table V'!A:H,8,FALSE),"À définir")</f>
        <v>NON</v>
      </c>
      <c r="O482" s="125" t="str">
        <f>IFERROR(VLOOKUP(F482,'Table V'!A:E,2,FALSE),"TBD")</f>
        <v>PLATE</v>
      </c>
      <c r="P482" s="125" t="str">
        <f>IFERROR(CONCATENATE(VLOOKUP(F482,'Table V'!$A$1:$Q$260192,17,FALSE),"-",(RIGHT(C482,4)),"0",D482),"")</f>
        <v>1251019-0004010</v>
      </c>
      <c r="Q482" s="130" t="s">
        <v>736</v>
      </c>
      <c r="R482" s="126" t="s">
        <v>1039</v>
      </c>
      <c r="S482" s="125" t="s">
        <v>1045</v>
      </c>
      <c r="T482" s="131" t="s">
        <v>24</v>
      </c>
      <c r="U482" s="132" t="s">
        <v>15</v>
      </c>
      <c r="V482" s="130" t="str">
        <f>IFERROR(VLOOKUP(F482,'Table V'!A:F,6,FALSE),"TBD")</f>
        <v>6925002700</v>
      </c>
      <c r="W482" s="125" t="str">
        <f>IFERROR(VLOOKUP(F482,'Table V'!A:G,7,FALSE),"TBD")</f>
        <v>Qté 2</v>
      </c>
      <c r="X482" s="125" t="str">
        <f>IFERROR(VLOOKUP(A482,[1]Feuil1!$A:$AG,32,FALSE),"N/A")</f>
        <v>Received</v>
      </c>
      <c r="Y482" s="130" t="s">
        <v>1987</v>
      </c>
      <c r="Z482" s="133" t="s">
        <v>730</v>
      </c>
      <c r="AA482" s="125" t="s">
        <v>1053</v>
      </c>
      <c r="AB482" s="129">
        <v>12653</v>
      </c>
      <c r="AC482" s="129" t="s">
        <v>722</v>
      </c>
      <c r="AD482" s="129" t="s">
        <v>1038</v>
      </c>
      <c r="AE482" s="134">
        <v>43281</v>
      </c>
      <c r="AF482" s="134">
        <v>43505</v>
      </c>
      <c r="AG482" s="134">
        <f t="shared" si="49"/>
        <v>43501</v>
      </c>
      <c r="AH482" s="125"/>
      <c r="AI482" s="219" t="str">
        <f>IFERROR(VLOOKUP('PLANNING-RECHANGES LATelec'!$AU482,[2]MAD!$B$4:$J$50000,2,FALSE),"MAD TBD")</f>
        <v>MAD TBD</v>
      </c>
      <c r="AJ482" s="134" t="str">
        <f>IFERROR(VLOOKUP('PLANNING-RECHANGES LATelec'!$AU482,[2]MAD!$B$4:$J$50000,9,FALSE),"NON EXPEDIÉE")</f>
        <v>NON EXPEDIÉE</v>
      </c>
      <c r="AK482" s="224" t="str">
        <f t="shared" si="50"/>
        <v/>
      </c>
      <c r="AL482" s="227">
        <v>43501</v>
      </c>
      <c r="AM482" s="222" t="s">
        <v>15</v>
      </c>
      <c r="AN482" s="172">
        <f>IFERROR(VLOOKUP('PLANNING-RECHANGES LATelec'!$F482,'Table V'!A$1:O8389,13,FALSE),"TBD")</f>
        <v>2380</v>
      </c>
      <c r="AO482" s="170">
        <f>IFERROR(VLOOKUP('PLANNING-RECHANGES LATelec'!$F482,'Table V'!A$1:O8346,14,FALSE),"TBD")</f>
        <v>0</v>
      </c>
      <c r="AP482" s="171" t="str">
        <f>IFERROR(VLOOKUP('PLANNING-RECHANGES LATelec'!$F482,'Table V'!A$1:O$8013,15,FALSE),"TBD")</f>
        <v>USD</v>
      </c>
      <c r="AQ482" s="170" t="str">
        <f>IFERROR(VLOOKUP('PLANNING-RECHANGES LATelec'!$A482,[3]PO_AS!$A$2:$R$2520,16,FALSE),"TBD")</f>
        <v>TBD</v>
      </c>
      <c r="AR482" s="171" t="str">
        <f>IFERROR(VLOOKUP('PLANNING-RECHANGES LATelec'!$A482,[3]PO_AS!$A$2:$S$2520,18,FALSE),"TBD")</f>
        <v>TBD</v>
      </c>
      <c r="AS482" s="169" t="str">
        <f t="shared" si="51"/>
        <v>Non valide</v>
      </c>
      <c r="AT482" s="169" t="str">
        <f t="shared" si="52"/>
        <v>Non valide</v>
      </c>
      <c r="AU482" s="215" t="str">
        <f>LEFT('PLANNING-RECHANGES LATelec'!$R482,9)</f>
        <v>LCT055767</v>
      </c>
      <c r="AV482" s="156"/>
    </row>
    <row r="483" spans="1:48" ht="38.25" hidden="1" x14ac:dyDescent="0.2">
      <c r="A483" s="85" t="str">
        <f t="shared" si="48"/>
        <v>2753000510</v>
      </c>
      <c r="B483" s="125" t="str">
        <f>IFERROR(VLOOKUP(F483,'Table V'!A:K,11,FALSE),"TBD")</f>
        <v>AIRBUS</v>
      </c>
      <c r="C483" s="125">
        <v>27530005</v>
      </c>
      <c r="D483" s="126" t="s">
        <v>157</v>
      </c>
      <c r="E483" s="127" t="s">
        <v>104</v>
      </c>
      <c r="F483" s="125" t="s">
        <v>715</v>
      </c>
      <c r="G483" s="125">
        <v>1</v>
      </c>
      <c r="H483" s="125">
        <v>0</v>
      </c>
      <c r="I483" s="125" t="str">
        <f>IFERROR(VLOOKUP(F483,'Stock PHS'!A:F,6,FALSE),"")</f>
        <v/>
      </c>
      <c r="J483" s="128" t="str">
        <f>IFERROR(VLOOKUP(F483,'Table V'!A:I,9,FALSE),"P/N INCONNU")</f>
        <v>P/N CONNU</v>
      </c>
      <c r="K483" s="125" t="str">
        <f>IFERROR(VLOOKUP(F483,'Table V'!A:J,10,FALSE),"TBD")</f>
        <v>TBD</v>
      </c>
      <c r="L483" s="125" t="str">
        <f>IFERROR(VLOOKUP(F483,'Table V'!A:C,3,FALSE),"LdF non existante")</f>
        <v>LdF Non approuvée</v>
      </c>
      <c r="M483" s="129" t="s">
        <v>59</v>
      </c>
      <c r="N483" s="125" t="str">
        <f>IFERROR(VLOOKUP(F483,'Table V'!A:H,8,FALSE),"À définir")</f>
        <v>NON</v>
      </c>
      <c r="O483" s="125" t="str">
        <f>IFERROR(VLOOKUP(F483,'Table V'!A:E,2,FALSE),"TBD")</f>
        <v>PLATE</v>
      </c>
      <c r="P483" s="125" t="str">
        <f>IFERROR(CONCATENATE(VLOOKUP(F483,'Table V'!$A$1:$Q$260192,17,FALSE),"-",(RIGHT(C483,4)),"0",D483),"")</f>
        <v>1251019-0005010</v>
      </c>
      <c r="Q483" s="130" t="s">
        <v>736</v>
      </c>
      <c r="R483" s="126" t="s">
        <v>1039</v>
      </c>
      <c r="S483" s="125" t="s">
        <v>1046</v>
      </c>
      <c r="T483" s="131" t="s">
        <v>24</v>
      </c>
      <c r="U483" s="132" t="s">
        <v>15</v>
      </c>
      <c r="V483" s="130" t="str">
        <f>IFERROR(VLOOKUP(F483,'Table V'!A:F,6,FALSE),"TBD")</f>
        <v>6925002700</v>
      </c>
      <c r="W483" s="125" t="str">
        <f>IFERROR(VLOOKUP(F483,'Table V'!A:G,7,FALSE),"TBD")</f>
        <v>Qté 2</v>
      </c>
      <c r="X483" s="125" t="str">
        <f>IFERROR(VLOOKUP(A483,[1]Feuil1!$A:$AG,32,FALSE),"N/A")</f>
        <v>Received</v>
      </c>
      <c r="Y483" s="130" t="s">
        <v>1987</v>
      </c>
      <c r="Z483" s="133" t="s">
        <v>730</v>
      </c>
      <c r="AA483" s="125" t="s">
        <v>1053</v>
      </c>
      <c r="AB483" s="129">
        <v>12653</v>
      </c>
      <c r="AC483" s="129" t="s">
        <v>722</v>
      </c>
      <c r="AD483" s="129" t="s">
        <v>1037</v>
      </c>
      <c r="AE483" s="134">
        <v>43281</v>
      </c>
      <c r="AF483" s="134">
        <v>43505</v>
      </c>
      <c r="AG483" s="134">
        <f t="shared" si="49"/>
        <v>43501</v>
      </c>
      <c r="AH483" s="125"/>
      <c r="AI483" s="219" t="str">
        <f>IFERROR(VLOOKUP('PLANNING-RECHANGES LATelec'!$AU483,[2]MAD!$B$4:$J$50000,2,FALSE),"MAD TBD")</f>
        <v>MAD TBD</v>
      </c>
      <c r="AJ483" s="134" t="str">
        <f>IFERROR(VLOOKUP('PLANNING-RECHANGES LATelec'!$AU483,[2]MAD!$B$4:$J$50000,9,FALSE),"NON EXPEDIÉE")</f>
        <v>NON EXPEDIÉE</v>
      </c>
      <c r="AK483" s="224" t="str">
        <f t="shared" si="50"/>
        <v/>
      </c>
      <c r="AL483" s="227">
        <v>43501</v>
      </c>
      <c r="AM483" s="222" t="s">
        <v>15</v>
      </c>
      <c r="AN483" s="172">
        <f>IFERROR(VLOOKUP('PLANNING-RECHANGES LATelec'!$F483,'Table V'!A$1:O8390,13,FALSE),"TBD")</f>
        <v>2380</v>
      </c>
      <c r="AO483" s="170">
        <f>IFERROR(VLOOKUP('PLANNING-RECHANGES LATelec'!$F483,'Table V'!A$1:O8347,14,FALSE),"TBD")</f>
        <v>0</v>
      </c>
      <c r="AP483" s="171" t="str">
        <f>IFERROR(VLOOKUP('PLANNING-RECHANGES LATelec'!$F483,'Table V'!A$1:O$8013,15,FALSE),"TBD")</f>
        <v>USD</v>
      </c>
      <c r="AQ483" s="170" t="str">
        <f>IFERROR(VLOOKUP('PLANNING-RECHANGES LATelec'!$A483,[3]PO_AS!$A$2:$R$2520,16,FALSE),"TBD")</f>
        <v>TBD</v>
      </c>
      <c r="AR483" s="171" t="str">
        <f>IFERROR(VLOOKUP('PLANNING-RECHANGES LATelec'!$A483,[3]PO_AS!$A$2:$S$2520,18,FALSE),"TBD")</f>
        <v>TBD</v>
      </c>
      <c r="AS483" s="169" t="str">
        <f t="shared" si="51"/>
        <v>Non valide</v>
      </c>
      <c r="AT483" s="169" t="str">
        <f t="shared" si="52"/>
        <v>Non valide</v>
      </c>
      <c r="AU483" s="215" t="str">
        <f>LEFT('PLANNING-RECHANGES LATelec'!$R483,9)</f>
        <v>LCT055767</v>
      </c>
      <c r="AV483" s="156"/>
    </row>
    <row r="484" spans="1:48" ht="25.5" hidden="1" x14ac:dyDescent="0.2">
      <c r="A484" s="86" t="str">
        <f t="shared" si="48"/>
        <v>2761048110</v>
      </c>
      <c r="B484" s="125" t="str">
        <f>IFERROR(VLOOKUP(F484,'Table V'!A:K,11,FALSE),"TBD")</f>
        <v>AIRBUS</v>
      </c>
      <c r="C484" s="125">
        <v>27610481</v>
      </c>
      <c r="D484" s="126">
        <v>10</v>
      </c>
      <c r="E484" s="127" t="s">
        <v>104</v>
      </c>
      <c r="F484" s="125" t="s">
        <v>715</v>
      </c>
      <c r="G484" s="125">
        <v>1</v>
      </c>
      <c r="H484" s="125">
        <v>0</v>
      </c>
      <c r="I484" s="125" t="str">
        <f>IFERROR(VLOOKUP(F484,'Stock PHS'!A:F,6,FALSE),"")</f>
        <v/>
      </c>
      <c r="J484" s="128" t="str">
        <f>IFERROR(VLOOKUP(F484,'Table V'!A:I,9,FALSE),"P/N INCONNU")</f>
        <v>P/N CONNU</v>
      </c>
      <c r="K484" s="125" t="str">
        <f>IFERROR(VLOOKUP(F484,'Table V'!A:J,10,FALSE),"TBD")</f>
        <v>TBD</v>
      </c>
      <c r="L484" s="125" t="str">
        <f>IFERROR(VLOOKUP(F484,'Table V'!A:C,3,FALSE),"LdF non existante")</f>
        <v>LdF Non approuvée</v>
      </c>
      <c r="M484" s="129" t="s">
        <v>59</v>
      </c>
      <c r="N484" s="125" t="str">
        <f>IFERROR(VLOOKUP(F484,'Table V'!A:H,8,FALSE),"À définir")</f>
        <v>NON</v>
      </c>
      <c r="O484" s="125" t="str">
        <f>IFERROR(VLOOKUP(F484,'Table V'!A:E,2,FALSE),"TBD")</f>
        <v>PLATE</v>
      </c>
      <c r="P484" s="125" t="str">
        <f>IFERROR(CONCATENATE(VLOOKUP(F484,'Table V'!$A$1:$Q$260192,17,FALSE),"-",(RIGHT(C484,4)),"0",D484),"")</f>
        <v>1251019-0481010</v>
      </c>
      <c r="Q484" s="130" t="s">
        <v>736</v>
      </c>
      <c r="R484" s="126" t="s">
        <v>1040</v>
      </c>
      <c r="S484" s="125" t="s">
        <v>1047</v>
      </c>
      <c r="T484" s="131" t="s">
        <v>24</v>
      </c>
      <c r="U484" s="132" t="s">
        <v>15</v>
      </c>
      <c r="V484" s="130" t="str">
        <f>IFERROR(VLOOKUP(F484,'Table V'!A:F,6,FALSE),"TBD")</f>
        <v>6925002700</v>
      </c>
      <c r="W484" s="125" t="str">
        <f>IFERROR(VLOOKUP(F484,'Table V'!A:G,7,FALSE),"TBD")</f>
        <v>Qté 2</v>
      </c>
      <c r="X484" s="125" t="str">
        <f>IFERROR(VLOOKUP(A484,[1]Feuil1!$A:$AG,32,FALSE),"N/A")</f>
        <v>Received</v>
      </c>
      <c r="Y484" s="130" t="s">
        <v>1987</v>
      </c>
      <c r="Z484" s="133" t="s">
        <v>730</v>
      </c>
      <c r="AA484" s="125" t="s">
        <v>1053</v>
      </c>
      <c r="AB484" s="129">
        <v>12653</v>
      </c>
      <c r="AC484" s="129" t="s">
        <v>722</v>
      </c>
      <c r="AD484" s="129" t="s">
        <v>1038</v>
      </c>
      <c r="AE484" s="134">
        <v>43281</v>
      </c>
      <c r="AF484" s="134">
        <v>43505</v>
      </c>
      <c r="AG484" s="134">
        <f t="shared" si="49"/>
        <v>43501</v>
      </c>
      <c r="AH484" s="125"/>
      <c r="AI484" s="219" t="str">
        <f>IFERROR(VLOOKUP('PLANNING-RECHANGES LATelec'!$AU484,[2]MAD!$B$4:$J$50000,2,FALSE),"MAD TBD")</f>
        <v>MAD TBD</v>
      </c>
      <c r="AJ484" s="134" t="str">
        <f>IFERROR(VLOOKUP('PLANNING-RECHANGES LATelec'!$AU484,[2]MAD!$B$4:$J$50000,9,FALSE),"NON EXPEDIÉE")</f>
        <v>NON EXPEDIÉE</v>
      </c>
      <c r="AK484" s="224" t="str">
        <f t="shared" si="50"/>
        <v/>
      </c>
      <c r="AL484" s="227">
        <v>43501</v>
      </c>
      <c r="AM484" s="222" t="s">
        <v>15</v>
      </c>
      <c r="AN484" s="172">
        <f>IFERROR(VLOOKUP('PLANNING-RECHANGES LATelec'!$F484,'Table V'!A$1:O8391,13,FALSE),"TBD")</f>
        <v>2380</v>
      </c>
      <c r="AO484" s="170">
        <f>IFERROR(VLOOKUP('PLANNING-RECHANGES LATelec'!$F484,'Table V'!A$1:O8348,14,FALSE),"TBD")</f>
        <v>0</v>
      </c>
      <c r="AP484" s="171" t="str">
        <f>IFERROR(VLOOKUP('PLANNING-RECHANGES LATelec'!$F484,'Table V'!A$1:O$8013,15,FALSE),"TBD")</f>
        <v>USD</v>
      </c>
      <c r="AQ484" s="170" t="str">
        <f>IFERROR(VLOOKUP('PLANNING-RECHANGES LATelec'!$A484,[3]PO_AS!$A$2:$R$2520,16,FALSE),"TBD")</f>
        <v>TBD</v>
      </c>
      <c r="AR484" s="171" t="str">
        <f>IFERROR(VLOOKUP('PLANNING-RECHANGES LATelec'!$A484,[3]PO_AS!$A$2:$S$2520,18,FALSE),"TBD")</f>
        <v>TBD</v>
      </c>
      <c r="AS484" s="169" t="str">
        <f t="shared" si="51"/>
        <v>Non valide</v>
      </c>
      <c r="AT484" s="169" t="str">
        <f t="shared" si="52"/>
        <v>Non valide</v>
      </c>
      <c r="AU484" s="215" t="str">
        <f>LEFT('PLANNING-RECHANGES LATelec'!$R484,9)</f>
        <v>LCT055773</v>
      </c>
      <c r="AV484" s="156"/>
    </row>
    <row r="485" spans="1:48" ht="38.25" hidden="1" x14ac:dyDescent="0.2">
      <c r="A485" s="86" t="str">
        <f t="shared" si="48"/>
        <v>2794720710</v>
      </c>
      <c r="B485" s="125" t="str">
        <f>IFERROR(VLOOKUP(F485,'Table V'!A:K,11,FALSE),"TBD")</f>
        <v>AIRBUS</v>
      </c>
      <c r="C485" s="125">
        <v>27947207</v>
      </c>
      <c r="D485" s="126" t="s">
        <v>157</v>
      </c>
      <c r="E485" s="127" t="s">
        <v>104</v>
      </c>
      <c r="F485" s="125" t="s">
        <v>703</v>
      </c>
      <c r="G485" s="125" t="s">
        <v>1102</v>
      </c>
      <c r="H485" s="125">
        <v>0</v>
      </c>
      <c r="I485" s="125" t="str">
        <f>IFERROR(VLOOKUP(F485,'Stock PHS'!A:F,6,FALSE),"")</f>
        <v/>
      </c>
      <c r="J485" s="128" t="str">
        <f>IFERROR(VLOOKUP(F485,'Table V'!A:I,9,FALSE),"P/N INCONNU")</f>
        <v>P/N CONNU</v>
      </c>
      <c r="K485" s="125" t="str">
        <f>IFERROR(VLOOKUP(F485,'Table V'!A:J,10,FALSE),"TBD")</f>
        <v>NB6251P</v>
      </c>
      <c r="L485" s="125" t="str">
        <f>IFERROR(VLOOKUP(F485,'Table V'!A:C,3,FALSE),"LdF non existante")</f>
        <v>LdF Non approuvée</v>
      </c>
      <c r="M485" s="129" t="s">
        <v>59</v>
      </c>
      <c r="N485" s="125" t="str">
        <f>IFERROR(VLOOKUP(F485,'Table V'!A:H,8,FALSE),"À définir")</f>
        <v>NON</v>
      </c>
      <c r="O485" s="125">
        <f>IFERROR(VLOOKUP(F485,'Table V'!A:E,2,FALSE),"TBD")</f>
        <v>60</v>
      </c>
      <c r="P485" s="125" t="str">
        <f>IFERROR(CONCATENATE(VLOOKUP(F485,'Table V'!$A$1:$Q$260192,17,FALSE),"-",(RIGHT(C485,4)),"0",D485),"")</f>
        <v>1251019-7207010</v>
      </c>
      <c r="Q485" s="130" t="str">
        <f>IFERROR(VLOOKUP(F485,'Table V'!A:L,12,FALSE),"")</f>
        <v>LAB</v>
      </c>
      <c r="R485" s="126" t="s">
        <v>1106</v>
      </c>
      <c r="S485" s="125" t="s">
        <v>283</v>
      </c>
      <c r="T485" s="131" t="s">
        <v>24</v>
      </c>
      <c r="U485" s="132" t="s">
        <v>15</v>
      </c>
      <c r="V485" s="130" t="str">
        <f>IFERROR(VLOOKUP(F485,'Table V'!A:F,6,FALSE),"TBD")</f>
        <v>6963455500
6963455400</v>
      </c>
      <c r="W485" s="125" t="str">
        <f>IFERROR(VLOOKUP(F485,'Table V'!A:G,7,FALSE),"TBD")</f>
        <v>Qté 1
Qté 1</v>
      </c>
      <c r="X485" s="125" t="str">
        <f>IFERROR(VLOOKUP(A485,[1]Feuil1!$A:$AG,32,FALSE),"N/A")</f>
        <v>Received</v>
      </c>
      <c r="Y485" s="130" t="str">
        <f>IF(ISNUMBER(Tableau1[[#This Row],[Date expédition réelle]]),"Expédiée","En cours")</f>
        <v>Expédiée</v>
      </c>
      <c r="Z485" s="133" t="s">
        <v>1258</v>
      </c>
      <c r="AA485" s="125" t="s">
        <v>876</v>
      </c>
      <c r="AB485" s="129">
        <v>18362</v>
      </c>
      <c r="AC485" s="129" t="s">
        <v>1150</v>
      </c>
      <c r="AD485" s="129">
        <v>5099</v>
      </c>
      <c r="AE485" s="134">
        <v>43537.999988425923</v>
      </c>
      <c r="AF485" s="134">
        <v>43546</v>
      </c>
      <c r="AG485" s="134">
        <f t="shared" si="49"/>
        <v>43542</v>
      </c>
      <c r="AH485" s="125"/>
      <c r="AI485" s="219">
        <f>IFERROR(VLOOKUP('PLANNING-RECHANGES LATelec'!$AU485,[2]MAD!$B$4:$J$50000,2,FALSE),"MAD TBD")</f>
        <v>43535</v>
      </c>
      <c r="AJ485" s="134">
        <f>IFERROR(VLOOKUP('PLANNING-RECHANGES LATelec'!$AU485,[2]MAD!$B$4:$J$50000,9,FALSE),"NON EXPEDIÉE")</f>
        <v>43536</v>
      </c>
      <c r="AK485" s="224">
        <f t="shared" si="50"/>
        <v>-7</v>
      </c>
      <c r="AL485" s="227">
        <v>43542</v>
      </c>
      <c r="AM485" s="222" t="s">
        <v>15</v>
      </c>
      <c r="AN485" s="172">
        <f>IFERROR(VLOOKUP('PLANNING-RECHANGES LATelec'!$F485,'Table V'!A$1:O8392,13,FALSE),"TBD")</f>
        <v>1036</v>
      </c>
      <c r="AO485" s="170">
        <f>IFERROR(VLOOKUP('PLANNING-RECHANGES LATelec'!$F485,'Table V'!A$1:O8349,14,FALSE),"TBD")</f>
        <v>1937</v>
      </c>
      <c r="AP485" s="171" t="str">
        <f>IFERROR(VLOOKUP('PLANNING-RECHANGES LATelec'!$F485,'Table V'!A$1:O$8013,15,FALSE),"TBD")</f>
        <v>USD</v>
      </c>
      <c r="AQ485" s="170" t="str">
        <f>IFERROR(VLOOKUP('PLANNING-RECHANGES LATelec'!$A485,[3]PO_AS!$A$2:$R$2520,16,FALSE),"TBD")</f>
        <v>TBD</v>
      </c>
      <c r="AR485" s="171" t="str">
        <f>IFERROR(VLOOKUP('PLANNING-RECHANGES LATelec'!$A485,[3]PO_AS!$A$2:$S$2520,18,FALSE),"TBD")</f>
        <v>TBD</v>
      </c>
      <c r="AS485" s="169" t="str">
        <f t="shared" si="51"/>
        <v>Non valide</v>
      </c>
      <c r="AT485" s="169" t="str">
        <f t="shared" si="52"/>
        <v>Non valide</v>
      </c>
      <c r="AU485" s="215" t="str">
        <f>LEFT('PLANNING-RECHANGES LATelec'!$R485,9)</f>
        <v>LCT169832</v>
      </c>
      <c r="AV485" s="156"/>
    </row>
    <row r="486" spans="1:48" ht="38.25" hidden="1" x14ac:dyDescent="0.2">
      <c r="A486" s="85" t="str">
        <f t="shared" si="48"/>
        <v>2794709910</v>
      </c>
      <c r="B486" s="125" t="str">
        <f>IFERROR(VLOOKUP(F486,'Table V'!A:K,11,FALSE),"TBD")</f>
        <v>AIRBUS</v>
      </c>
      <c r="C486" s="125">
        <v>27947099</v>
      </c>
      <c r="D486" s="126" t="s">
        <v>157</v>
      </c>
      <c r="E486" s="127" t="s">
        <v>104</v>
      </c>
      <c r="F486" s="125" t="s">
        <v>704</v>
      </c>
      <c r="G486" s="125" t="s">
        <v>1102</v>
      </c>
      <c r="H486" s="125">
        <v>0</v>
      </c>
      <c r="I486" s="125" t="str">
        <f>IFERROR(VLOOKUP(F486,'Stock PHS'!A:F,6,FALSE),"")</f>
        <v/>
      </c>
      <c r="J486" s="128" t="str">
        <f>IFERROR(VLOOKUP(F486,'Table V'!A:I,9,FALSE),"P/N INCONNU")</f>
        <v>P/N CONNU</v>
      </c>
      <c r="K486" s="125" t="str">
        <f>IFERROR(VLOOKUP(F486,'Table V'!A:J,10,FALSE),"TBD")</f>
        <v>TBD</v>
      </c>
      <c r="L486" s="125" t="str">
        <f>IFERROR(VLOOKUP(F486,'Table V'!A:C,3,FALSE),"LdF non existante")</f>
        <v>LdF Non approuvée</v>
      </c>
      <c r="M486" s="129" t="s">
        <v>59</v>
      </c>
      <c r="N486" s="125" t="str">
        <f>IFERROR(VLOOKUP(F486,'Table V'!A:H,8,FALSE),"À définir")</f>
        <v>NON</v>
      </c>
      <c r="O486" s="125">
        <f>IFERROR(VLOOKUP(F486,'Table V'!A:E,2,FALSE),"TBD")</f>
        <v>61</v>
      </c>
      <c r="P486" s="125" t="str">
        <f>IFERROR(CONCATENATE(VLOOKUP(F486,'Table V'!$A$1:$Q$260192,17,FALSE),"-",(RIGHT(C486,4)),"0",D486),"")</f>
        <v>1251019-7099010</v>
      </c>
      <c r="Q486" s="130" t="str">
        <f>IFERROR(VLOOKUP(F486,'Table V'!A:L,12,FALSE),"")</f>
        <v>LAB</v>
      </c>
      <c r="R486" s="126" t="s">
        <v>1111</v>
      </c>
      <c r="S486" s="125" t="s">
        <v>283</v>
      </c>
      <c r="T486" s="131" t="s">
        <v>24</v>
      </c>
      <c r="U486" s="132" t="s">
        <v>15</v>
      </c>
      <c r="V486" s="130" t="str">
        <f>IFERROR(VLOOKUP(F486,'Table V'!A:F,6,FALSE),"TBD")</f>
        <v>6963455500
6963455400</v>
      </c>
      <c r="W486" s="125" t="str">
        <f>IFERROR(VLOOKUP(F486,'Table V'!A:G,7,FALSE),"TBD")</f>
        <v>Qté 1
Qté 1</v>
      </c>
      <c r="X486" s="125" t="str">
        <f>IFERROR(VLOOKUP(A486,[1]Feuil1!$A:$AG,32,FALSE),"N/A")</f>
        <v>Received</v>
      </c>
      <c r="Y486" s="130" t="str">
        <f>IF(ISNUMBER(Tableau1[[#This Row],[Date expédition réelle]]),"Expédiée","En cours")</f>
        <v>Expédiée</v>
      </c>
      <c r="Z486" s="133" t="s">
        <v>1258</v>
      </c>
      <c r="AA486" s="125" t="s">
        <v>876</v>
      </c>
      <c r="AB486" s="129">
        <v>18362</v>
      </c>
      <c r="AC486" s="129" t="s">
        <v>1150</v>
      </c>
      <c r="AD486" s="129">
        <v>5099</v>
      </c>
      <c r="AE486" s="134">
        <v>43509.999988425923</v>
      </c>
      <c r="AF486" s="134">
        <v>43551</v>
      </c>
      <c r="AG486" s="134">
        <f t="shared" si="49"/>
        <v>43545</v>
      </c>
      <c r="AH486" s="125"/>
      <c r="AI486" s="219">
        <f>IFERROR(VLOOKUP('PLANNING-RECHANGES LATelec'!$AU486,[2]MAD!$B$4:$J$50000,2,FALSE),"MAD TBD")</f>
        <v>43542</v>
      </c>
      <c r="AJ486" s="134">
        <f>IFERROR(VLOOKUP('PLANNING-RECHANGES LATelec'!$AU486,[2]MAD!$B$4:$J$50000,9,FALSE),"NON EXPEDIÉE")</f>
        <v>43543</v>
      </c>
      <c r="AK486" s="224">
        <f t="shared" si="50"/>
        <v>-3</v>
      </c>
      <c r="AL486" s="227">
        <v>43545</v>
      </c>
      <c r="AM486" s="222" t="s">
        <v>15</v>
      </c>
      <c r="AN486" s="172">
        <f>IFERROR(VLOOKUP('PLANNING-RECHANGES LATelec'!$F486,'Table V'!A$1:O8393,13,FALSE),"TBD")</f>
        <v>1389</v>
      </c>
      <c r="AO486" s="170">
        <f>IFERROR(VLOOKUP('PLANNING-RECHANGES LATelec'!$F486,'Table V'!A$1:O8350,14,FALSE),"TBD")</f>
        <v>2219</v>
      </c>
      <c r="AP486" s="171" t="str">
        <f>IFERROR(VLOOKUP('PLANNING-RECHANGES LATelec'!$F486,'Table V'!A$1:O$8013,15,FALSE),"TBD")</f>
        <v>USD</v>
      </c>
      <c r="AQ486" s="170" t="str">
        <f>IFERROR(VLOOKUP('PLANNING-RECHANGES LATelec'!$A486,[3]PO_AS!$A$2:$R$2520,16,FALSE),"TBD")</f>
        <v>TBD</v>
      </c>
      <c r="AR486" s="171" t="str">
        <f>IFERROR(VLOOKUP('PLANNING-RECHANGES LATelec'!$A486,[3]PO_AS!$A$2:$S$2520,18,FALSE),"TBD")</f>
        <v>TBD</v>
      </c>
      <c r="AS486" s="169" t="str">
        <f t="shared" si="51"/>
        <v>Non valide</v>
      </c>
      <c r="AT486" s="169" t="str">
        <f t="shared" si="52"/>
        <v>Non valide</v>
      </c>
      <c r="AU486" s="215" t="str">
        <f>LEFT('PLANNING-RECHANGES LATelec'!$R486,9)</f>
        <v>LCT169842</v>
      </c>
      <c r="AV486" s="156"/>
    </row>
    <row r="487" spans="1:48" ht="38.25" hidden="1" x14ac:dyDescent="0.2">
      <c r="A487" s="85" t="str">
        <f t="shared" si="48"/>
        <v>2794720910</v>
      </c>
      <c r="B487" s="125" t="str">
        <f>IFERROR(VLOOKUP(F487,'Table V'!A:K,11,FALSE),"TBD")</f>
        <v>AIRBUS</v>
      </c>
      <c r="C487" s="125">
        <v>27947209</v>
      </c>
      <c r="D487" s="126" t="s">
        <v>157</v>
      </c>
      <c r="E487" s="127" t="s">
        <v>104</v>
      </c>
      <c r="F487" s="125" t="s">
        <v>703</v>
      </c>
      <c r="G487" s="125" t="s">
        <v>1102</v>
      </c>
      <c r="H487" s="125">
        <v>0</v>
      </c>
      <c r="I487" s="125" t="str">
        <f>IFERROR(VLOOKUP(F487,'Stock PHS'!A:F,6,FALSE),"")</f>
        <v/>
      </c>
      <c r="J487" s="128" t="str">
        <f>IFERROR(VLOOKUP(F487,'Table V'!A:I,9,FALSE),"P/N INCONNU")</f>
        <v>P/N CONNU</v>
      </c>
      <c r="K487" s="125" t="str">
        <f>IFERROR(VLOOKUP(F487,'Table V'!A:J,10,FALSE),"TBD")</f>
        <v>NB6251P</v>
      </c>
      <c r="L487" s="125" t="str">
        <f>IFERROR(VLOOKUP(F487,'Table V'!A:C,3,FALSE),"LdF non existante")</f>
        <v>LdF Non approuvée</v>
      </c>
      <c r="M487" s="129" t="s">
        <v>59</v>
      </c>
      <c r="N487" s="125" t="str">
        <f>IFERROR(VLOOKUP(F487,'Table V'!A:H,8,FALSE),"À définir")</f>
        <v>NON</v>
      </c>
      <c r="O487" s="125">
        <f>IFERROR(VLOOKUP(F487,'Table V'!A:E,2,FALSE),"TBD")</f>
        <v>60</v>
      </c>
      <c r="P487" s="125" t="str">
        <f>IFERROR(CONCATENATE(VLOOKUP(F487,'Table V'!$A$1:$Q$260192,17,FALSE),"-",(RIGHT(C487,4)),"0",D487),"")</f>
        <v>1251019-7209010</v>
      </c>
      <c r="Q487" s="130" t="str">
        <f>IFERROR(VLOOKUP(F487,'Table V'!A:L,12,FALSE),"")</f>
        <v>LAB</v>
      </c>
      <c r="R487" s="126" t="s">
        <v>1108</v>
      </c>
      <c r="S487" s="125" t="s">
        <v>284</v>
      </c>
      <c r="T487" s="131" t="s">
        <v>24</v>
      </c>
      <c r="U487" s="132" t="s">
        <v>15</v>
      </c>
      <c r="V487" s="130" t="str">
        <f>IFERROR(VLOOKUP(F487,'Table V'!A:F,6,FALSE),"TBD")</f>
        <v>6963455500
6963455400</v>
      </c>
      <c r="W487" s="125" t="str">
        <f>IFERROR(VLOOKUP(F487,'Table V'!A:G,7,FALSE),"TBD")</f>
        <v>Qté 1
Qté 1</v>
      </c>
      <c r="X487" s="125" t="str">
        <f>IFERROR(VLOOKUP(A487,[1]Feuil1!$A:$AG,32,FALSE),"N/A")</f>
        <v>Received</v>
      </c>
      <c r="Y487" s="130" t="str">
        <f>IF(ISNUMBER(Tableau1[[#This Row],[Date expédition réelle]]),"Expédiée","En cours")</f>
        <v>Expédiée</v>
      </c>
      <c r="Z487" s="133" t="s">
        <v>1258</v>
      </c>
      <c r="AA487" s="125" t="s">
        <v>876</v>
      </c>
      <c r="AB487" s="129">
        <v>18362</v>
      </c>
      <c r="AC487" s="129" t="s">
        <v>1150</v>
      </c>
      <c r="AD487" s="129">
        <v>5099</v>
      </c>
      <c r="AE487" s="134">
        <v>43509.999988425923</v>
      </c>
      <c r="AF487" s="134">
        <v>43551</v>
      </c>
      <c r="AG487" s="134">
        <f t="shared" si="49"/>
        <v>43545</v>
      </c>
      <c r="AH487" s="125"/>
      <c r="AI487" s="219">
        <f>IFERROR(VLOOKUP('PLANNING-RECHANGES LATelec'!$AU487,[2]MAD!$B$4:$J$50000,2,FALSE),"MAD TBD")</f>
        <v>43542</v>
      </c>
      <c r="AJ487" s="134">
        <f>IFERROR(VLOOKUP('PLANNING-RECHANGES LATelec'!$AU487,[2]MAD!$B$4:$J$50000,9,FALSE),"NON EXPEDIÉE")</f>
        <v>43543</v>
      </c>
      <c r="AK487" s="224">
        <f t="shared" si="50"/>
        <v>-3</v>
      </c>
      <c r="AL487" s="227">
        <v>43545</v>
      </c>
      <c r="AM487" s="222" t="s">
        <v>15</v>
      </c>
      <c r="AN487" s="172">
        <f>IFERROR(VLOOKUP('PLANNING-RECHANGES LATelec'!$F487,'Table V'!A$1:O8394,13,FALSE),"TBD")</f>
        <v>1036</v>
      </c>
      <c r="AO487" s="170">
        <f>IFERROR(VLOOKUP('PLANNING-RECHANGES LATelec'!$F487,'Table V'!A$1:O8351,14,FALSE),"TBD")</f>
        <v>1937</v>
      </c>
      <c r="AP487" s="171" t="str">
        <f>IFERROR(VLOOKUP('PLANNING-RECHANGES LATelec'!$F487,'Table V'!A$1:O$8013,15,FALSE),"TBD")</f>
        <v>USD</v>
      </c>
      <c r="AQ487" s="170" t="str">
        <f>IFERROR(VLOOKUP('PLANNING-RECHANGES LATelec'!$A487,[3]PO_AS!$A$2:$R$2520,16,FALSE),"TBD")</f>
        <v>TBD</v>
      </c>
      <c r="AR487" s="171" t="str">
        <f>IFERROR(VLOOKUP('PLANNING-RECHANGES LATelec'!$A487,[3]PO_AS!$A$2:$S$2520,18,FALSE),"TBD")</f>
        <v>TBD</v>
      </c>
      <c r="AS487" s="169" t="str">
        <f t="shared" si="51"/>
        <v>Non valide</v>
      </c>
      <c r="AT487" s="169" t="str">
        <f t="shared" si="52"/>
        <v>Non valide</v>
      </c>
      <c r="AU487" s="215" t="str">
        <f>LEFT('PLANNING-RECHANGES LATelec'!$R487,9)</f>
        <v>LCT169836</v>
      </c>
      <c r="AV487" s="156"/>
    </row>
    <row r="488" spans="1:48" ht="38.25" hidden="1" x14ac:dyDescent="0.2">
      <c r="A488" s="86" t="str">
        <f t="shared" si="48"/>
        <v>2794741910</v>
      </c>
      <c r="B488" s="125" t="str">
        <f>IFERROR(VLOOKUP(F488,'Table V'!A:K,11,FALSE),"TBD")</f>
        <v>AIRBUS</v>
      </c>
      <c r="C488" s="125">
        <v>27947419</v>
      </c>
      <c r="D488" s="126" t="s">
        <v>157</v>
      </c>
      <c r="E488" s="127" t="s">
        <v>104</v>
      </c>
      <c r="F488" s="125" t="s">
        <v>705</v>
      </c>
      <c r="G488" s="125" t="s">
        <v>1102</v>
      </c>
      <c r="H488" s="125">
        <v>0</v>
      </c>
      <c r="I488" s="125"/>
      <c r="J488" s="128" t="str">
        <f>IFERROR(VLOOKUP(F488,'Table V'!A:I,9,FALSE),"P/N INCONNU")</f>
        <v>P/N CONNU</v>
      </c>
      <c r="K488" s="125" t="str">
        <f>IFERROR(VLOOKUP(F488,'Table V'!A:J,10,FALSE),"TBD")</f>
        <v>TBD</v>
      </c>
      <c r="L488" s="125" t="str">
        <f>IFERROR(VLOOKUP(F488,'Table V'!A:C,3,FALSE),"LdF non existante")</f>
        <v>LdF Non approuvée</v>
      </c>
      <c r="M488" s="129" t="s">
        <v>59</v>
      </c>
      <c r="N488" s="125" t="str">
        <f>IFERROR(VLOOKUP(F488,'Table V'!A:H,8,FALSE),"À définir")</f>
        <v>NON</v>
      </c>
      <c r="O488" s="125">
        <f>IFERROR(VLOOKUP(F488,'Table V'!A:E,2,FALSE),"TBD")</f>
        <v>62</v>
      </c>
      <c r="P488" s="125" t="str">
        <f>IFERROR(CONCATENATE(VLOOKUP(F488,'Table V'!$A$1:$Q$260192,17,FALSE),"-",(RIGHT(C488,4)),"0",D488),"")</f>
        <v>1251019-7419010</v>
      </c>
      <c r="Q488" s="130" t="str">
        <f>IFERROR(VLOOKUP(F488,'Table V'!A:L,12,FALSE),"")</f>
        <v>LAB</v>
      </c>
      <c r="R488" s="126" t="s">
        <v>1116</v>
      </c>
      <c r="S488" s="125" t="s">
        <v>282</v>
      </c>
      <c r="T488" s="131" t="s">
        <v>24</v>
      </c>
      <c r="U488" s="132" t="s">
        <v>15</v>
      </c>
      <c r="V488" s="130" t="str">
        <f>IFERROR(VLOOKUP(F488,'Table V'!A:F,6,FALSE),"TBD")</f>
        <v>6963455500
6963455400
6963403400</v>
      </c>
      <c r="W488" s="125" t="str">
        <f>IFERROR(VLOOKUP(F488,'Table V'!A:G,7,FALSE),"TBD")</f>
        <v>Qté 1
Qté 1
Qté 1</v>
      </c>
      <c r="X488" s="125" t="str">
        <f>IFERROR(VLOOKUP(A488,[1]Feuil1!$A:$AG,32,FALSE),"N/A")</f>
        <v>Received</v>
      </c>
      <c r="Y488" s="130" t="str">
        <f>IF(ISNUMBER(Tableau1[[#This Row],[Date expédition réelle]]),"Expédiée","En cours")</f>
        <v>Expédiée</v>
      </c>
      <c r="Z488" s="133" t="s">
        <v>1258</v>
      </c>
      <c r="AA488" s="125" t="s">
        <v>876</v>
      </c>
      <c r="AB488" s="129">
        <v>18362</v>
      </c>
      <c r="AC488" s="129" t="s">
        <v>1150</v>
      </c>
      <c r="AD488" s="129">
        <v>5099</v>
      </c>
      <c r="AE488" s="134">
        <v>43537.999988425923</v>
      </c>
      <c r="AF488" s="134">
        <v>43551</v>
      </c>
      <c r="AG488" s="134">
        <f t="shared" si="49"/>
        <v>43545</v>
      </c>
      <c r="AH488" s="125"/>
      <c r="AI488" s="219">
        <f>IFERROR(VLOOKUP('PLANNING-RECHANGES LATelec'!$AU488,[2]MAD!$B$4:$J$50000,2,FALSE),"MAD TBD")</f>
        <v>43542</v>
      </c>
      <c r="AJ488" s="134">
        <f>IFERROR(VLOOKUP('PLANNING-RECHANGES LATelec'!$AU488,[2]MAD!$B$4:$J$50000,9,FALSE),"NON EXPEDIÉE")</f>
        <v>43543</v>
      </c>
      <c r="AK488" s="224">
        <f t="shared" si="50"/>
        <v>-3</v>
      </c>
      <c r="AL488" s="227">
        <v>43545</v>
      </c>
      <c r="AM488" s="222" t="s">
        <v>15</v>
      </c>
      <c r="AN488" s="172">
        <f>IFERROR(VLOOKUP('PLANNING-RECHANGES LATelec'!$F488,'Table V'!A$1:O8395,13,FALSE),"TBD")</f>
        <v>1155</v>
      </c>
      <c r="AO488" s="170">
        <f>IFERROR(VLOOKUP('PLANNING-RECHANGES LATelec'!$F488,'Table V'!A$1:O8352,14,FALSE),"TBD")</f>
        <v>2033</v>
      </c>
      <c r="AP488" s="171" t="str">
        <f>IFERROR(VLOOKUP('PLANNING-RECHANGES LATelec'!$F488,'Table V'!A$1:O$8013,15,FALSE),"TBD")</f>
        <v>USD</v>
      </c>
      <c r="AQ488" s="170" t="str">
        <f>IFERROR(VLOOKUP('PLANNING-RECHANGES LATelec'!$A488,[3]PO_AS!$A$2:$R$2520,16,FALSE),"TBD")</f>
        <v>TBD</v>
      </c>
      <c r="AR488" s="171" t="str">
        <f>IFERROR(VLOOKUP('PLANNING-RECHANGES LATelec'!$A488,[3]PO_AS!$A$2:$S$2520,18,FALSE),"TBD")</f>
        <v>TBD</v>
      </c>
      <c r="AS488" s="169" t="str">
        <f t="shared" si="51"/>
        <v>Non valide</v>
      </c>
      <c r="AT488" s="169" t="str">
        <f t="shared" si="52"/>
        <v>Non valide</v>
      </c>
      <c r="AU488" s="215" t="str">
        <f>LEFT('PLANNING-RECHANGES LATelec'!$R488,9)</f>
        <v>LCT169852</v>
      </c>
      <c r="AV488" s="156"/>
    </row>
    <row r="489" spans="1:48" ht="25.5" hidden="1" x14ac:dyDescent="0.2">
      <c r="A489" s="86" t="str">
        <f t="shared" si="48"/>
        <v>2788065610</v>
      </c>
      <c r="B489" s="125" t="str">
        <f>IFERROR(VLOOKUP(F489,'Table V'!A:K,11,FALSE),"TBD")</f>
        <v>AIRBUS</v>
      </c>
      <c r="C489" s="125">
        <v>27880656</v>
      </c>
      <c r="D489" s="126">
        <v>10</v>
      </c>
      <c r="E489" s="127" t="s">
        <v>104</v>
      </c>
      <c r="F489" s="125" t="s">
        <v>674</v>
      </c>
      <c r="G489" s="125">
        <v>10</v>
      </c>
      <c r="H489" s="125">
        <v>0</v>
      </c>
      <c r="I489" s="125" t="str">
        <f>IFERROR(VLOOKUP(F489,'Stock PHS'!A:F,6,FALSE),"")</f>
        <v/>
      </c>
      <c r="J489" s="128" t="str">
        <f>IFERROR(VLOOKUP(F489,'Table V'!A:I,9,FALSE),"P/N INCONNU")</f>
        <v>P/N CONNU</v>
      </c>
      <c r="K489" s="125" t="str">
        <f>IFERROR(VLOOKUP(F489,'Table V'!A:J,10,FALSE),"TBD")</f>
        <v>N/A</v>
      </c>
      <c r="L489" s="125" t="str">
        <f>IFERROR(VLOOKUP(F489,'Table V'!A:C,3,FALSE),"LdF non existante")</f>
        <v>LdF approuvée</v>
      </c>
      <c r="M489" s="129" t="s">
        <v>59</v>
      </c>
      <c r="N489" s="125" t="str">
        <f>IFERROR(VLOOKUP(F489,'Table V'!A:H,8,FALSE),"À définir")</f>
        <v>NON</v>
      </c>
      <c r="O489" s="125" t="str">
        <f>IFERROR(VLOOKUP(F489,'Table V'!A:E,2,FALSE),"TBD")</f>
        <v>PROTECTION CAP</v>
      </c>
      <c r="P489" s="125" t="str">
        <f>IFERROR(CONCATENATE(VLOOKUP(F489,'Table V'!$A$1:$Q$260192,17,FALSE),"-",(RIGHT(C489,4)),"0",D489),"")</f>
        <v>1251019-0656010</v>
      </c>
      <c r="Q489" s="130" t="str">
        <f>IFERROR(VLOOKUP(F489,'Table V'!A:L,12,FALSE),"")</f>
        <v>COL</v>
      </c>
      <c r="R489" s="126" t="s">
        <v>900</v>
      </c>
      <c r="S489" s="125" t="s">
        <v>902</v>
      </c>
      <c r="T489" s="131" t="s">
        <v>24</v>
      </c>
      <c r="U489" s="132" t="s">
        <v>15</v>
      </c>
      <c r="V489" s="130" t="str">
        <f>IFERROR(VLOOKUP(F489,'Table V'!A:F,6,FALSE),"TBD")</f>
        <v>N/A</v>
      </c>
      <c r="W489" s="125" t="str">
        <f>IFERROR(VLOOKUP(F489,'Table V'!A:G,7,FALSE),"TBD")</f>
        <v>N/A</v>
      </c>
      <c r="X489" s="125" t="str">
        <f>IFERROR(VLOOKUP(A489,[1]Feuil1!$A:$AG,32,FALSE),"N/A")</f>
        <v>N/A</v>
      </c>
      <c r="Y489" s="130" t="s">
        <v>1987</v>
      </c>
      <c r="Z489" s="133" t="s">
        <v>1225</v>
      </c>
      <c r="AA489" s="125" t="s">
        <v>876</v>
      </c>
      <c r="AB489" s="129">
        <v>17018</v>
      </c>
      <c r="AC489" s="129" t="s">
        <v>928</v>
      </c>
      <c r="AD489" s="129" t="s">
        <v>1192</v>
      </c>
      <c r="AE489" s="134">
        <v>43524</v>
      </c>
      <c r="AF489" s="134">
        <v>43524</v>
      </c>
      <c r="AG489" s="134">
        <f t="shared" si="49"/>
        <v>43518</v>
      </c>
      <c r="AH489" s="125"/>
      <c r="AI489" s="219" t="str">
        <f>IFERROR(VLOOKUP('PLANNING-RECHANGES LATelec'!$AU489,[2]MAD!$B$4:$J$50000,2,FALSE),"MAD TBD")</f>
        <v>MAD TBD</v>
      </c>
      <c r="AJ489" s="134" t="str">
        <f>IFERROR(VLOOKUP('PLANNING-RECHANGES LATelec'!$AU489,[2]MAD!$B$4:$J$50000,9,FALSE),"NON EXPEDIÉE")</f>
        <v>NON EXPEDIÉE</v>
      </c>
      <c r="AK489" s="224" t="str">
        <f t="shared" si="50"/>
        <v/>
      </c>
      <c r="AL489" s="227">
        <v>43518</v>
      </c>
      <c r="AM489" s="222" t="s">
        <v>15</v>
      </c>
      <c r="AN489" s="172">
        <f>IFERROR(VLOOKUP('PLANNING-RECHANGES LATelec'!$F489,'Table V'!A$1:O8396,13,FALSE),"TBD")</f>
        <v>134</v>
      </c>
      <c r="AO489" s="170">
        <f>IFERROR(VLOOKUP('PLANNING-RECHANGES LATelec'!$F489,'Table V'!A$1:O8353,14,FALSE),"TBD")</f>
        <v>0</v>
      </c>
      <c r="AP489" s="171" t="str">
        <f>IFERROR(VLOOKUP('PLANNING-RECHANGES LATelec'!$F489,'Table V'!A$1:O$8013,15,FALSE),"TBD")</f>
        <v>EUR</v>
      </c>
      <c r="AQ489" s="170" t="str">
        <f>IFERROR(VLOOKUP('PLANNING-RECHANGES LATelec'!$A489,[3]PO_AS!$A$2:$R$2520,16,FALSE),"TBD")</f>
        <v>TBD</v>
      </c>
      <c r="AR489" s="171" t="str">
        <f>IFERROR(VLOOKUP('PLANNING-RECHANGES LATelec'!$A489,[3]PO_AS!$A$2:$S$2520,18,FALSE),"TBD")</f>
        <v>TBD</v>
      </c>
      <c r="AS489" s="169" t="str">
        <f t="shared" si="51"/>
        <v>Non valide</v>
      </c>
      <c r="AT489" s="169" t="str">
        <f t="shared" si="52"/>
        <v>Non valide</v>
      </c>
      <c r="AU489" s="215" t="str">
        <f>LEFT('PLANNING-RECHANGES LATelec'!$R489,9)</f>
        <v>LCT133555</v>
      </c>
      <c r="AV489" s="156"/>
    </row>
    <row r="490" spans="1:48" ht="38.25" hidden="1" x14ac:dyDescent="0.2">
      <c r="A490" s="86" t="str">
        <f t="shared" si="48"/>
        <v>2794742510</v>
      </c>
      <c r="B490" s="125" t="str">
        <f>IFERROR(VLOOKUP(F490,'Table V'!A:K,11,FALSE),"TBD")</f>
        <v>AIRBUS</v>
      </c>
      <c r="C490" s="125">
        <v>27947425</v>
      </c>
      <c r="D490" s="126" t="s">
        <v>157</v>
      </c>
      <c r="E490" s="127" t="s">
        <v>104</v>
      </c>
      <c r="F490" s="125" t="s">
        <v>705</v>
      </c>
      <c r="G490" s="125" t="s">
        <v>1102</v>
      </c>
      <c r="H490" s="125">
        <v>0</v>
      </c>
      <c r="I490" s="125"/>
      <c r="J490" s="128" t="str">
        <f>IFERROR(VLOOKUP(F490,'Table V'!A:I,9,FALSE),"P/N INCONNU")</f>
        <v>P/N CONNU</v>
      </c>
      <c r="K490" s="125" t="str">
        <f>IFERROR(VLOOKUP(F490,'Table V'!A:J,10,FALSE),"TBD")</f>
        <v>TBD</v>
      </c>
      <c r="L490" s="125" t="str">
        <f>IFERROR(VLOOKUP(F490,'Table V'!A:C,3,FALSE),"LdF non existante")</f>
        <v>LdF Non approuvée</v>
      </c>
      <c r="M490" s="129" t="s">
        <v>59</v>
      </c>
      <c r="N490" s="125" t="str">
        <f>IFERROR(VLOOKUP(F490,'Table V'!A:H,8,FALSE),"À définir")</f>
        <v>NON</v>
      </c>
      <c r="O490" s="125">
        <f>IFERROR(VLOOKUP(F490,'Table V'!A:E,2,FALSE),"TBD")</f>
        <v>62</v>
      </c>
      <c r="P490" s="125" t="str">
        <f>IFERROR(CONCATENATE(VLOOKUP(F490,'Table V'!$A$1:$Q$260192,17,FALSE),"-",(RIGHT(C490,4)),"0",D490),"")</f>
        <v>1251019-7425010</v>
      </c>
      <c r="Q490" s="130" t="str">
        <f>IFERROR(VLOOKUP(F490,'Table V'!A:L,12,FALSE),"")</f>
        <v>LAB</v>
      </c>
      <c r="R490" s="126" t="s">
        <v>1118</v>
      </c>
      <c r="S490" s="125" t="s">
        <v>284</v>
      </c>
      <c r="T490" s="131" t="s">
        <v>24</v>
      </c>
      <c r="U490" s="132" t="s">
        <v>15</v>
      </c>
      <c r="V490" s="130" t="str">
        <f>IFERROR(VLOOKUP(F490,'Table V'!A:F,6,FALSE),"TBD")</f>
        <v>6963455500
6963455400
6963403400</v>
      </c>
      <c r="W490" s="125" t="str">
        <f>IFERROR(VLOOKUP(F490,'Table V'!A:G,7,FALSE),"TBD")</f>
        <v>Qté 1
Qté 1
Qté 1</v>
      </c>
      <c r="X490" s="125" t="str">
        <f>IFERROR(VLOOKUP(A490,[1]Feuil1!$A:$AG,32,FALSE),"N/A")</f>
        <v>Received</v>
      </c>
      <c r="Y490" s="130" t="str">
        <f>IF(ISNUMBER(Tableau1[[#This Row],[Date expédition réelle]]),"Expédiée","En cours")</f>
        <v>Expédiée</v>
      </c>
      <c r="Z490" s="133" t="s">
        <v>1258</v>
      </c>
      <c r="AA490" s="125" t="s">
        <v>876</v>
      </c>
      <c r="AB490" s="129">
        <v>18362</v>
      </c>
      <c r="AC490" s="129" t="s">
        <v>1150</v>
      </c>
      <c r="AD490" s="129">
        <v>5099</v>
      </c>
      <c r="AE490" s="134">
        <v>43537.999988425923</v>
      </c>
      <c r="AF490" s="134">
        <v>43546</v>
      </c>
      <c r="AG490" s="134">
        <f t="shared" si="49"/>
        <v>43542</v>
      </c>
      <c r="AH490" s="125"/>
      <c r="AI490" s="219">
        <f>IFERROR(VLOOKUP('PLANNING-RECHANGES LATelec'!$AU490,[2]MAD!$B$4:$J$50000,2,FALSE),"MAD TBD")</f>
        <v>43535</v>
      </c>
      <c r="AJ490" s="134">
        <f>IFERROR(VLOOKUP('PLANNING-RECHANGES LATelec'!$AU490,[2]MAD!$B$4:$J$50000,9,FALSE),"NON EXPEDIÉE")</f>
        <v>43536</v>
      </c>
      <c r="AK490" s="224">
        <f t="shared" si="50"/>
        <v>-7</v>
      </c>
      <c r="AL490" s="227">
        <v>43542</v>
      </c>
      <c r="AM490" s="222" t="s">
        <v>15</v>
      </c>
      <c r="AN490" s="172">
        <f>IFERROR(VLOOKUP('PLANNING-RECHANGES LATelec'!$F490,'Table V'!A$1:O8397,13,FALSE),"TBD")</f>
        <v>1155</v>
      </c>
      <c r="AO490" s="170">
        <f>IFERROR(VLOOKUP('PLANNING-RECHANGES LATelec'!$F490,'Table V'!A$1:O8354,14,FALSE),"TBD")</f>
        <v>2033</v>
      </c>
      <c r="AP490" s="171" t="str">
        <f>IFERROR(VLOOKUP('PLANNING-RECHANGES LATelec'!$F490,'Table V'!A$1:O$8013,15,FALSE),"TBD")</f>
        <v>USD</v>
      </c>
      <c r="AQ490" s="170" t="str">
        <f>IFERROR(VLOOKUP('PLANNING-RECHANGES LATelec'!$A490,[3]PO_AS!$A$2:$R$2520,16,FALSE),"TBD")</f>
        <v>TBD</v>
      </c>
      <c r="AR490" s="171" t="str">
        <f>IFERROR(VLOOKUP('PLANNING-RECHANGES LATelec'!$A490,[3]PO_AS!$A$2:$S$2520,18,FALSE),"TBD")</f>
        <v>TBD</v>
      </c>
      <c r="AS490" s="169" t="str">
        <f t="shared" si="51"/>
        <v>Non valide</v>
      </c>
      <c r="AT490" s="169" t="str">
        <f t="shared" si="52"/>
        <v>Non valide</v>
      </c>
      <c r="AU490" s="215" t="str">
        <f>LEFT('PLANNING-RECHANGES LATelec'!$R490,9)</f>
        <v>LCT169856</v>
      </c>
      <c r="AV490" s="156"/>
    </row>
    <row r="491" spans="1:48" ht="38.25" hidden="1" x14ac:dyDescent="0.2">
      <c r="A491" s="165" t="str">
        <f t="shared" si="48"/>
        <v>2801710910</v>
      </c>
      <c r="B491" s="125" t="str">
        <f>IFERROR(VLOOKUP(F491,'Table V'!A:K,11,FALSE),"TBD")</f>
        <v>AIRBUS</v>
      </c>
      <c r="C491" s="125">
        <v>28017109</v>
      </c>
      <c r="D491" s="126" t="s">
        <v>157</v>
      </c>
      <c r="E491" s="127" t="s">
        <v>104</v>
      </c>
      <c r="F491" s="125" t="s">
        <v>1316</v>
      </c>
      <c r="G491" s="125" t="s">
        <v>1183</v>
      </c>
      <c r="H491" s="125">
        <v>0</v>
      </c>
      <c r="I491" s="125" t="str">
        <f>IFERROR(VLOOKUP(F491,'Stock PHS'!A:F,6,FALSE),"")</f>
        <v/>
      </c>
      <c r="J491" s="128" t="str">
        <f>IFERROR(VLOOKUP(F491,'Table V'!A:I,9,FALSE),"P/N INCONNU")</f>
        <v>P/N CONNU</v>
      </c>
      <c r="K491" s="125" t="str">
        <f>IFERROR(VLOOKUP(F491,'Table V'!A:J,10,FALSE),"TBD")</f>
        <v>NA</v>
      </c>
      <c r="L491" s="125" t="str">
        <f>IFERROR(VLOOKUP(F491,'Table V'!A:C,3,FALSE),"LdF non existante")</f>
        <v>LdF Non approuvée</v>
      </c>
      <c r="M491" s="129"/>
      <c r="N491" s="129" t="str">
        <f>IFERROR(VLOOKUP(F491,'Table V'!A:H,8,FALSE),"À définir")</f>
        <v>NON</v>
      </c>
      <c r="O491" s="125">
        <f>IFERROR(VLOOKUP(F491,'Table V'!A:E,2,FALSE),"TBD")</f>
        <v>453</v>
      </c>
      <c r="P491" s="125" t="str">
        <f>IFERROR(CONCATENATE(VLOOKUP(F491,'Table V'!$A$1:$Q$260192,17,FALSE),"-",(RIGHT(C491,4)),"0",D491),"")</f>
        <v>1251019-7109010</v>
      </c>
      <c r="Q491" s="138" t="str">
        <f>IFERROR(VLOOKUP(F491,'Table V'!A:L,12,FALSE),"")</f>
        <v>LAB</v>
      </c>
      <c r="R491" s="126" t="s">
        <v>1326</v>
      </c>
      <c r="S491" s="125" t="s">
        <v>1320</v>
      </c>
      <c r="T491" s="131" t="s">
        <v>24</v>
      </c>
      <c r="U491" s="132" t="s">
        <v>15</v>
      </c>
      <c r="V491" s="139" t="str">
        <f>IFERROR(VLOOKUP(F491,'Table V'!A:F,6,FALSE),"TBD")</f>
        <v>N/A</v>
      </c>
      <c r="W491" s="140" t="str">
        <f>IFERROR(VLOOKUP(F491,'Table V'!A:G,7,FALSE),"TBD")</f>
        <v>NA</v>
      </c>
      <c r="X491" s="140" t="str">
        <f>IFERROR(VLOOKUP(A491,[1]Feuil1!$A:$AG,32,FALSE),"N/A")</f>
        <v>N/A</v>
      </c>
      <c r="Y491" s="130" t="str">
        <f>IF(ISNUMBER(Tableau1[[#This Row],[Date expédition réelle]]),"Expédiée","En cours")</f>
        <v>Expédiée</v>
      </c>
      <c r="Z491" s="133" t="s">
        <v>1560</v>
      </c>
      <c r="AA491" s="125" t="s">
        <v>876</v>
      </c>
      <c r="AB491" s="129">
        <v>20452</v>
      </c>
      <c r="AC491" s="129"/>
      <c r="AD491" s="129">
        <v>5318</v>
      </c>
      <c r="AE491" s="134">
        <v>43523.999988425923</v>
      </c>
      <c r="AF491" s="134">
        <v>43551</v>
      </c>
      <c r="AG491" s="134">
        <f t="shared" si="49"/>
        <v>43545</v>
      </c>
      <c r="AH491" s="125"/>
      <c r="AI491" s="219">
        <f>IFERROR(VLOOKUP('PLANNING-RECHANGES LATelec'!$AU491,[2]MAD!$B$4:$J$50000,2,FALSE),"MAD TBD")</f>
        <v>43549</v>
      </c>
      <c r="AJ491" s="134">
        <f>IFERROR(VLOOKUP('PLANNING-RECHANGES LATelec'!$AU491,[2]MAD!$B$4:$J$50000,9,FALSE),"NON EXPEDIÉE")</f>
        <v>43550</v>
      </c>
      <c r="AK491" s="224">
        <f t="shared" si="50"/>
        <v>4</v>
      </c>
      <c r="AL491" s="227">
        <v>43545</v>
      </c>
      <c r="AM491" s="222" t="s">
        <v>15</v>
      </c>
      <c r="AN491" s="172">
        <f>IFERROR(VLOOKUP('PLANNING-RECHANGES LATelec'!$F491,'Table V'!A$1:O8398,13,FALSE),"TBD")</f>
        <v>2741</v>
      </c>
      <c r="AO491" s="170">
        <f>IFERROR(VLOOKUP('PLANNING-RECHANGES LATelec'!$F491,'Table V'!A$1:O8355,14,FALSE),"TBD")</f>
        <v>3510</v>
      </c>
      <c r="AP491" s="171" t="str">
        <f>IFERROR(VLOOKUP('PLANNING-RECHANGES LATelec'!$F491,'Table V'!A$1:O$8013,15,FALSE),"TBD")</f>
        <v>USD</v>
      </c>
      <c r="AQ491" s="170" t="str">
        <f>IFERROR(VLOOKUP('PLANNING-RECHANGES LATelec'!$A491,[3]PO_AS!$A$2:$R$2520,16,FALSE),"TBD")</f>
        <v>TBD</v>
      </c>
      <c r="AR491" s="171" t="str">
        <f>IFERROR(VLOOKUP('PLANNING-RECHANGES LATelec'!$A491,[3]PO_AS!$A$2:$S$2520,18,FALSE),"TBD")</f>
        <v>TBD</v>
      </c>
      <c r="AS491" s="171" t="str">
        <f t="shared" si="51"/>
        <v>Non valide</v>
      </c>
      <c r="AT491" s="171" t="str">
        <f t="shared" si="52"/>
        <v>Non valide</v>
      </c>
      <c r="AU491" s="215" t="str">
        <f>LEFT('PLANNING-RECHANGES LATelec'!$R491,9)</f>
        <v>LCT226814</v>
      </c>
      <c r="AV491" s="156"/>
    </row>
    <row r="492" spans="1:48" ht="76.5" hidden="1" x14ac:dyDescent="0.2">
      <c r="A492" s="165" t="str">
        <f t="shared" si="48"/>
        <v>2807856510</v>
      </c>
      <c r="B492" s="125" t="str">
        <f>IFERROR(VLOOKUP(F492,'Table V'!A:K,11,FALSE),"TBD")</f>
        <v>AIRBUS</v>
      </c>
      <c r="C492" s="125">
        <v>28078565</v>
      </c>
      <c r="D492" s="126" t="s">
        <v>157</v>
      </c>
      <c r="E492" s="127" t="s">
        <v>16</v>
      </c>
      <c r="F492" s="125" t="s">
        <v>1557</v>
      </c>
      <c r="G492" s="125">
        <v>2</v>
      </c>
      <c r="H492" s="125">
        <v>0</v>
      </c>
      <c r="I492" s="125" t="str">
        <f>IFERROR(VLOOKUP(F492,'Stock PHS'!A:F,6,FALSE),"")</f>
        <v/>
      </c>
      <c r="J492" s="128" t="str">
        <f>IFERROR(VLOOKUP(F492,'Table V'!A:I,9,FALSE),"P/N INCONNU")</f>
        <v>P/N CONNU</v>
      </c>
      <c r="K492" s="125">
        <f>IFERROR(VLOOKUP(F492,'Table V'!A:J,10,FALSE),"TBD")</f>
        <v>0</v>
      </c>
      <c r="L492" s="125" t="str">
        <f>IFERROR(VLOOKUP(F492,'Table V'!A:C,3,FALSE),"LdF non existante")</f>
        <v>LdF Non approuvée</v>
      </c>
      <c r="M492" s="129" t="s">
        <v>59</v>
      </c>
      <c r="N492" s="129" t="str">
        <f>IFERROR(VLOOKUP(F492,'Table V'!A:H,8,FALSE),"À définir")</f>
        <v>NON</v>
      </c>
      <c r="O492" s="125" t="str">
        <f>IFERROR(VLOOKUP(F492,'Table V'!A:E,2,FALSE),"TBD")</f>
        <v>BUNDLE</v>
      </c>
      <c r="P492" s="129" t="str">
        <f>IFERROR(CONCATENATE(VLOOKUP(F492,'Table V'!$A$1:$Q$260192,17,FALSE),"-",(RIGHT(C492,4)),"0",D492),"")</f>
        <v>1251019-8565010</v>
      </c>
      <c r="Q492" s="138" t="str">
        <f>IFERROR(VLOOKUP(F492,'Table V'!A:L,12,FALSE),"")</f>
        <v>COL</v>
      </c>
      <c r="R492" s="126" t="s">
        <v>1602</v>
      </c>
      <c r="S492" s="125" t="s">
        <v>1603</v>
      </c>
      <c r="T492" s="131" t="s">
        <v>24</v>
      </c>
      <c r="U492" s="132" t="s">
        <v>15</v>
      </c>
      <c r="V492" s="139" t="str">
        <f>IFERROR(VLOOKUP(F492,'Table V'!A:F,6,FALSE),"TBD")</f>
        <v>N/A</v>
      </c>
      <c r="W492" s="140" t="str">
        <f>IFERROR(VLOOKUP(F492,'Table V'!A:G,7,FALSE),"TBD")</f>
        <v>N/A</v>
      </c>
      <c r="X492" s="125" t="str">
        <f>IFERROR(VLOOKUP(A492,[1]Feuil1!$A:$AG,32,FALSE),"N/A")</f>
        <v>N/A</v>
      </c>
      <c r="Y492" s="130" t="s">
        <v>1987</v>
      </c>
      <c r="Z492" s="133" t="s">
        <v>1609</v>
      </c>
      <c r="AA492" s="125" t="s">
        <v>159</v>
      </c>
      <c r="AB492" s="129">
        <v>22553</v>
      </c>
      <c r="AC492" s="129" t="s">
        <v>57</v>
      </c>
      <c r="AD492" s="129" t="s">
        <v>1604</v>
      </c>
      <c r="AE492" s="134">
        <v>43532</v>
      </c>
      <c r="AF492" s="134">
        <v>43548</v>
      </c>
      <c r="AG492" s="134">
        <f t="shared" si="49"/>
        <v>43545</v>
      </c>
      <c r="AH492" s="125"/>
      <c r="AI492" s="219" t="str">
        <f>IFERROR(VLOOKUP('PLANNING-RECHANGES LATelec'!$AU492,[2]MAD!$B$4:$J$50000,2,FALSE),"MAD TBD")</f>
        <v>MAD TBD</v>
      </c>
      <c r="AJ492" s="134" t="str">
        <f>IFERROR(VLOOKUP('PLANNING-RECHANGES LATelec'!$AU492,[2]MAD!$B$4:$J$50000,9,FALSE),"NON EXPEDIÉE")</f>
        <v>NON EXPEDIÉE</v>
      </c>
      <c r="AK492" s="224" t="str">
        <f t="shared" si="50"/>
        <v/>
      </c>
      <c r="AL492" s="227">
        <v>43545</v>
      </c>
      <c r="AM492" s="222" t="s">
        <v>15</v>
      </c>
      <c r="AN492" s="172">
        <f>IFERROR(VLOOKUP('PLANNING-RECHANGES LATelec'!$F492,'Table V'!A$1:O8399,13,FALSE),"TBD")</f>
        <v>502</v>
      </c>
      <c r="AO492" s="170">
        <f>IFERROR(VLOOKUP('PLANNING-RECHANGES LATelec'!$F492,'Table V'!A$1:O8356,14,FALSE),"TBD")</f>
        <v>919</v>
      </c>
      <c r="AP492" s="171" t="str">
        <f>IFERROR(VLOOKUP('PLANNING-RECHANGES LATelec'!$F492,'Table V'!A$1:O$8013,15,FALSE),"TBD")</f>
        <v>USD</v>
      </c>
      <c r="AQ492" s="170" t="str">
        <f>IFERROR(VLOOKUP('PLANNING-RECHANGES LATelec'!$A492,[3]PO_AS!$A$2:$R$2520,16,FALSE),"TBD")</f>
        <v>TBD</v>
      </c>
      <c r="AR492" s="171" t="str">
        <f>IFERROR(VLOOKUP('PLANNING-RECHANGES LATelec'!$A492,[3]PO_AS!$A$2:$S$2520,18,FALSE),"TBD")</f>
        <v>TBD</v>
      </c>
      <c r="AS492" s="171" t="str">
        <f t="shared" si="51"/>
        <v>Non valide</v>
      </c>
      <c r="AT492" s="171" t="str">
        <f t="shared" si="52"/>
        <v>Non valide</v>
      </c>
      <c r="AU492" s="215" t="str">
        <f>LEFT('PLANNING-RECHANGES LATelec'!$R492,9)</f>
        <v>LCT290124</v>
      </c>
      <c r="AV492" s="156"/>
    </row>
    <row r="493" spans="1:48" ht="38.25" hidden="1" x14ac:dyDescent="0.2">
      <c r="A493" s="86" t="str">
        <f t="shared" si="48"/>
        <v>2809792810</v>
      </c>
      <c r="B493" s="125" t="str">
        <f>IFERROR(VLOOKUP(F493,'Table V'!A:K,11,FALSE),"TBD")</f>
        <v>AIRBUS</v>
      </c>
      <c r="C493" s="125">
        <v>28097928</v>
      </c>
      <c r="D493" s="126" t="s">
        <v>157</v>
      </c>
      <c r="E493" s="127" t="s">
        <v>16</v>
      </c>
      <c r="F493" s="125" t="s">
        <v>675</v>
      </c>
      <c r="G493" s="125" t="s">
        <v>1183</v>
      </c>
      <c r="H493" s="125">
        <v>0</v>
      </c>
      <c r="I493" s="125" t="str">
        <f>IFERROR(VLOOKUP(F493,'Stock PHS'!A:F,6,FALSE),"")</f>
        <v/>
      </c>
      <c r="J493" s="128" t="str">
        <f>IFERROR(VLOOKUP(F493,'Table V'!A:I,9,FALSE),"P/N INCONNU")</f>
        <v>P/N CONNU</v>
      </c>
      <c r="K493" s="125" t="str">
        <f>IFERROR(VLOOKUP(F493,'Table V'!A:J,10,FALSE),"TBD")</f>
        <v>TBD</v>
      </c>
      <c r="L493" s="125" t="str">
        <f>IFERROR(VLOOKUP(F493,'Table V'!A:C,3,FALSE),"LdF non existante")</f>
        <v>LdF approuvée</v>
      </c>
      <c r="M493" s="129"/>
      <c r="N493" s="129" t="str">
        <f>IFERROR(VLOOKUP(F493,'Table V'!A:H,8,FALSE),"À définir")</f>
        <v>NON</v>
      </c>
      <c r="O493" s="125" t="str">
        <f>IFERROR(VLOOKUP(F493,'Table V'!A:E,2,FALSE),"TBD")</f>
        <v>WIRE-BONDING</v>
      </c>
      <c r="P493" s="129" t="str">
        <f>IFERROR(CONCATENATE(VLOOKUP(F493,'Table V'!$A$1:$Q$260192,17,FALSE),"-",(RIGHT(C493,4)),"0",D493),"")</f>
        <v>1251019-7928010</v>
      </c>
      <c r="Q493" s="138" t="str">
        <f>IFERROR(VLOOKUP(F493,'Table V'!A:L,12,FALSE),"")</f>
        <v>COL</v>
      </c>
      <c r="R493" s="126" t="s">
        <v>1648</v>
      </c>
      <c r="S493" s="125" t="s">
        <v>1649</v>
      </c>
      <c r="T493" s="142" t="s">
        <v>24</v>
      </c>
      <c r="U493" s="132" t="s">
        <v>15</v>
      </c>
      <c r="V493" s="139" t="str">
        <f>IFERROR(VLOOKUP(F493,'Table V'!A:F,6,FALSE),"TBD")</f>
        <v>N/A</v>
      </c>
      <c r="W493" s="140" t="str">
        <f>IFERROR(VLOOKUP(F493,'Table V'!A:G,7,FALSE),"TBD")</f>
        <v>N/A</v>
      </c>
      <c r="X493" s="125" t="str">
        <f>IFERROR(VLOOKUP(A493,[1]Feuil1!$A:$AG,32,FALSE),"N/A")</f>
        <v>N/A</v>
      </c>
      <c r="Y493" s="130" t="s">
        <v>1987</v>
      </c>
      <c r="Z493" s="133"/>
      <c r="AA493" s="125" t="s">
        <v>876</v>
      </c>
      <c r="AB493" s="129" t="s">
        <v>57</v>
      </c>
      <c r="AC493" s="129" t="s">
        <v>57</v>
      </c>
      <c r="AD493" s="129" t="s">
        <v>57</v>
      </c>
      <c r="AE493" s="134">
        <v>43550.999988425923</v>
      </c>
      <c r="AF493" s="134">
        <v>43550</v>
      </c>
      <c r="AG493" s="134">
        <f t="shared" si="49"/>
        <v>43546</v>
      </c>
      <c r="AH493" s="125"/>
      <c r="AI493" s="219" t="str">
        <f>IFERROR(VLOOKUP('PLANNING-RECHANGES LATelec'!$AU493,[2]MAD!$B$4:$J$50000,2,FALSE),"MAD TBD")</f>
        <v>MAD TBD</v>
      </c>
      <c r="AJ493" s="134" t="str">
        <f>IFERROR(VLOOKUP('PLANNING-RECHANGES LATelec'!$AU493,[2]MAD!$B$4:$J$50000,9,FALSE),"NON EXPEDIÉE")</f>
        <v>NON EXPEDIÉE</v>
      </c>
      <c r="AK493" s="224" t="str">
        <f t="shared" si="50"/>
        <v/>
      </c>
      <c r="AL493" s="227">
        <v>43546</v>
      </c>
      <c r="AM493" s="222" t="s">
        <v>15</v>
      </c>
      <c r="AN493" s="172">
        <f>IFERROR(VLOOKUP('PLANNING-RECHANGES LATelec'!$F493,'Table V'!A$1:O8400,13,FALSE),"TBD")</f>
        <v>163</v>
      </c>
      <c r="AO493" s="170">
        <f>IFERROR(VLOOKUP('PLANNING-RECHANGES LATelec'!$F493,'Table V'!A$1:O8357,14,FALSE),"TBD")</f>
        <v>465</v>
      </c>
      <c r="AP493" s="171" t="str">
        <f>IFERROR(VLOOKUP('PLANNING-RECHANGES LATelec'!$F493,'Table V'!A$1:O$8013,15,FALSE),"TBD")</f>
        <v>USD</v>
      </c>
      <c r="AQ493" s="170" t="str">
        <f>IFERROR(VLOOKUP('PLANNING-RECHANGES LATelec'!$A493,[3]PO_AS!$A$2:$R$2520,16,FALSE),"TBD")</f>
        <v>TBD</v>
      </c>
      <c r="AR493" s="171" t="str">
        <f>IFERROR(VLOOKUP('PLANNING-RECHANGES LATelec'!$A493,[3]PO_AS!$A$2:$S$2520,18,FALSE),"TBD")</f>
        <v>TBD</v>
      </c>
      <c r="AS493" s="171" t="str">
        <f t="shared" si="51"/>
        <v>Non valide</v>
      </c>
      <c r="AT493" s="171" t="str">
        <f t="shared" si="52"/>
        <v>Non valide</v>
      </c>
      <c r="AU493" s="215" t="str">
        <f>LEFT('PLANNING-RECHANGES LATelec'!$R493,9)</f>
        <v>LCT302523</v>
      </c>
      <c r="AV493" s="156"/>
    </row>
    <row r="494" spans="1:48" ht="25.5" hidden="1" x14ac:dyDescent="0.2">
      <c r="A494" s="86" t="str">
        <f t="shared" si="48"/>
        <v>2809792910</v>
      </c>
      <c r="B494" s="125" t="str">
        <f>IFERROR(VLOOKUP(F494,'Table V'!A:K,11,FALSE),"TBD")</f>
        <v>AIRBUS</v>
      </c>
      <c r="C494" s="125">
        <v>28097929</v>
      </c>
      <c r="D494" s="126" t="s">
        <v>157</v>
      </c>
      <c r="E494" s="127" t="s">
        <v>16</v>
      </c>
      <c r="F494" s="125" t="s">
        <v>1419</v>
      </c>
      <c r="G494" s="125" t="s">
        <v>1102</v>
      </c>
      <c r="H494" s="125">
        <v>0</v>
      </c>
      <c r="I494" s="125" t="str">
        <f>IFERROR(VLOOKUP(F494,'Stock PHS'!A:F,6,FALSE),"")</f>
        <v/>
      </c>
      <c r="J494" s="128" t="str">
        <f>IFERROR(VLOOKUP(F494,'Table V'!A:I,9,FALSE),"P/N INCONNU")</f>
        <v>P/N CONNU</v>
      </c>
      <c r="K494" s="125" t="str">
        <f>IFERROR(VLOOKUP(F494,'Table V'!A:J,10,FALSE),"TBD")</f>
        <v>TBD</v>
      </c>
      <c r="L494" s="125" t="str">
        <f>IFERROR(VLOOKUP(F494,'Table V'!A:C,3,FALSE),"LdF non existante")</f>
        <v>LdF approuvée</v>
      </c>
      <c r="M494" s="129"/>
      <c r="N494" s="129" t="str">
        <f>IFERROR(VLOOKUP(F494,'Table V'!A:H,8,FALSE),"À définir")</f>
        <v>NON</v>
      </c>
      <c r="O494" s="125" t="str">
        <f>IFERROR(VLOOKUP(F494,'Table V'!A:E,2,FALSE),"TBD")</f>
        <v>WIRE-BONDING</v>
      </c>
      <c r="P494" s="129" t="str">
        <f>IFERROR(CONCATENATE(VLOOKUP(F494,'Table V'!$A$1:$Q$260192,17,FALSE),"-",(RIGHT(C494,4)),"0",D494),"")</f>
        <v>1251019-7929010</v>
      </c>
      <c r="Q494" s="138" t="str">
        <f>IFERROR(VLOOKUP(F494,'Table V'!A:L,12,FALSE),"")</f>
        <v>COL</v>
      </c>
      <c r="R494" s="126" t="s">
        <v>1650</v>
      </c>
      <c r="S494" s="125" t="s">
        <v>1652</v>
      </c>
      <c r="T494" s="142" t="s">
        <v>24</v>
      </c>
      <c r="U494" s="132" t="s">
        <v>15</v>
      </c>
      <c r="V494" s="139" t="str">
        <f>IFERROR(VLOOKUP(F494,'Table V'!A:F,6,FALSE),"TBD")</f>
        <v>N/A</v>
      </c>
      <c r="W494" s="140" t="str">
        <f>IFERROR(VLOOKUP(F494,'Table V'!A:G,7,FALSE),"TBD")</f>
        <v>N/A</v>
      </c>
      <c r="X494" s="125" t="str">
        <f>IFERROR(VLOOKUP(A494,[1]Feuil1!$A:$AG,32,FALSE),"N/A")</f>
        <v>N/A</v>
      </c>
      <c r="Y494" s="130" t="s">
        <v>1987</v>
      </c>
      <c r="Z494" s="133"/>
      <c r="AA494" s="125" t="s">
        <v>876</v>
      </c>
      <c r="AB494" s="129" t="s">
        <v>57</v>
      </c>
      <c r="AC494" s="129" t="s">
        <v>57</v>
      </c>
      <c r="AD494" s="129" t="s">
        <v>57</v>
      </c>
      <c r="AE494" s="134">
        <v>43550.999988425923</v>
      </c>
      <c r="AF494" s="134">
        <v>43550</v>
      </c>
      <c r="AG494" s="134">
        <f t="shared" si="49"/>
        <v>43546</v>
      </c>
      <c r="AH494" s="125"/>
      <c r="AI494" s="219" t="str">
        <f>IFERROR(VLOOKUP('PLANNING-RECHANGES LATelec'!$AU494,[2]MAD!$B$4:$J$50000,2,FALSE),"MAD TBD")</f>
        <v>MAD TBD</v>
      </c>
      <c r="AJ494" s="134" t="str">
        <f>IFERROR(VLOOKUP('PLANNING-RECHANGES LATelec'!$AU494,[2]MAD!$B$4:$J$50000,9,FALSE),"NON EXPEDIÉE")</f>
        <v>NON EXPEDIÉE</v>
      </c>
      <c r="AK494" s="224" t="str">
        <f t="shared" si="50"/>
        <v/>
      </c>
      <c r="AL494" s="227">
        <v>43546</v>
      </c>
      <c r="AM494" s="222" t="s">
        <v>15</v>
      </c>
      <c r="AN494" s="172">
        <f>IFERROR(VLOOKUP('PLANNING-RECHANGES LATelec'!$F494,'Table V'!A$1:O8401,13,FALSE),"TBD")</f>
        <v>169</v>
      </c>
      <c r="AO494" s="170">
        <f>IFERROR(VLOOKUP('PLANNING-RECHANGES LATelec'!$F494,'Table V'!A$1:O8358,14,FALSE),"TBD")</f>
        <v>471</v>
      </c>
      <c r="AP494" s="171" t="str">
        <f>IFERROR(VLOOKUP('PLANNING-RECHANGES LATelec'!$F494,'Table V'!A$1:O$8013,15,FALSE),"TBD")</f>
        <v>USD</v>
      </c>
      <c r="AQ494" s="170" t="str">
        <f>IFERROR(VLOOKUP('PLANNING-RECHANGES LATelec'!$A494,[3]PO_AS!$A$2:$R$2520,16,FALSE),"TBD")</f>
        <v>TBD</v>
      </c>
      <c r="AR494" s="171" t="str">
        <f>IFERROR(VLOOKUP('PLANNING-RECHANGES LATelec'!$A494,[3]PO_AS!$A$2:$S$2520,18,FALSE),"TBD")</f>
        <v>TBD</v>
      </c>
      <c r="AS494" s="171" t="str">
        <f t="shared" si="51"/>
        <v>Non valide</v>
      </c>
      <c r="AT494" s="171" t="str">
        <f t="shared" si="52"/>
        <v>Non valide</v>
      </c>
      <c r="AU494" s="215" t="str">
        <f>LEFT('PLANNING-RECHANGES LATelec'!$R494,9)</f>
        <v>LCT302525</v>
      </c>
      <c r="AV494" s="156"/>
    </row>
    <row r="495" spans="1:48" ht="38.25" hidden="1" x14ac:dyDescent="0.2">
      <c r="A495" s="86" t="str">
        <f t="shared" si="48"/>
        <v>2794710610</v>
      </c>
      <c r="B495" s="125" t="str">
        <f>IFERROR(VLOOKUP(F495,'Table V'!A:K,11,FALSE),"TBD")</f>
        <v>AIRBUS</v>
      </c>
      <c r="C495" s="125">
        <v>27947106</v>
      </c>
      <c r="D495" s="126" t="s">
        <v>157</v>
      </c>
      <c r="E495" s="127" t="s">
        <v>104</v>
      </c>
      <c r="F495" s="125" t="s">
        <v>704</v>
      </c>
      <c r="G495" s="125" t="s">
        <v>1102</v>
      </c>
      <c r="H495" s="125">
        <v>0</v>
      </c>
      <c r="I495" s="125" t="str">
        <f>IFERROR(VLOOKUP(F495,'Stock PHS'!A:F,6,FALSE),"")</f>
        <v/>
      </c>
      <c r="J495" s="128" t="str">
        <f>IFERROR(VLOOKUP(F495,'Table V'!A:I,9,FALSE),"P/N INCONNU")</f>
        <v>P/N CONNU</v>
      </c>
      <c r="K495" s="125" t="str">
        <f>IFERROR(VLOOKUP(F495,'Table V'!A:J,10,FALSE),"TBD")</f>
        <v>TBD</v>
      </c>
      <c r="L495" s="125" t="str">
        <f>IFERROR(VLOOKUP(F495,'Table V'!A:C,3,FALSE),"LdF non existante")</f>
        <v>LdF Non approuvée</v>
      </c>
      <c r="M495" s="129" t="s">
        <v>59</v>
      </c>
      <c r="N495" s="125" t="str">
        <f>IFERROR(VLOOKUP(F495,'Table V'!A:H,8,FALSE),"À définir")</f>
        <v>NON</v>
      </c>
      <c r="O495" s="125">
        <f>IFERROR(VLOOKUP(F495,'Table V'!A:E,2,FALSE),"TBD")</f>
        <v>61</v>
      </c>
      <c r="P495" s="125" t="str">
        <f>IFERROR(CONCATENATE(VLOOKUP(F495,'Table V'!$A$1:$Q$260192,17,FALSE),"-",(RIGHT(C495,4)),"0",D495),"")</f>
        <v>1251019-7106010</v>
      </c>
      <c r="Q495" s="130" t="str">
        <f>IFERROR(VLOOKUP(F495,'Table V'!A:L,12,FALSE),"")</f>
        <v>LAB</v>
      </c>
      <c r="R495" s="126" t="s">
        <v>1114</v>
      </c>
      <c r="S495" s="125" t="s">
        <v>286</v>
      </c>
      <c r="T495" s="131" t="s">
        <v>24</v>
      </c>
      <c r="U495" s="132" t="s">
        <v>15</v>
      </c>
      <c r="V495" s="130" t="str">
        <f>IFERROR(VLOOKUP(F495,'Table V'!A:F,6,FALSE),"TBD")</f>
        <v>6963455500
6963455400</v>
      </c>
      <c r="W495" s="125" t="str">
        <f>IFERROR(VLOOKUP(F495,'Table V'!A:G,7,FALSE),"TBD")</f>
        <v>Qté 1
Qté 1</v>
      </c>
      <c r="X495" s="125" t="str">
        <f>IFERROR(VLOOKUP(A495,[1]Feuil1!$A:$AG,32,FALSE),"N/A")</f>
        <v>Received</v>
      </c>
      <c r="Y495" s="130" t="str">
        <f>IF(ISNUMBER(Tableau1[[#This Row],[Date expédition réelle]]),"Expédiée","En cours")</f>
        <v>Expédiée</v>
      </c>
      <c r="Z495" s="133" t="s">
        <v>1258</v>
      </c>
      <c r="AA495" s="125" t="s">
        <v>876</v>
      </c>
      <c r="AB495" s="129">
        <v>18362</v>
      </c>
      <c r="AC495" s="129" t="s">
        <v>1150</v>
      </c>
      <c r="AD495" s="129">
        <v>5099</v>
      </c>
      <c r="AE495" s="134">
        <v>43509.999988425923</v>
      </c>
      <c r="AF495" s="134">
        <v>43560</v>
      </c>
      <c r="AG495" s="134">
        <f t="shared" si="49"/>
        <v>43556</v>
      </c>
      <c r="AH495" s="125"/>
      <c r="AI495" s="219">
        <f>IFERROR(VLOOKUP('PLANNING-RECHANGES LATelec'!$AU495,[2]MAD!$B$4:$J$50000,2,FALSE),"MAD TBD")</f>
        <v>43557</v>
      </c>
      <c r="AJ495" s="135">
        <v>43559</v>
      </c>
      <c r="AK495" s="224">
        <f t="shared" si="50"/>
        <v>1</v>
      </c>
      <c r="AL495" s="227">
        <v>43556</v>
      </c>
      <c r="AM495" s="222" t="s">
        <v>15</v>
      </c>
      <c r="AN495" s="172">
        <f>IFERROR(VLOOKUP('PLANNING-RECHANGES LATelec'!$F495,'Table V'!A$1:O8402,13,FALSE),"TBD")</f>
        <v>1389</v>
      </c>
      <c r="AO495" s="170">
        <f>IFERROR(VLOOKUP('PLANNING-RECHANGES LATelec'!$F495,'Table V'!A$1:O8359,14,FALSE),"TBD")</f>
        <v>2219</v>
      </c>
      <c r="AP495" s="171" t="str">
        <f>IFERROR(VLOOKUP('PLANNING-RECHANGES LATelec'!$F495,'Table V'!A$1:O$8013,15,FALSE),"TBD")</f>
        <v>USD</v>
      </c>
      <c r="AQ495" s="170">
        <f>IFERROR(VLOOKUP('PLANNING-RECHANGES LATelec'!$A495,[3]PO_AS!$A$2:$R$2520,16,FALSE),"TBD")</f>
        <v>1208</v>
      </c>
      <c r="AR495" s="171" t="str">
        <f>IFERROR(VLOOKUP('PLANNING-RECHANGES LATelec'!$A495,[3]PO_AS!$A$2:$S$2520,18,FALSE),"TBD")</f>
        <v>EUR</v>
      </c>
      <c r="AS495" s="169" t="str">
        <f t="shared" si="51"/>
        <v>Non valide</v>
      </c>
      <c r="AT495" s="169" t="str">
        <f t="shared" si="52"/>
        <v>Non valide</v>
      </c>
      <c r="AU495" s="215" t="str">
        <f>LEFT('PLANNING-RECHANGES LATelec'!$R495,9)</f>
        <v>LCT169848</v>
      </c>
      <c r="AV495" s="156"/>
    </row>
    <row r="496" spans="1:48" ht="38.25" hidden="1" x14ac:dyDescent="0.2">
      <c r="A496" s="165" t="str">
        <f t="shared" si="48"/>
        <v>CDE_STA_VENTCTRLPANEL1</v>
      </c>
      <c r="B496" s="125" t="str">
        <f>IFERROR(VLOOKUP(F496,'Table V'!A:K,11,FALSE),"TBD")</f>
        <v>ST Engineering</v>
      </c>
      <c r="C496" s="125" t="s">
        <v>1300</v>
      </c>
      <c r="D496" s="126" t="s">
        <v>1102</v>
      </c>
      <c r="E496" s="127" t="s">
        <v>104</v>
      </c>
      <c r="F496" s="125" t="s">
        <v>1301</v>
      </c>
      <c r="G496" s="125">
        <v>1</v>
      </c>
      <c r="H496" s="125">
        <v>1</v>
      </c>
      <c r="I496" s="125" t="str">
        <f>IFERROR(VLOOKUP(F496,'Stock PHS'!A:F,6,FALSE),"")</f>
        <v/>
      </c>
      <c r="J496" s="128" t="str">
        <f>IFERROR(VLOOKUP(F496,'Table V'!A:I,9,FALSE),"P/N INCONNU")</f>
        <v>P/N CONNU</v>
      </c>
      <c r="K496" s="125" t="str">
        <f>IFERROR(VLOOKUP(F496,'Table V'!A:J,10,FALSE),"TBD")</f>
        <v>NA</v>
      </c>
      <c r="L496" s="125" t="str">
        <f>IFERROR(VLOOKUP(F496,'Table V'!A:C,3,FALSE),"LdF non existante")</f>
        <v>LdF Non approuvée</v>
      </c>
      <c r="M496" s="129"/>
      <c r="N496" s="129" t="str">
        <f>IFERROR(VLOOKUP(F496,'Table V'!A:H,8,FALSE),"À définir")</f>
        <v>NON</v>
      </c>
      <c r="O496" s="125">
        <f>IFERROR(VLOOKUP(F496,'Table V'!A:E,2,FALSE),"TBD")</f>
        <v>9025</v>
      </c>
      <c r="P496" s="125" t="str">
        <f>IFERROR(CONCATENATE(VLOOKUP(F496,'Table V'!$A$1:$Q$260192,17,FALSE),"-",(RIGHT(C496,4)),"0",D496),"")</f>
        <v>1254019-4450002-ANEL01</v>
      </c>
      <c r="Q496" s="138" t="str">
        <f>IFERROR(VLOOKUP(F496,'Table V'!A:L,12,FALSE),"")</f>
        <v>COL</v>
      </c>
      <c r="R496" s="126" t="s">
        <v>1386</v>
      </c>
      <c r="S496" s="125" t="s">
        <v>172</v>
      </c>
      <c r="T496" s="131" t="s">
        <v>24</v>
      </c>
      <c r="U496" s="132" t="s">
        <v>15</v>
      </c>
      <c r="V496" s="139" t="str">
        <f>IFERROR(VLOOKUP(F496,'Table V'!A:F,6,FALSE),"TBD")</f>
        <v>D925R445120200</v>
      </c>
      <c r="W496" s="140" t="str">
        <f>IFERROR(VLOOKUP(F496,'Table V'!A:G,7,FALSE),"TBD")</f>
        <v>Qté 1</v>
      </c>
      <c r="X496" s="140" t="str">
        <f>IFERROR(VLOOKUP(A496,[1]Feuil1!$A:$AG,32,FALSE),"N/A")</f>
        <v>Waiting</v>
      </c>
      <c r="Y496" s="130" t="str">
        <f>IF(ISNUMBER(Tableau1[[#This Row],[Date expédition réelle]]),"Expédiée","En cours")</f>
        <v>En cours</v>
      </c>
      <c r="Z496" s="133" t="s">
        <v>1610</v>
      </c>
      <c r="AA496" s="125" t="s">
        <v>876</v>
      </c>
      <c r="AB496" s="129">
        <v>20062</v>
      </c>
      <c r="AC496" s="129"/>
      <c r="AD496" s="129">
        <v>5904</v>
      </c>
      <c r="AE496" s="134">
        <v>43567</v>
      </c>
      <c r="AF496" s="134">
        <v>43567</v>
      </c>
      <c r="AG496" s="134">
        <f t="shared" si="49"/>
        <v>43563</v>
      </c>
      <c r="AH496" s="125"/>
      <c r="AI496" s="219" t="str">
        <f>IFERROR(VLOOKUP('PLANNING-RECHANGES LATelec'!$AU514,[2]MAD!$B$4:$J$50000,2,FALSE),"MAD TBD")</f>
        <v>MAD TBD</v>
      </c>
      <c r="AJ496" s="135" t="str">
        <f>IFERROR(VLOOKUP('PLANNING-RECHANGES LATelec'!$AU514,[2]MAD!$B$4:$J$50000,9,FALSE),"NON EXPEDIÉE")</f>
        <v>NON EXPEDIÉE</v>
      </c>
      <c r="AK496" s="224" t="str">
        <f t="shared" si="50"/>
        <v/>
      </c>
      <c r="AL496" s="227">
        <v>43563</v>
      </c>
      <c r="AM496" s="222" t="s">
        <v>15</v>
      </c>
      <c r="AN496" s="172">
        <f>IFERROR(VLOOKUP('PLANNING-RECHANGES LATelec'!$F514,'Table V'!A$1:O8421,13,FALSE),"TBD")</f>
        <v>4521</v>
      </c>
      <c r="AO496" s="170">
        <f>IFERROR(VLOOKUP('PLANNING-RECHANGES LATelec'!$F514,'Table V'!A$1:O8378,14,FALSE),"TBD")</f>
        <v>9368</v>
      </c>
      <c r="AP496" s="171" t="str">
        <f>IFERROR(VLOOKUP('PLANNING-RECHANGES LATelec'!$F514,'Table V'!A$1:O$8013,15,FALSE),"TBD")</f>
        <v>USD</v>
      </c>
      <c r="AQ496" s="170" t="str">
        <f>IFERROR(VLOOKUP('PLANNING-RECHANGES LATelec'!$A514,[3]PO_AS!$A$2:$R$2520,16,FALSE),"TBD")</f>
        <v>TBD</v>
      </c>
      <c r="AR496" s="171" t="str">
        <f>IFERROR(VLOOKUP('PLANNING-RECHANGES LATelec'!$A514,[3]PO_AS!$A$2:$S$2520,18,FALSE),"TBD")</f>
        <v>TBD</v>
      </c>
      <c r="AS496" s="171" t="str">
        <f t="shared" si="51"/>
        <v>Non valide</v>
      </c>
      <c r="AT496" s="171" t="str">
        <f t="shared" si="52"/>
        <v>Non valide</v>
      </c>
      <c r="AU496" s="215" t="str">
        <f>LEFT('PLANNING-RECHANGES LATelec'!$R514,9)</f>
        <v>LCT307414</v>
      </c>
      <c r="AV496" s="156"/>
    </row>
    <row r="497" spans="1:48" ht="38.25" hidden="1" x14ac:dyDescent="0.2">
      <c r="A497" s="86" t="str">
        <f t="shared" si="48"/>
        <v>490003757810</v>
      </c>
      <c r="B497" s="125" t="str">
        <f>IFERROR(VLOOKUP(F497,'Table V'!A:K,11,FALSE),"TBD")</f>
        <v>STELIA</v>
      </c>
      <c r="C497" s="125">
        <v>4900037578</v>
      </c>
      <c r="D497" s="126" t="s">
        <v>157</v>
      </c>
      <c r="E497" s="127" t="s">
        <v>6</v>
      </c>
      <c r="F497" s="125" t="s">
        <v>1438</v>
      </c>
      <c r="G497" s="125">
        <v>4</v>
      </c>
      <c r="H497" s="125">
        <v>0</v>
      </c>
      <c r="I497" s="125" t="str">
        <f>IFERROR(VLOOKUP(F497,'Stock PHS'!A:F,6,FALSE),"")</f>
        <v/>
      </c>
      <c r="J497" s="128" t="str">
        <f>IFERROR(VLOOKUP(F497,'Table V'!A:I,9,FALSE),"P/N INCONNU")</f>
        <v>P/N CONNU</v>
      </c>
      <c r="K497" s="125" t="str">
        <f>IFERROR(VLOOKUP(F497,'Table V'!A:J,10,FALSE),"TBD")</f>
        <v>TBD</v>
      </c>
      <c r="L497" s="125" t="str">
        <f>IFERROR(VLOOKUP(F497,'Table V'!A:C,3,FALSE),"LdF non existante")</f>
        <v>LdF Non approuvée</v>
      </c>
      <c r="M497" s="129"/>
      <c r="N497" s="129" t="str">
        <f>IFERROR(VLOOKUP(F497,'Table V'!A:H,8,FALSE),"À définir")</f>
        <v>OUI</v>
      </c>
      <c r="O497" s="125" t="str">
        <f>IFERROR(VLOOKUP(F497,'Table V'!A:E,2,FALSE),"TBD")</f>
        <v>FAISCEAU</v>
      </c>
      <c r="P497" s="125" t="str">
        <f>IFERROR(CONCATENATE(VLOOKUP(F497,'Table V'!$A$1:$Q$260192,17,FALSE),"-",(RIGHT(C497,4)),"0",D497),"")</f>
        <v>1251019-7578010</v>
      </c>
      <c r="Q497" s="138" t="str">
        <f>IFERROR(VLOOKUP(F497,'Table V'!A:L,12,FALSE),"")</f>
        <v>COL</v>
      </c>
      <c r="R497" s="126" t="s">
        <v>1462</v>
      </c>
      <c r="S497" s="125" t="s">
        <v>1464</v>
      </c>
      <c r="T497" s="131" t="s">
        <v>24</v>
      </c>
      <c r="U497" s="132" t="s">
        <v>15</v>
      </c>
      <c r="V497" s="139" t="str">
        <f>IFERROR(VLOOKUP(F497,'Table V'!A:F,6,FALSE),"TBD")</f>
        <v>N/A</v>
      </c>
      <c r="W497" s="140" t="str">
        <f>IFERROR(VLOOKUP(F497,'Table V'!A:G,7,FALSE),"TBD")</f>
        <v>N/A</v>
      </c>
      <c r="X497" s="125" t="str">
        <f>IFERROR(VLOOKUP(A497,[1]Feuil1!$A:$AG,32,FALSE),"N/A")</f>
        <v>N/A</v>
      </c>
      <c r="Y497" s="130" t="s">
        <v>1987</v>
      </c>
      <c r="Z497" s="133" t="s">
        <v>1678</v>
      </c>
      <c r="AA497" s="125" t="s">
        <v>876</v>
      </c>
      <c r="AB497" s="129">
        <v>21736</v>
      </c>
      <c r="AC497" s="129"/>
      <c r="AD497" s="129" t="s">
        <v>1481</v>
      </c>
      <c r="AE497" s="134">
        <v>43514</v>
      </c>
      <c r="AF497" s="134">
        <v>43558</v>
      </c>
      <c r="AG497" s="134">
        <f t="shared" si="49"/>
        <v>43556</v>
      </c>
      <c r="AH497" s="125"/>
      <c r="AI497" s="219" t="str">
        <f>IFERROR(VLOOKUP('PLANNING-RECHANGES LATelec'!$AU497,[2]MAD!$B$4:$J$50000,2,FALSE),"MAD TBD")</f>
        <v>MAD TBD</v>
      </c>
      <c r="AJ497" s="134" t="str">
        <f>IFERROR(VLOOKUP('PLANNING-RECHANGES LATelec'!$AU497,[2]MAD!$B$4:$J$50000,9,FALSE),"NON EXPEDIÉE")</f>
        <v>NON EXPEDIÉE</v>
      </c>
      <c r="AK497" s="224" t="str">
        <f t="shared" si="50"/>
        <v/>
      </c>
      <c r="AL497" s="227">
        <v>43556</v>
      </c>
      <c r="AM497" s="222" t="s">
        <v>15</v>
      </c>
      <c r="AN497" s="172">
        <f>IFERROR(VLOOKUP('PLANNING-RECHANGES LATelec'!$F497,'Table V'!A$1:O8404,13,FALSE),"TBD")</f>
        <v>0</v>
      </c>
      <c r="AO497" s="170">
        <f>IFERROR(VLOOKUP('PLANNING-RECHANGES LATelec'!$F497,'Table V'!A$1:O8361,14,FALSE),"TBD")</f>
        <v>0</v>
      </c>
      <c r="AP497" s="171">
        <f>IFERROR(VLOOKUP('PLANNING-RECHANGES LATelec'!$F497,'Table V'!A$1:O$8013,15,FALSE),"TBD")</f>
        <v>0</v>
      </c>
      <c r="AQ497" s="170" t="str">
        <f>IFERROR(VLOOKUP('PLANNING-RECHANGES LATelec'!$A497,[3]PO_AS!$A$2:$R$2520,16,FALSE),"TBD")</f>
        <v>TBD</v>
      </c>
      <c r="AR497" s="171" t="str">
        <f>IFERROR(VLOOKUP('PLANNING-RECHANGES LATelec'!$A497,[3]PO_AS!$A$2:$S$2520,18,FALSE),"TBD")</f>
        <v>TBD</v>
      </c>
      <c r="AS497" s="171" t="str">
        <f t="shared" si="51"/>
        <v>Non valide</v>
      </c>
      <c r="AT497" s="171" t="str">
        <f t="shared" si="52"/>
        <v>Non valide</v>
      </c>
      <c r="AU497" s="215" t="str">
        <f>LEFT('PLANNING-RECHANGES LATelec'!$R497,9)</f>
        <v>LCT264177</v>
      </c>
      <c r="AV497" s="156"/>
    </row>
    <row r="498" spans="1:48" ht="38.25" hidden="1" x14ac:dyDescent="0.2">
      <c r="A498" s="86" t="str">
        <f t="shared" si="48"/>
        <v>490003757820</v>
      </c>
      <c r="B498" s="125" t="str">
        <f>IFERROR(VLOOKUP(F498,'Table V'!A:K,11,FALSE),"TBD")</f>
        <v>STELIA</v>
      </c>
      <c r="C498" s="125">
        <v>4900037578</v>
      </c>
      <c r="D498" s="126" t="s">
        <v>751</v>
      </c>
      <c r="E498" s="127" t="s">
        <v>104</v>
      </c>
      <c r="F498" s="125" t="s">
        <v>1438</v>
      </c>
      <c r="G498" s="125">
        <v>30</v>
      </c>
      <c r="H498" s="125">
        <v>0</v>
      </c>
      <c r="I498" s="125" t="str">
        <f>IFERROR(VLOOKUP(F498,'Stock PHS'!A:F,6,FALSE),"")</f>
        <v/>
      </c>
      <c r="J498" s="128" t="str">
        <f>IFERROR(VLOOKUP(F498,'Table V'!A:I,9,FALSE),"P/N INCONNU")</f>
        <v>P/N CONNU</v>
      </c>
      <c r="K498" s="125" t="str">
        <f>IFERROR(VLOOKUP(F498,'Table V'!A:J,10,FALSE),"TBD")</f>
        <v>TBD</v>
      </c>
      <c r="L498" s="125" t="str">
        <f>IFERROR(VLOOKUP(F498,'Table V'!A:C,3,FALSE),"LdF non existante")</f>
        <v>LdF Non approuvée</v>
      </c>
      <c r="M498" s="129"/>
      <c r="N498" s="129" t="str">
        <f>IFERROR(VLOOKUP(F498,'Table V'!A:H,8,FALSE),"À définir")</f>
        <v>OUI</v>
      </c>
      <c r="O498" s="125" t="str">
        <f>IFERROR(VLOOKUP(F498,'Table V'!A:E,2,FALSE),"TBD")</f>
        <v>FAISCEAU</v>
      </c>
      <c r="P498" s="125" t="str">
        <f>IFERROR(CONCATENATE(VLOOKUP(F498,'Table V'!$A$1:$Q$260192,17,FALSE),"-",(RIGHT(C498,4)),"0",D498),"")</f>
        <v>1251019-7578020</v>
      </c>
      <c r="Q498" s="138" t="str">
        <f>IFERROR(VLOOKUP(F498,'Table V'!A:L,12,FALSE),"")</f>
        <v>COL</v>
      </c>
      <c r="R498" s="126" t="s">
        <v>1463</v>
      </c>
      <c r="S498" s="125" t="s">
        <v>1465</v>
      </c>
      <c r="T498" s="131" t="s">
        <v>24</v>
      </c>
      <c r="U498" s="132" t="s">
        <v>15</v>
      </c>
      <c r="V498" s="139" t="str">
        <f>IFERROR(VLOOKUP(F498,'Table V'!A:F,6,FALSE),"TBD")</f>
        <v>N/A</v>
      </c>
      <c r="W498" s="140" t="str">
        <f>IFERROR(VLOOKUP(F498,'Table V'!A:G,7,FALSE),"TBD")</f>
        <v>N/A</v>
      </c>
      <c r="X498" s="125" t="str">
        <f>IFERROR(VLOOKUP(A498,[1]Feuil1!$A:$AG,32,FALSE),"N/A")</f>
        <v>N/A</v>
      </c>
      <c r="Y498" s="130" t="s">
        <v>1987</v>
      </c>
      <c r="Z498" s="133" t="s">
        <v>1484</v>
      </c>
      <c r="AA498" s="125" t="s">
        <v>876</v>
      </c>
      <c r="AB498" s="129">
        <v>21736</v>
      </c>
      <c r="AC498" s="129"/>
      <c r="AD498" s="129" t="s">
        <v>1481</v>
      </c>
      <c r="AE498" s="134">
        <v>43536</v>
      </c>
      <c r="AF498" s="134">
        <v>43563</v>
      </c>
      <c r="AG498" s="134">
        <f t="shared" si="49"/>
        <v>43557</v>
      </c>
      <c r="AH498" s="125"/>
      <c r="AI498" s="219" t="str">
        <f>IFERROR(VLOOKUP('PLANNING-RECHANGES LATelec'!$AU498,[2]MAD!$B$4:$J$50000,2,FALSE),"MAD TBD")</f>
        <v>MAD TBD</v>
      </c>
      <c r="AJ498" s="135" t="str">
        <f>IFERROR(VLOOKUP('PLANNING-RECHANGES LATelec'!$AU498,[2]MAD!$B$4:$J$50000,9,FALSE),"NON EXPEDIÉE")</f>
        <v>NON EXPEDIÉE</v>
      </c>
      <c r="AK498" s="237" t="str">
        <f t="shared" si="50"/>
        <v/>
      </c>
      <c r="AL498" s="227">
        <v>43557</v>
      </c>
      <c r="AM498" s="222" t="s">
        <v>15</v>
      </c>
      <c r="AN498" s="172">
        <f>IFERROR(VLOOKUP('PLANNING-RECHANGES LATelec'!$F498,'Table V'!A$1:O8405,13,FALSE),"TBD")</f>
        <v>0</v>
      </c>
      <c r="AO498" s="170">
        <f>IFERROR(VLOOKUP('PLANNING-RECHANGES LATelec'!$F498,'Table V'!A$1:O8362,14,FALSE),"TBD")</f>
        <v>0</v>
      </c>
      <c r="AP498" s="171">
        <f>IFERROR(VLOOKUP('PLANNING-RECHANGES LATelec'!$F498,'Table V'!A$1:O$8013,15,FALSE),"TBD")</f>
        <v>0</v>
      </c>
      <c r="AQ498" s="170" t="str">
        <f>IFERROR(VLOOKUP('PLANNING-RECHANGES LATelec'!$A498,[3]PO_AS!$A$2:$R$2520,16,FALSE),"TBD")</f>
        <v>TBD</v>
      </c>
      <c r="AR498" s="171" t="str">
        <f>IFERROR(VLOOKUP('PLANNING-RECHANGES LATelec'!$A498,[3]PO_AS!$A$2:$S$2520,18,FALSE),"TBD")</f>
        <v>TBD</v>
      </c>
      <c r="AS498" s="171" t="str">
        <f t="shared" si="51"/>
        <v>Non valide</v>
      </c>
      <c r="AT498" s="171" t="str">
        <f t="shared" si="52"/>
        <v>Non valide</v>
      </c>
      <c r="AU498" s="215" t="str">
        <f>LEFT('PLANNING-RECHANGES LATelec'!$R498,9)</f>
        <v>LCT264179</v>
      </c>
      <c r="AV498" s="156"/>
    </row>
    <row r="499" spans="1:48" ht="51" hidden="1" x14ac:dyDescent="0.2">
      <c r="A499" s="86" t="str">
        <f t="shared" si="48"/>
        <v>2805292510</v>
      </c>
      <c r="B499" s="125" t="str">
        <f>IFERROR(VLOOKUP(F499,'Table V'!A:K,11,FALSE),"TBD")</f>
        <v>AIRBUS</v>
      </c>
      <c r="C499" s="125">
        <v>28052925</v>
      </c>
      <c r="D499" s="126" t="s">
        <v>157</v>
      </c>
      <c r="E499" s="127" t="s">
        <v>95</v>
      </c>
      <c r="F499" s="125" t="s">
        <v>1444</v>
      </c>
      <c r="G499" s="125">
        <v>6</v>
      </c>
      <c r="H499" s="125">
        <v>0</v>
      </c>
      <c r="I499" s="125" t="str">
        <f>IFERROR(VLOOKUP(F499,'Stock PHS'!A:F,6,FALSE),"")</f>
        <v/>
      </c>
      <c r="J499" s="128" t="str">
        <f>IFERROR(VLOOKUP(F499,'Table V'!A:I,9,FALSE),"P/N INCONNU")</f>
        <v>P/N CONNU</v>
      </c>
      <c r="K499" s="125" t="str">
        <f>IFERROR(VLOOKUP(F499,'Table V'!A:J,10,FALSE),"TBD")</f>
        <v>NA</v>
      </c>
      <c r="L499" s="125" t="str">
        <f>IFERROR(VLOOKUP(F499,'Table V'!A:C,3,FALSE),"LdF non existante")</f>
        <v>LdF Non approuvée</v>
      </c>
      <c r="M499" s="129"/>
      <c r="N499" s="129" t="str">
        <f>IFERROR(VLOOKUP(F499,'Table V'!A:H,8,FALSE),"À définir")</f>
        <v>NON</v>
      </c>
      <c r="O499" s="125">
        <f>IFERROR(VLOOKUP(F499,'Table V'!A:E,2,FALSE),"TBD")</f>
        <v>511</v>
      </c>
      <c r="P499" s="125" t="str">
        <f>IFERROR(CONCATENATE(VLOOKUP(F499,'Table V'!$A$1:$Q$260192,17,FALSE),"-",(RIGHT(C499,4)),"0",D499),"")</f>
        <v>1251019-2925010</v>
      </c>
      <c r="Q499" s="138" t="str">
        <f>IFERROR(VLOOKUP(F499,'Table V'!A:L,12,FALSE),"")</f>
        <v>LAB</v>
      </c>
      <c r="R499" s="126" t="s">
        <v>1502</v>
      </c>
      <c r="S499" s="125" t="s">
        <v>1943</v>
      </c>
      <c r="T499" s="131" t="s">
        <v>24</v>
      </c>
      <c r="U499" s="132" t="s">
        <v>15</v>
      </c>
      <c r="V499" s="139" t="str">
        <f>IFERROR(VLOOKUP(F499,'Table V'!A:F,6,FALSE),"TBD")</f>
        <v>NA</v>
      </c>
      <c r="W499" s="140" t="str">
        <f>IFERROR(VLOOKUP(F499,'Table V'!A:G,7,FALSE),"TBD")</f>
        <v>NA</v>
      </c>
      <c r="X499" s="125" t="s">
        <v>57</v>
      </c>
      <c r="Y499" s="130" t="str">
        <f>IF(ISNUMBER(Tableau1[[#This Row],[Date expédition réelle]]),"Expédiée","En cours")</f>
        <v>Expédiée</v>
      </c>
      <c r="Z499" s="133" t="s">
        <v>1612</v>
      </c>
      <c r="AA499" s="125" t="s">
        <v>876</v>
      </c>
      <c r="AB499" s="129">
        <v>21810</v>
      </c>
      <c r="AC499" s="129"/>
      <c r="AD499" s="129">
        <v>5775</v>
      </c>
      <c r="AE499" s="134">
        <v>43507</v>
      </c>
      <c r="AF499" s="134">
        <v>43564</v>
      </c>
      <c r="AG499" s="134">
        <f t="shared" si="49"/>
        <v>43558</v>
      </c>
      <c r="AH499" s="125"/>
      <c r="AI499" s="219">
        <f>IFERROR(VLOOKUP('PLANNING-RECHANGES LATelec'!$AU499,[2]MAD!$B$4:$J$50000,2,FALSE),"MAD TBD")</f>
        <v>43557</v>
      </c>
      <c r="AJ499" s="135">
        <v>43559</v>
      </c>
      <c r="AK499" s="224">
        <f t="shared" si="50"/>
        <v>-1</v>
      </c>
      <c r="AL499" s="227">
        <v>43558</v>
      </c>
      <c r="AM499" s="222" t="s">
        <v>15</v>
      </c>
      <c r="AN499" s="172">
        <f>IFERROR(VLOOKUP('PLANNING-RECHANGES LATelec'!$F499,'Table V'!A$1:O8406,13,FALSE),"TBD")</f>
        <v>831</v>
      </c>
      <c r="AO499" s="170">
        <f>IFERROR(VLOOKUP('PLANNING-RECHANGES LATelec'!$F499,'Table V'!A$1:O8363,14,FALSE),"TBD")</f>
        <v>1258</v>
      </c>
      <c r="AP499" s="171" t="str">
        <f>IFERROR(VLOOKUP('PLANNING-RECHANGES LATelec'!$F499,'Table V'!A$1:O$8013,15,FALSE),"TBD")</f>
        <v>USD</v>
      </c>
      <c r="AQ499" s="170">
        <f>IFERROR(VLOOKUP('PLANNING-RECHANGES LATelec'!$A499,[3]PO_AS!$A$2:$R$2520,16,FALSE),"TBD")</f>
        <v>831</v>
      </c>
      <c r="AR499" s="171" t="str">
        <f>IFERROR(VLOOKUP('PLANNING-RECHANGES LATelec'!$A499,[3]PO_AS!$A$2:$S$2520,18,FALSE),"TBD")</f>
        <v>USD</v>
      </c>
      <c r="AS499" s="171" t="str">
        <f t="shared" si="51"/>
        <v>Valide</v>
      </c>
      <c r="AT499" s="171" t="str">
        <f t="shared" si="52"/>
        <v>Valide</v>
      </c>
      <c r="AU499" s="215" t="str">
        <f>LEFT('PLANNING-RECHANGES LATelec'!$R499,9)</f>
        <v>LCT268713</v>
      </c>
      <c r="AV499" s="156"/>
    </row>
    <row r="500" spans="1:48" ht="38.25" hidden="1" x14ac:dyDescent="0.2">
      <c r="A500" s="165" t="str">
        <f t="shared" si="48"/>
        <v>2801711010</v>
      </c>
      <c r="B500" s="125" t="str">
        <f>IFERROR(VLOOKUP(F500,'Table V'!A:K,11,FALSE),"TBD")</f>
        <v>AIRBUS</v>
      </c>
      <c r="C500" s="125">
        <v>28017110</v>
      </c>
      <c r="D500" s="126" t="s">
        <v>157</v>
      </c>
      <c r="E500" s="127" t="s">
        <v>104</v>
      </c>
      <c r="F500" s="125" t="s">
        <v>1316</v>
      </c>
      <c r="G500" s="125" t="s">
        <v>1183</v>
      </c>
      <c r="H500" s="125">
        <v>0</v>
      </c>
      <c r="I500" s="125" t="str">
        <f>IFERROR(VLOOKUP(F500,'Stock PHS'!A:F,6,FALSE),"")</f>
        <v/>
      </c>
      <c r="J500" s="128" t="str">
        <f>IFERROR(VLOOKUP(F500,'Table V'!A:I,9,FALSE),"P/N INCONNU")</f>
        <v>P/N CONNU</v>
      </c>
      <c r="K500" s="125" t="str">
        <f>IFERROR(VLOOKUP(F500,'Table V'!A:J,10,FALSE),"TBD")</f>
        <v>NA</v>
      </c>
      <c r="L500" s="125" t="str">
        <f>IFERROR(VLOOKUP(F500,'Table V'!A:C,3,FALSE),"LdF non existante")</f>
        <v>LdF Non approuvée</v>
      </c>
      <c r="M500" s="129"/>
      <c r="N500" s="129" t="str">
        <f>IFERROR(VLOOKUP(F500,'Table V'!A:H,8,FALSE),"À définir")</f>
        <v>NON</v>
      </c>
      <c r="O500" s="125">
        <f>IFERROR(VLOOKUP(F500,'Table V'!A:E,2,FALSE),"TBD")</f>
        <v>453</v>
      </c>
      <c r="P500" s="125" t="str">
        <f>IFERROR(CONCATENATE(VLOOKUP(F500,'Table V'!$A$1:$Q$260192,17,FALSE),"-",(RIGHT(C500,4)),"0",D500),"")</f>
        <v>1251019-7110010</v>
      </c>
      <c r="Q500" s="138" t="str">
        <f>IFERROR(VLOOKUP(F500,'Table V'!A:L,12,FALSE),"")</f>
        <v>LAB</v>
      </c>
      <c r="R500" s="126" t="s">
        <v>1327</v>
      </c>
      <c r="S500" s="125" t="s">
        <v>189</v>
      </c>
      <c r="T500" s="131" t="s">
        <v>24</v>
      </c>
      <c r="U500" s="132" t="s">
        <v>15</v>
      </c>
      <c r="V500" s="139" t="str">
        <f>IFERROR(VLOOKUP(F500,'Table V'!A:F,6,FALSE),"TBD")</f>
        <v>N/A</v>
      </c>
      <c r="W500" s="140" t="str">
        <f>IFERROR(VLOOKUP(F500,'Table V'!A:G,7,FALSE),"TBD")</f>
        <v>NA</v>
      </c>
      <c r="X500" s="140" t="str">
        <f>IFERROR(VLOOKUP(A500,[1]Feuil1!$A:$AG,32,FALSE),"N/A")</f>
        <v>N/A</v>
      </c>
      <c r="Y500" s="130" t="str">
        <f>IF(ISNUMBER(Tableau1[[#This Row],[Date expédition réelle]]),"Expédiée","En cours")</f>
        <v>Expédiée</v>
      </c>
      <c r="Z500" s="133" t="s">
        <v>1559</v>
      </c>
      <c r="AA500" s="125" t="s">
        <v>876</v>
      </c>
      <c r="AB500" s="129">
        <v>20452</v>
      </c>
      <c r="AC500" s="129"/>
      <c r="AD500" s="129">
        <v>5903</v>
      </c>
      <c r="AE500" s="134">
        <v>43553.999988425923</v>
      </c>
      <c r="AF500" s="134">
        <v>43564</v>
      </c>
      <c r="AG500" s="134">
        <f t="shared" si="49"/>
        <v>43558</v>
      </c>
      <c r="AH500" s="125"/>
      <c r="AI500" s="219">
        <f>IFERROR(VLOOKUP('PLANNING-RECHANGES LATelec'!$AU500,[2]MAD!$B$4:$J$50000,2,FALSE),"MAD TBD")</f>
        <v>43558</v>
      </c>
      <c r="AJ500" s="135">
        <v>43560</v>
      </c>
      <c r="AK500" s="224">
        <f t="shared" si="50"/>
        <v>0</v>
      </c>
      <c r="AL500" s="227">
        <v>43558</v>
      </c>
      <c r="AM500" s="222" t="s">
        <v>15</v>
      </c>
      <c r="AN500" s="172">
        <f>IFERROR(VLOOKUP('PLANNING-RECHANGES LATelec'!$F500,'Table V'!A$1:O8407,13,FALSE),"TBD")</f>
        <v>2741</v>
      </c>
      <c r="AO500" s="170">
        <f>IFERROR(VLOOKUP('PLANNING-RECHANGES LATelec'!$F500,'Table V'!A$1:O8364,14,FALSE),"TBD")</f>
        <v>3510</v>
      </c>
      <c r="AP500" s="171" t="str">
        <f>IFERROR(VLOOKUP('PLANNING-RECHANGES LATelec'!$F500,'Table V'!A$1:O$8013,15,FALSE),"TBD")</f>
        <v>USD</v>
      </c>
      <c r="AQ500" s="170">
        <f>IFERROR(VLOOKUP('PLANNING-RECHANGES LATelec'!$A500,[3]PO_AS!$A$2:$R$2520,16,FALSE),"TBD")</f>
        <v>2741</v>
      </c>
      <c r="AR500" s="171" t="str">
        <f>IFERROR(VLOOKUP('PLANNING-RECHANGES LATelec'!$A500,[3]PO_AS!$A$2:$S$2520,18,FALSE),"TBD")</f>
        <v>USD</v>
      </c>
      <c r="AS500" s="171" t="str">
        <f t="shared" si="51"/>
        <v>Valide</v>
      </c>
      <c r="AT500" s="171" t="str">
        <f t="shared" si="52"/>
        <v>Valide</v>
      </c>
      <c r="AU500" s="215" t="str">
        <f>LEFT('PLANNING-RECHANGES LATelec'!$R500,9)</f>
        <v>LCT226819</v>
      </c>
      <c r="AV500" s="156"/>
    </row>
    <row r="501" spans="1:48" ht="38.25" hidden="1" x14ac:dyDescent="0.2">
      <c r="A501" s="86" t="str">
        <f t="shared" si="48"/>
        <v>2809888410</v>
      </c>
      <c r="B501" s="125" t="str">
        <f>IFERROR(VLOOKUP(F501,'Table V'!A:K,11,FALSE),"TBD")</f>
        <v>AIRBUS</v>
      </c>
      <c r="C501" s="125">
        <v>28098884</v>
      </c>
      <c r="D501" s="126" t="s">
        <v>157</v>
      </c>
      <c r="E501" s="127" t="s">
        <v>6</v>
      </c>
      <c r="F501" s="125" t="s">
        <v>1663</v>
      </c>
      <c r="G501" s="125">
        <v>2</v>
      </c>
      <c r="H501" s="125">
        <v>0</v>
      </c>
      <c r="I501" s="125" t="str">
        <f>IFERROR(VLOOKUP(F501,'Stock PHS'!A:F,6,FALSE),"")</f>
        <v/>
      </c>
      <c r="J501" s="128" t="str">
        <f>IFERROR(VLOOKUP(F501,'Table V'!A:I,9,FALSE),"P/N INCONNU")</f>
        <v>P/N CONNU</v>
      </c>
      <c r="K501" s="125" t="str">
        <f>IFERROR(VLOOKUP(F501,'Table V'!A:J,10,FALSE),"TBD")</f>
        <v>N/A</v>
      </c>
      <c r="L501" s="125" t="str">
        <f>IFERROR(VLOOKUP(F501,'Table V'!A:C,3,FALSE),"LdF non existante")</f>
        <v>LdF Non approuvée</v>
      </c>
      <c r="M501" s="129"/>
      <c r="N501" s="129" t="str">
        <f>IFERROR(VLOOKUP(F501,'Table V'!A:H,8,FALSE),"À définir")</f>
        <v>NON</v>
      </c>
      <c r="O501" s="125">
        <f>IFERROR(VLOOKUP(F501,'Table V'!A:E,2,FALSE),"TBD")</f>
        <v>511</v>
      </c>
      <c r="P501" s="129" t="str">
        <f>IFERROR(CONCATENATE(VLOOKUP(F501,'Table V'!$A$1:$Q$260192,17,FALSE),"-",(RIGHT(C501,4)),"0",D501),"")</f>
        <v>1251019-8884010</v>
      </c>
      <c r="Q501" s="138" t="str">
        <f>IFERROR(VLOOKUP(F501,'Table V'!A:L,12,FALSE),"")</f>
        <v>LAB</v>
      </c>
      <c r="R501" s="126" t="s">
        <v>1666</v>
      </c>
      <c r="S501" s="125" t="s">
        <v>1945</v>
      </c>
      <c r="T501" s="131" t="s">
        <v>24</v>
      </c>
      <c r="U501" s="132" t="s">
        <v>15</v>
      </c>
      <c r="V501" s="139" t="str">
        <f>IFERROR(VLOOKUP(F501,'Table V'!A:F,6,FALSE),"TBD")</f>
        <v>NA</v>
      </c>
      <c r="W501" s="140" t="str">
        <f>IFERROR(VLOOKUP(F501,'Table V'!A:G,7,FALSE),"TBD")</f>
        <v>NA</v>
      </c>
      <c r="X501" s="125" t="str">
        <f>IFERROR(VLOOKUP(A501,[1]Feuil1!$A:$AG,32,FALSE),"N/A")</f>
        <v>N/A</v>
      </c>
      <c r="Y501" s="130" t="str">
        <f>IF(ISNUMBER(Tableau1[[#This Row],[Date expédition réelle]]),"Expédiée","En cours")</f>
        <v>Expédiée</v>
      </c>
      <c r="Z501" s="133" t="s">
        <v>1710</v>
      </c>
      <c r="AA501" s="125" t="s">
        <v>876</v>
      </c>
      <c r="AB501" s="129">
        <v>21810</v>
      </c>
      <c r="AC501" s="129"/>
      <c r="AD501" s="129">
        <v>5775</v>
      </c>
      <c r="AE501" s="134">
        <v>43545</v>
      </c>
      <c r="AF501" s="134">
        <v>43560</v>
      </c>
      <c r="AG501" s="134">
        <f t="shared" si="49"/>
        <v>43558</v>
      </c>
      <c r="AH501" s="125"/>
      <c r="AI501" s="219">
        <f>IFERROR(VLOOKUP('PLANNING-RECHANGES LATelec'!$AU501,[2]MAD!$B$4:$J$50000,2,FALSE),"MAD TBD")</f>
        <v>43559</v>
      </c>
      <c r="AJ501" s="135">
        <v>43560</v>
      </c>
      <c r="AK501" s="224">
        <f t="shared" si="50"/>
        <v>1</v>
      </c>
      <c r="AL501" s="227">
        <v>43558</v>
      </c>
      <c r="AM501" s="222" t="s">
        <v>15</v>
      </c>
      <c r="AN501" s="172">
        <f>IFERROR(VLOOKUP('PLANNING-RECHANGES LATelec'!$F501,'Table V'!A$1:O8408,13,FALSE),"TBD")</f>
        <v>831</v>
      </c>
      <c r="AO501" s="170">
        <f>IFERROR(VLOOKUP('PLANNING-RECHANGES LATelec'!$F501,'Table V'!A$1:O8365,14,FALSE),"TBD")</f>
        <v>1258</v>
      </c>
      <c r="AP501" s="171" t="str">
        <f>IFERROR(VLOOKUP('PLANNING-RECHANGES LATelec'!$F501,'Table V'!A$1:O$8013,15,FALSE),"TBD")</f>
        <v>USD</v>
      </c>
      <c r="AQ501" s="170">
        <f>IFERROR(VLOOKUP('PLANNING-RECHANGES LATelec'!$A501,[3]PO_AS!$A$2:$R$2520,16,FALSE),"TBD")</f>
        <v>1258</v>
      </c>
      <c r="AR501" s="171" t="str">
        <f>IFERROR(VLOOKUP('PLANNING-RECHANGES LATelec'!$A501,[3]PO_AS!$A$2:$S$2520,18,FALSE),"TBD")</f>
        <v>USD</v>
      </c>
      <c r="AS501" s="171" t="str">
        <f t="shared" si="51"/>
        <v>Valide</v>
      </c>
      <c r="AT501" s="171" t="str">
        <f t="shared" si="52"/>
        <v>Valide</v>
      </c>
      <c r="AU501" s="215" t="str">
        <f>LEFT('PLANNING-RECHANGES LATelec'!$R501,9)</f>
        <v>LCT302949</v>
      </c>
      <c r="AV501" s="156"/>
    </row>
    <row r="502" spans="1:48" ht="38.25" hidden="1" x14ac:dyDescent="0.2">
      <c r="A502" s="86" t="str">
        <f t="shared" si="48"/>
        <v>2803585110</v>
      </c>
      <c r="B502" s="125" t="str">
        <f>IFERROR(VLOOKUP(F502,'Table V'!A:K,11,FALSE),"TBD")</f>
        <v>AIRBUS</v>
      </c>
      <c r="C502" s="125">
        <v>28035851</v>
      </c>
      <c r="D502" s="126" t="s">
        <v>157</v>
      </c>
      <c r="E502" s="127" t="s">
        <v>104</v>
      </c>
      <c r="F502" s="125" t="s">
        <v>600</v>
      </c>
      <c r="G502" s="125">
        <v>1</v>
      </c>
      <c r="H502" s="125">
        <v>1</v>
      </c>
      <c r="I502" s="125" t="str">
        <f>IFERROR(VLOOKUP(F502,'Stock PHS'!A:F,6,FALSE),"")</f>
        <v/>
      </c>
      <c r="J502" s="128" t="str">
        <f>IFERROR(VLOOKUP(F502,'Table V'!A:I,9,FALSE),"P/N INCONNU")</f>
        <v>P/N CONNU</v>
      </c>
      <c r="K502" s="125" t="str">
        <f>IFERROR(VLOOKUP(F502,'Table V'!A:J,10,FALSE),"TBD")</f>
        <v>NB5457P</v>
      </c>
      <c r="L502" s="125" t="str">
        <f>IFERROR(VLOOKUP(F502,'Table V'!A:C,3,FALSE),"LdF non existante")</f>
        <v>LdF approuvée</v>
      </c>
      <c r="M502" s="129"/>
      <c r="N502" s="129" t="str">
        <f>IFERROR(VLOOKUP(F502,'Table V'!A:H,8,FALSE),"À définir")</f>
        <v>NON</v>
      </c>
      <c r="O502" s="125">
        <f>IFERROR(VLOOKUP(F502,'Table V'!A:E,2,FALSE),"TBD")</f>
        <v>117</v>
      </c>
      <c r="P502" s="125" t="str">
        <f>IFERROR(CONCATENATE(VLOOKUP(F502,'Table V'!$A$1:$Q$260192,17,FALSE),"-",(RIGHT(C502,4)),"0",D502),"")</f>
        <v>1251019-5851010</v>
      </c>
      <c r="Q502" s="138" t="str">
        <f>IFERROR(VLOOKUP(F502,'Table V'!A:L,12,FALSE),"")</f>
        <v>LAB</v>
      </c>
      <c r="R502" s="126" t="s">
        <v>1407</v>
      </c>
      <c r="S502" s="125" t="s">
        <v>1401</v>
      </c>
      <c r="T502" s="131" t="s">
        <v>24</v>
      </c>
      <c r="U502" s="132" t="s">
        <v>15</v>
      </c>
      <c r="V502" s="139" t="str">
        <f>IFERROR(VLOOKUP(F502,'Table V'!A:F,6,FALSE),"TBD")</f>
        <v>N/A</v>
      </c>
      <c r="W502" s="140" t="str">
        <f>IFERROR(VLOOKUP(F502,'Table V'!A:G,7,FALSE),"TBD")</f>
        <v>N/A</v>
      </c>
      <c r="X502" s="140" t="str">
        <f>IFERROR(VLOOKUP(A502,[1]Feuil1!$A:$AG,32,FALSE),"N/A")</f>
        <v>N/A</v>
      </c>
      <c r="Y502" s="130" t="str">
        <f>IF(ISNUMBER(Tableau1[[#This Row],[Date expédition réelle]]),"Expédiée","En cours")</f>
        <v>En cours</v>
      </c>
      <c r="Z502" s="133" t="s">
        <v>1687</v>
      </c>
      <c r="AA502" s="125" t="s">
        <v>876</v>
      </c>
      <c r="AB502" s="129">
        <v>20982</v>
      </c>
      <c r="AC502" s="129"/>
      <c r="AD502" s="129">
        <v>6456</v>
      </c>
      <c r="AE502" s="134">
        <v>43539</v>
      </c>
      <c r="AF502" s="134">
        <v>43571</v>
      </c>
      <c r="AG502" s="134">
        <f t="shared" si="49"/>
        <v>43565</v>
      </c>
      <c r="AH502" s="125"/>
      <c r="AI502" s="219" t="str">
        <f>IFERROR(VLOOKUP('PLANNING-RECHANGES LATelec'!$AU502,[2]MAD!$B$4:$J$50000,2,FALSE),"MAD TBD")</f>
        <v>MAD TBD</v>
      </c>
      <c r="AJ502" s="135" t="str">
        <f>IFERROR(VLOOKUP('PLANNING-RECHANGES LATelec'!$AU502,[2]MAD!$B$4:$J$50000,9,FALSE),"NON EXPEDIÉE")</f>
        <v>NON EXPEDIÉE</v>
      </c>
      <c r="AK502" s="224" t="str">
        <f t="shared" si="50"/>
        <v/>
      </c>
      <c r="AL502" s="227">
        <v>43565</v>
      </c>
      <c r="AM502" s="222" t="s">
        <v>15</v>
      </c>
      <c r="AN502" s="172">
        <f>IFERROR(VLOOKUP('PLANNING-RECHANGES LATelec'!$F502,'Table V'!A$1:O8409,13,FALSE),"TBD")</f>
        <v>1313.9</v>
      </c>
      <c r="AO502" s="170">
        <f>IFERROR(VLOOKUP('PLANNING-RECHANGES LATelec'!$F502,'Table V'!A$1:O8366,14,FALSE),"TBD")</f>
        <v>0</v>
      </c>
      <c r="AP502" s="171" t="str">
        <f>IFERROR(VLOOKUP('PLANNING-RECHANGES LATelec'!$F502,'Table V'!A$1:O$8013,15,FALSE),"TBD")</f>
        <v>USD</v>
      </c>
      <c r="AQ502" s="170">
        <f>IFERROR(VLOOKUP('PLANNING-RECHANGES LATelec'!$A502,[3]PO_AS!$A$2:$R$2520,16,FALSE),"TBD")</f>
        <v>1313.9</v>
      </c>
      <c r="AR502" s="171" t="str">
        <f>IFERROR(VLOOKUP('PLANNING-RECHANGES LATelec'!$A502,[3]PO_AS!$A$2:$S$2520,18,FALSE),"TBD")</f>
        <v>USD</v>
      </c>
      <c r="AS502" s="171" t="str">
        <f t="shared" si="51"/>
        <v>Valide</v>
      </c>
      <c r="AT502" s="171" t="str">
        <f t="shared" si="52"/>
        <v>Valide</v>
      </c>
      <c r="AU502" s="215" t="str">
        <f>LEFT('PLANNING-RECHANGES LATelec'!$R502,9)</f>
        <v>LCT244965</v>
      </c>
      <c r="AV502" s="156"/>
    </row>
    <row r="503" spans="1:48" ht="25.5" hidden="1" x14ac:dyDescent="0.2">
      <c r="A503" s="86" t="str">
        <f t="shared" si="48"/>
        <v>2809793110</v>
      </c>
      <c r="B503" s="125" t="str">
        <f>IFERROR(VLOOKUP(F503,'Table V'!A:K,11,FALSE),"TBD")</f>
        <v>AIRBUS</v>
      </c>
      <c r="C503" s="125">
        <v>28097931</v>
      </c>
      <c r="D503" s="126" t="s">
        <v>157</v>
      </c>
      <c r="E503" s="127" t="s">
        <v>16</v>
      </c>
      <c r="F503" s="125" t="s">
        <v>1420</v>
      </c>
      <c r="G503" s="125" t="s">
        <v>1102</v>
      </c>
      <c r="H503" s="125">
        <v>0</v>
      </c>
      <c r="I503" s="125" t="str">
        <f>IFERROR(VLOOKUP(F503,'Stock PHS'!A:F,6,FALSE),"")</f>
        <v/>
      </c>
      <c r="J503" s="128" t="str">
        <f>IFERROR(VLOOKUP(F503,'Table V'!A:I,9,FALSE),"P/N INCONNU")</f>
        <v>P/N CONNU</v>
      </c>
      <c r="K503" s="125" t="str">
        <f>IFERROR(VLOOKUP(F503,'Table V'!A:J,10,FALSE),"TBD")</f>
        <v>TBD</v>
      </c>
      <c r="L503" s="125" t="str">
        <f>IFERROR(VLOOKUP(F503,'Table V'!A:C,3,FALSE),"LdF non existante")</f>
        <v>LdF approuvée</v>
      </c>
      <c r="M503" s="129"/>
      <c r="N503" s="129" t="str">
        <f>IFERROR(VLOOKUP(F503,'Table V'!A:H,8,FALSE),"À définir")</f>
        <v>NON</v>
      </c>
      <c r="O503" s="125" t="str">
        <f>IFERROR(VLOOKUP(F503,'Table V'!A:E,2,FALSE),"TBD")</f>
        <v>LEAD-BONDING</v>
      </c>
      <c r="P503" s="129" t="str">
        <f>IFERROR(CONCATENATE(VLOOKUP(F503,'Table V'!$A$1:$Q$260192,17,FALSE),"-",(RIGHT(C503,4)),"0",D503),"")</f>
        <v>1251019-7931010</v>
      </c>
      <c r="Q503" s="138" t="str">
        <f>IFERROR(VLOOKUP(F503,'Table V'!A:L,12,FALSE),"")</f>
        <v>COL</v>
      </c>
      <c r="R503" s="126" t="s">
        <v>1651</v>
      </c>
      <c r="S503" s="125" t="s">
        <v>1653</v>
      </c>
      <c r="T503" s="142" t="s">
        <v>24</v>
      </c>
      <c r="U503" s="132" t="s">
        <v>15</v>
      </c>
      <c r="V503" s="139" t="str">
        <f>IFERROR(VLOOKUP(F503,'Table V'!A:F,6,FALSE),"TBD")</f>
        <v>N/A</v>
      </c>
      <c r="W503" s="140" t="str">
        <f>IFERROR(VLOOKUP(F503,'Table V'!A:G,7,FALSE),"TBD")</f>
        <v>N/A</v>
      </c>
      <c r="X503" s="125" t="str">
        <f>IFERROR(VLOOKUP(A503,[1]Feuil1!$A:$AG,32,FALSE),"N/A")</f>
        <v>N/A</v>
      </c>
      <c r="Y503" s="130" t="str">
        <f>IF(ISNUMBER(Tableau1[[#This Row],[Date expédition réelle]]),"Expédiée","En cours")</f>
        <v>Expédiée</v>
      </c>
      <c r="Z503" s="133"/>
      <c r="AA503" s="125" t="s">
        <v>876</v>
      </c>
      <c r="AB503" s="129" t="s">
        <v>57</v>
      </c>
      <c r="AC503" s="129" t="s">
        <v>57</v>
      </c>
      <c r="AD503" s="129" t="s">
        <v>57</v>
      </c>
      <c r="AE503" s="134">
        <v>43550.999988425923</v>
      </c>
      <c r="AF503" s="134">
        <v>43550</v>
      </c>
      <c r="AG503" s="134">
        <f t="shared" si="49"/>
        <v>43546</v>
      </c>
      <c r="AH503" s="125"/>
      <c r="AI503" s="219" t="str">
        <f>IFERROR(VLOOKUP('PLANNING-RECHANGES LATelec'!$AU503,[2]MAD!$B$4:$J$50000,2,FALSE),"MAD TBD")</f>
        <v>MAD TBD</v>
      </c>
      <c r="AJ503" s="134">
        <v>43559</v>
      </c>
      <c r="AK503" s="224" t="str">
        <f t="shared" si="50"/>
        <v/>
      </c>
      <c r="AL503" s="227">
        <v>43546</v>
      </c>
      <c r="AM503" s="222" t="s">
        <v>15</v>
      </c>
      <c r="AN503" s="172">
        <f>IFERROR(VLOOKUP('PLANNING-RECHANGES LATelec'!$F503,'Table V'!A$1:O8410,13,FALSE),"TBD")</f>
        <v>167</v>
      </c>
      <c r="AO503" s="170">
        <f>IFERROR(VLOOKUP('PLANNING-RECHANGES LATelec'!$F503,'Table V'!A$1:O8367,14,FALSE),"TBD")</f>
        <v>469</v>
      </c>
      <c r="AP503" s="171" t="str">
        <f>IFERROR(VLOOKUP('PLANNING-RECHANGES LATelec'!$F503,'Table V'!A$1:O$8013,15,FALSE),"TBD")</f>
        <v>USD</v>
      </c>
      <c r="AQ503" s="170" t="str">
        <f>IFERROR(VLOOKUP('PLANNING-RECHANGES LATelec'!$A503,[3]PO_AS!$A$2:$R$2520,16,FALSE),"TBD")</f>
        <v>TBD</v>
      </c>
      <c r="AR503" s="171" t="str">
        <f>IFERROR(VLOOKUP('PLANNING-RECHANGES LATelec'!$A503,[3]PO_AS!$A$2:$S$2520,18,FALSE),"TBD")</f>
        <v>TBD</v>
      </c>
      <c r="AS503" s="171" t="str">
        <f t="shared" si="51"/>
        <v>Non valide</v>
      </c>
      <c r="AT503" s="171" t="str">
        <f t="shared" si="52"/>
        <v>Non valide</v>
      </c>
      <c r="AU503" s="215" t="str">
        <f>LEFT('PLANNING-RECHANGES LATelec'!$R503,9)</f>
        <v>LCT302528</v>
      </c>
      <c r="AV503" s="156"/>
    </row>
    <row r="504" spans="1:48" ht="51" hidden="1" x14ac:dyDescent="0.2">
      <c r="A504" s="86" t="str">
        <f t="shared" si="48"/>
        <v>2804729610</v>
      </c>
      <c r="B504" s="125" t="str">
        <f>IFERROR(VLOOKUP(F504,'Table V'!A:K,11,FALSE),"TBD")</f>
        <v>AIRBUS</v>
      </c>
      <c r="C504" s="125">
        <v>28047296</v>
      </c>
      <c r="D504" s="126" t="s">
        <v>157</v>
      </c>
      <c r="E504" s="127" t="s">
        <v>95</v>
      </c>
      <c r="F504" s="125" t="s">
        <v>704</v>
      </c>
      <c r="G504" s="125">
        <v>1</v>
      </c>
      <c r="H504" s="125">
        <v>0</v>
      </c>
      <c r="I504" s="125" t="str">
        <f>IFERROR(VLOOKUP(F504,'Stock PHS'!A:F,6,FALSE),"")</f>
        <v/>
      </c>
      <c r="J504" s="128" t="str">
        <f>IFERROR(VLOOKUP(F504,'Table V'!A:I,9,FALSE),"P/N INCONNU")</f>
        <v>P/N CONNU</v>
      </c>
      <c r="K504" s="125" t="str">
        <f>IFERROR(VLOOKUP(F504,'Table V'!A:J,10,FALSE),"TBD")</f>
        <v>TBD</v>
      </c>
      <c r="L504" s="125" t="str">
        <f>IFERROR(VLOOKUP(F504,'Table V'!A:C,3,FALSE),"LdF non existante")</f>
        <v>LdF Non approuvée</v>
      </c>
      <c r="M504" s="129"/>
      <c r="N504" s="129" t="str">
        <f>IFERROR(VLOOKUP(F504,'Table V'!A:H,8,FALSE),"À définir")</f>
        <v>NON</v>
      </c>
      <c r="O504" s="125">
        <f>IFERROR(VLOOKUP(F504,'Table V'!A:E,2,FALSE),"TBD")</f>
        <v>61</v>
      </c>
      <c r="P504" s="125" t="str">
        <f>IFERROR(CONCATENATE(VLOOKUP(F504,'Table V'!$A$1:$Q$260192,17,FALSE),"-",(RIGHT(C504,4)),"0",D504),"")</f>
        <v>1251019-7296010</v>
      </c>
      <c r="Q504" s="138" t="str">
        <f>IFERROR(VLOOKUP(F504,'Table V'!A:L,12,FALSE),"")</f>
        <v>LAB</v>
      </c>
      <c r="R504" s="126" t="s">
        <v>1437</v>
      </c>
      <c r="S504" s="125" t="s">
        <v>288</v>
      </c>
      <c r="T504" s="131" t="s">
        <v>24</v>
      </c>
      <c r="U504" s="132" t="s">
        <v>15</v>
      </c>
      <c r="V504" s="139" t="str">
        <f>IFERROR(VLOOKUP(F504,'Table V'!A:F,6,FALSE),"TBD")</f>
        <v>6963455500
6963455400</v>
      </c>
      <c r="W504" s="140" t="str">
        <f>IFERROR(VLOOKUP(F504,'Table V'!A:G,7,FALSE),"TBD")</f>
        <v>Qté 1
Qté 1</v>
      </c>
      <c r="X504" s="125" t="str">
        <f>IFERROR(VLOOKUP(A504,[1]Feuil1!$A:$AG,32,FALSE),"N/A")</f>
        <v>Received</v>
      </c>
      <c r="Y504" s="130" t="str">
        <f>IF(ISNUMBER(Tableau1[[#This Row],[Date expédition réelle]]),"Expédiée","En cours")</f>
        <v>Expédiée</v>
      </c>
      <c r="Z504" s="133" t="s">
        <v>1526</v>
      </c>
      <c r="AA504" s="125" t="s">
        <v>876</v>
      </c>
      <c r="AB504" s="129">
        <v>21431</v>
      </c>
      <c r="AC504" s="129"/>
      <c r="AD504" s="129">
        <v>6172</v>
      </c>
      <c r="AE504" s="134">
        <v>43521</v>
      </c>
      <c r="AF504" s="134">
        <v>43567</v>
      </c>
      <c r="AG504" s="134">
        <f t="shared" si="49"/>
        <v>43563</v>
      </c>
      <c r="AH504" s="125"/>
      <c r="AI504" s="219">
        <f>IFERROR(VLOOKUP('PLANNING-RECHANGES LATelec'!$AU504,[2]MAD!$B$4:$J$50000,2,FALSE),"MAD TBD")</f>
        <v>43553</v>
      </c>
      <c r="AJ504" s="135">
        <v>43556</v>
      </c>
      <c r="AK504" s="237">
        <f t="shared" si="50"/>
        <v>-10</v>
      </c>
      <c r="AL504" s="227">
        <v>43563</v>
      </c>
      <c r="AM504" s="222" t="s">
        <v>15</v>
      </c>
      <c r="AN504" s="172">
        <f>IFERROR(VLOOKUP('PLANNING-RECHANGES LATelec'!$F504,'Table V'!A$1:O8411,13,FALSE),"TBD")</f>
        <v>1389</v>
      </c>
      <c r="AO504" s="170">
        <f>IFERROR(VLOOKUP('PLANNING-RECHANGES LATelec'!$F504,'Table V'!A$1:O8368,14,FALSE),"TBD")</f>
        <v>2219</v>
      </c>
      <c r="AP504" s="171" t="str">
        <f>IFERROR(VLOOKUP('PLANNING-RECHANGES LATelec'!$F504,'Table V'!A$1:O$8013,15,FALSE),"TBD")</f>
        <v>USD</v>
      </c>
      <c r="AQ504" s="170" t="str">
        <f>IFERROR(VLOOKUP('PLANNING-RECHANGES LATelec'!$A504,[3]PO_AS!$A$2:$R$2520,16,FALSE),"TBD")</f>
        <v>TBD</v>
      </c>
      <c r="AR504" s="171" t="str">
        <f>IFERROR(VLOOKUP('PLANNING-RECHANGES LATelec'!$A504,[3]PO_AS!$A$2:$S$2520,18,FALSE),"TBD")</f>
        <v>TBD</v>
      </c>
      <c r="AS504" s="171" t="str">
        <f t="shared" si="51"/>
        <v>Non valide</v>
      </c>
      <c r="AT504" s="171" t="str">
        <f t="shared" si="52"/>
        <v>Non valide</v>
      </c>
      <c r="AU504" s="215" t="str">
        <f>LEFT('PLANNING-RECHANGES LATelec'!$R504,9)</f>
        <v>LCT262043</v>
      </c>
      <c r="AV504" s="156"/>
    </row>
    <row r="505" spans="1:48" ht="38.25" hidden="1" x14ac:dyDescent="0.2">
      <c r="A505" s="86" t="str">
        <f t="shared" si="48"/>
        <v>490003750310</v>
      </c>
      <c r="B505" s="125" t="str">
        <f>IFERROR(VLOOKUP(F505,'Table V'!A:K,11,FALSE),"TBD")</f>
        <v>STELIA</v>
      </c>
      <c r="C505" s="125">
        <v>4900037503</v>
      </c>
      <c r="D505" s="126" t="s">
        <v>157</v>
      </c>
      <c r="E505" s="127" t="s">
        <v>6</v>
      </c>
      <c r="F505" s="125" t="s">
        <v>1438</v>
      </c>
      <c r="G505" s="125">
        <v>1</v>
      </c>
      <c r="H505" s="125">
        <v>0</v>
      </c>
      <c r="I505" s="125" t="str">
        <f>IFERROR(VLOOKUP(F505,'Stock PHS'!A:F,6,FALSE),"")</f>
        <v/>
      </c>
      <c r="J505" s="128" t="str">
        <f>IFERROR(VLOOKUP(F505,'Table V'!A:I,9,FALSE),"P/N INCONNU")</f>
        <v>P/N CONNU</v>
      </c>
      <c r="K505" s="125" t="str">
        <f>IFERROR(VLOOKUP(F505,'Table V'!A:J,10,FALSE),"TBD")</f>
        <v>TBD</v>
      </c>
      <c r="L505" s="125" t="str">
        <f>IFERROR(VLOOKUP(F505,'Table V'!A:C,3,FALSE),"LdF non existante")</f>
        <v>LdF Non approuvée</v>
      </c>
      <c r="M505" s="129"/>
      <c r="N505" s="129" t="str">
        <f>IFERROR(VLOOKUP(F505,'Table V'!A:H,8,FALSE),"À définir")</f>
        <v>OUI</v>
      </c>
      <c r="O505" s="125" t="str">
        <f>IFERROR(VLOOKUP(F505,'Table V'!A:E,2,FALSE),"TBD")</f>
        <v>FAISCEAU</v>
      </c>
      <c r="P505" s="125" t="str">
        <f>IFERROR(CONCATENATE(VLOOKUP(F505,'Table V'!$A$1:$Q$260192,17,FALSE),"-",(RIGHT(C505,4)),"0",D505),"")</f>
        <v>1251019-7503010</v>
      </c>
      <c r="Q505" s="138" t="str">
        <f>IFERROR(VLOOKUP(F505,'Table V'!A:L,12,FALSE),"")</f>
        <v>COL</v>
      </c>
      <c r="R505" s="126" t="s">
        <v>1441</v>
      </c>
      <c r="S505" s="125" t="s">
        <v>1442</v>
      </c>
      <c r="T505" s="131" t="s">
        <v>24</v>
      </c>
      <c r="U505" s="132" t="s">
        <v>15</v>
      </c>
      <c r="V505" s="139" t="str">
        <f>IFERROR(VLOOKUP(F505,'Table V'!A:F,6,FALSE),"TBD")</f>
        <v>N/A</v>
      </c>
      <c r="W505" s="140" t="str">
        <f>IFERROR(VLOOKUP(F505,'Table V'!A:G,7,FALSE),"TBD")</f>
        <v>N/A</v>
      </c>
      <c r="X505" s="125" t="str">
        <f>IFERROR(VLOOKUP(A505,[1]Feuil1!$A:$AG,32,FALSE),"N/A")</f>
        <v>N/A</v>
      </c>
      <c r="Y505" s="130" t="str">
        <f>IF(ISNUMBER(Tableau1[[#This Row],[Date expédition réelle]]),"Expédiée","En cours")</f>
        <v>Expédiée</v>
      </c>
      <c r="Z505" s="133" t="s">
        <v>1528</v>
      </c>
      <c r="AA505" s="125" t="s">
        <v>876</v>
      </c>
      <c r="AB505" s="129">
        <v>21466</v>
      </c>
      <c r="AC505" s="129"/>
      <c r="AD505" s="129" t="s">
        <v>1443</v>
      </c>
      <c r="AE505" s="134">
        <v>43504</v>
      </c>
      <c r="AF505" s="134">
        <v>43551</v>
      </c>
      <c r="AG505" s="134">
        <f t="shared" si="49"/>
        <v>43549</v>
      </c>
      <c r="AH505" s="125"/>
      <c r="AI505" s="219" t="str">
        <f>IFERROR(VLOOKUP('PLANNING-RECHANGES LATelec'!$AU505,[2]MAD!$B$4:$J$50000,2,FALSE),"MAD TBD")</f>
        <v>MAD TBD</v>
      </c>
      <c r="AJ505" s="134">
        <v>43551</v>
      </c>
      <c r="AK505" s="224" t="str">
        <f t="shared" si="50"/>
        <v/>
      </c>
      <c r="AL505" s="227">
        <v>43549</v>
      </c>
      <c r="AM505" s="222" t="s">
        <v>15</v>
      </c>
      <c r="AN505" s="172">
        <f>IFERROR(VLOOKUP('PLANNING-RECHANGES LATelec'!$F505,'Table V'!A$1:O8412,13,FALSE),"TBD")</f>
        <v>0</v>
      </c>
      <c r="AO505" s="170">
        <f>IFERROR(VLOOKUP('PLANNING-RECHANGES LATelec'!$F505,'Table V'!A$1:O8369,14,FALSE),"TBD")</f>
        <v>0</v>
      </c>
      <c r="AP505" s="171">
        <f>IFERROR(VLOOKUP('PLANNING-RECHANGES LATelec'!$F505,'Table V'!A$1:O$8013,15,FALSE),"TBD")</f>
        <v>0</v>
      </c>
      <c r="AQ505" s="170" t="str">
        <f>IFERROR(VLOOKUP('PLANNING-RECHANGES LATelec'!$A505,[3]PO_AS!$A$2:$R$2520,16,FALSE),"TBD")</f>
        <v>TBD</v>
      </c>
      <c r="AR505" s="171" t="str">
        <f>IFERROR(VLOOKUP('PLANNING-RECHANGES LATelec'!$A505,[3]PO_AS!$A$2:$S$2520,18,FALSE),"TBD")</f>
        <v>TBD</v>
      </c>
      <c r="AS505" s="171" t="str">
        <f t="shared" si="51"/>
        <v>Non valide</v>
      </c>
      <c r="AT505" s="171" t="str">
        <f t="shared" si="52"/>
        <v>Non valide</v>
      </c>
      <c r="AU505" s="215" t="str">
        <f>LEFT('PLANNING-RECHANGES LATelec'!$R505,9)</f>
        <v>LCT262431</v>
      </c>
      <c r="AV505" s="156"/>
    </row>
    <row r="506" spans="1:48" ht="63.75" hidden="1" x14ac:dyDescent="0.2">
      <c r="A506" s="86" t="str">
        <f t="shared" si="48"/>
        <v>2804729910</v>
      </c>
      <c r="B506" s="125" t="str">
        <f>IFERROR(VLOOKUP(F506,'Table V'!A:K,11,FALSE),"TBD")</f>
        <v>AIRBUS</v>
      </c>
      <c r="C506" s="125">
        <v>28047299</v>
      </c>
      <c r="D506" s="126" t="s">
        <v>157</v>
      </c>
      <c r="E506" s="127" t="s">
        <v>95</v>
      </c>
      <c r="F506" s="125" t="s">
        <v>704</v>
      </c>
      <c r="G506" s="125">
        <v>1</v>
      </c>
      <c r="H506" s="125">
        <v>0</v>
      </c>
      <c r="I506" s="125" t="str">
        <f>IFERROR(VLOOKUP(F506,'Stock PHS'!A:F,6,FALSE),"")</f>
        <v/>
      </c>
      <c r="J506" s="128" t="str">
        <f>IFERROR(VLOOKUP(F506,'Table V'!A:I,9,FALSE),"P/N INCONNU")</f>
        <v>P/N CONNU</v>
      </c>
      <c r="K506" s="125" t="str">
        <f>IFERROR(VLOOKUP(F506,'Table V'!A:J,10,FALSE),"TBD")</f>
        <v>TBD</v>
      </c>
      <c r="L506" s="125" t="str">
        <f>IFERROR(VLOOKUP(F506,'Table V'!A:C,3,FALSE),"LdF non existante")</f>
        <v>LdF Non approuvée</v>
      </c>
      <c r="M506" s="129"/>
      <c r="N506" s="129" t="str">
        <f>IFERROR(VLOOKUP(F506,'Table V'!A:H,8,FALSE),"À définir")</f>
        <v>NON</v>
      </c>
      <c r="O506" s="125">
        <f>IFERROR(VLOOKUP(F506,'Table V'!A:E,2,FALSE),"TBD")</f>
        <v>61</v>
      </c>
      <c r="P506" s="125" t="str">
        <f>IFERROR(CONCATENATE(VLOOKUP(F506,'Table V'!$A$1:$Q$260192,17,FALSE),"-",(RIGHT(C506,4)),"0",D506),"")</f>
        <v>1251019-7299010</v>
      </c>
      <c r="Q506" s="138" t="str">
        <f>IFERROR(VLOOKUP(F506,'Table V'!A:L,12,FALSE),"")</f>
        <v>LAB</v>
      </c>
      <c r="R506" s="126" t="s">
        <v>1662</v>
      </c>
      <c r="S506" s="125" t="s">
        <v>290</v>
      </c>
      <c r="T506" s="131" t="s">
        <v>24</v>
      </c>
      <c r="U506" s="132" t="s">
        <v>15</v>
      </c>
      <c r="V506" s="139" t="str">
        <f>IFERROR(VLOOKUP(F506,'Table V'!A:F,6,FALSE),"TBD")</f>
        <v>6963455500
6963455400</v>
      </c>
      <c r="W506" s="140" t="str">
        <f>IFERROR(VLOOKUP(F506,'Table V'!A:G,7,FALSE),"TBD")</f>
        <v>Qté 1
Qté 1</v>
      </c>
      <c r="X506" s="125" t="str">
        <f>IFERROR(VLOOKUP(A506,[1]Feuil1!$A:$AG,32,FALSE),"N/A")</f>
        <v>Received</v>
      </c>
      <c r="Y506" s="130" t="str">
        <f>IF(ISNUMBER(Tableau1[[#This Row],[Date expédition réelle]]),"Expédiée","En cours")</f>
        <v>Expédiée</v>
      </c>
      <c r="Z506" s="133" t="s">
        <v>1527</v>
      </c>
      <c r="AA506" s="125" t="s">
        <v>876</v>
      </c>
      <c r="AB506" s="129">
        <v>21431</v>
      </c>
      <c r="AC506" s="129"/>
      <c r="AD506" s="129">
        <v>6172</v>
      </c>
      <c r="AE506" s="134">
        <v>43521</v>
      </c>
      <c r="AF506" s="134">
        <v>43567</v>
      </c>
      <c r="AG506" s="134">
        <f t="shared" si="49"/>
        <v>43563</v>
      </c>
      <c r="AH506" s="125"/>
      <c r="AI506" s="219">
        <f>IFERROR(VLOOKUP('PLANNING-RECHANGES LATelec'!$AU506,[2]MAD!$B$4:$J$50000,2,FALSE),"MAD TBD")</f>
        <v>43553</v>
      </c>
      <c r="AJ506" s="135">
        <v>43556</v>
      </c>
      <c r="AK506" s="237">
        <f t="shared" si="50"/>
        <v>-10</v>
      </c>
      <c r="AL506" s="227">
        <v>43563</v>
      </c>
      <c r="AM506" s="222" t="s">
        <v>15</v>
      </c>
      <c r="AN506" s="172">
        <f>IFERROR(VLOOKUP('PLANNING-RECHANGES LATelec'!$F506,'Table V'!A$1:O8413,13,FALSE),"TBD")</f>
        <v>1389</v>
      </c>
      <c r="AO506" s="170">
        <f>IFERROR(VLOOKUP('PLANNING-RECHANGES LATelec'!$F506,'Table V'!A$1:O8370,14,FALSE),"TBD")</f>
        <v>2219</v>
      </c>
      <c r="AP506" s="171" t="str">
        <f>IFERROR(VLOOKUP('PLANNING-RECHANGES LATelec'!$F506,'Table V'!A$1:O$8013,15,FALSE),"TBD")</f>
        <v>USD</v>
      </c>
      <c r="AQ506" s="170" t="str">
        <f>IFERROR(VLOOKUP('PLANNING-RECHANGES LATelec'!$A506,[3]PO_AS!$A$2:$R$2520,16,FALSE),"TBD")</f>
        <v>TBD</v>
      </c>
      <c r="AR506" s="171" t="str">
        <f>IFERROR(VLOOKUP('PLANNING-RECHANGES LATelec'!$A506,[3]PO_AS!$A$2:$S$2520,18,FALSE),"TBD")</f>
        <v>TBD</v>
      </c>
      <c r="AS506" s="171" t="str">
        <f t="shared" si="51"/>
        <v>Non valide</v>
      </c>
      <c r="AT506" s="171" t="str">
        <f t="shared" si="52"/>
        <v>Non valide</v>
      </c>
      <c r="AU506" s="215" t="str">
        <f>LEFT('PLANNING-RECHANGES LATelec'!$R506,9)</f>
        <v>LCT261765</v>
      </c>
      <c r="AV506" s="156"/>
    </row>
    <row r="507" spans="1:48" ht="38.25" hidden="1" x14ac:dyDescent="0.2">
      <c r="A507" s="86" t="str">
        <f t="shared" si="48"/>
        <v>490003753610</v>
      </c>
      <c r="B507" s="125" t="str">
        <f>IFERROR(VLOOKUP(F507,'Table V'!A:K,11,FALSE),"TBD")</f>
        <v>STELIA</v>
      </c>
      <c r="C507" s="125">
        <v>4900037536</v>
      </c>
      <c r="D507" s="126" t="s">
        <v>157</v>
      </c>
      <c r="E507" s="127" t="s">
        <v>104</v>
      </c>
      <c r="F507" s="125" t="s">
        <v>687</v>
      </c>
      <c r="G507" s="125">
        <v>6</v>
      </c>
      <c r="H507" s="125">
        <v>0</v>
      </c>
      <c r="I507" s="125" t="str">
        <f>IFERROR(VLOOKUP(F507,'Stock PHS'!A:F,6,FALSE),"")</f>
        <v/>
      </c>
      <c r="J507" s="128" t="str">
        <f>IFERROR(VLOOKUP(F507,'Table V'!A:I,9,FALSE),"P/N INCONNU")</f>
        <v>P/N CONNU</v>
      </c>
      <c r="K507" s="125" t="str">
        <f>IFERROR(VLOOKUP(F507,'Table V'!A:J,10,FALSE),"TBD")</f>
        <v>TBD</v>
      </c>
      <c r="L507" s="125" t="str">
        <f>IFERROR(VLOOKUP(F507,'Table V'!A:C,3,FALSE),"LdF non existante")</f>
        <v>LdF approuvée</v>
      </c>
      <c r="M507" s="129"/>
      <c r="N507" s="129" t="str">
        <f>IFERROR(VLOOKUP(F507,'Table V'!A:H,8,FALSE),"À définir")</f>
        <v>OUI</v>
      </c>
      <c r="O507" s="125" t="str">
        <f>IFERROR(VLOOKUP(F507,'Table V'!A:E,2,FALSE),"TBD")</f>
        <v>CABLE COAXIAL</v>
      </c>
      <c r="P507" s="125" t="str">
        <f>IFERROR(CONCATENATE(VLOOKUP(F507,'Table V'!$A$1:$Q$260192,17,FALSE),"-",(RIGHT(C507,4)),"0",D507),"")</f>
        <v>1251019-7536010</v>
      </c>
      <c r="Q507" s="138" t="str">
        <f>IFERROR(VLOOKUP(F507,'Table V'!A:L,12,FALSE),"")</f>
        <v>COL</v>
      </c>
      <c r="R507" s="126" t="s">
        <v>1455</v>
      </c>
      <c r="S507" s="125" t="s">
        <v>1456</v>
      </c>
      <c r="T507" s="131" t="s">
        <v>24</v>
      </c>
      <c r="U507" s="132" t="s">
        <v>15</v>
      </c>
      <c r="V507" s="139" t="str">
        <f>IFERROR(VLOOKUP(F507,'Table V'!A:F,6,FALSE),"TBD")</f>
        <v>N/A</v>
      </c>
      <c r="W507" s="140" t="str">
        <f>IFERROR(VLOOKUP(F507,'Table V'!A:G,7,FALSE),"TBD")</f>
        <v>N/A</v>
      </c>
      <c r="X507" s="125" t="str">
        <f>IFERROR(VLOOKUP(A507,[1]Feuil1!$A:$AG,32,FALSE),"N/A")</f>
        <v>N/A</v>
      </c>
      <c r="Y507" s="130" t="str">
        <f>IF(ISNUMBER(Tableau1[[#This Row],[Date expédition réelle]]),"Expédiée","En cours")</f>
        <v>Expédiée</v>
      </c>
      <c r="Z507" s="133" t="s">
        <v>1482</v>
      </c>
      <c r="AA507" s="125" t="s">
        <v>876</v>
      </c>
      <c r="AB507" s="129">
        <v>21689</v>
      </c>
      <c r="AC507" s="129"/>
      <c r="AD507" s="129">
        <v>5777</v>
      </c>
      <c r="AE507" s="134">
        <v>43559</v>
      </c>
      <c r="AF507" s="134">
        <v>43559</v>
      </c>
      <c r="AG507" s="134">
        <f t="shared" si="49"/>
        <v>43553</v>
      </c>
      <c r="AH507" s="125"/>
      <c r="AI507" s="219" t="str">
        <f>IFERROR(VLOOKUP('PLANNING-RECHANGES LATelec'!$AU507,[2]MAD!$B$4:$J$50000,2,FALSE),"MAD TBD")</f>
        <v>MAD TBD</v>
      </c>
      <c r="AJ507" s="134">
        <v>43558</v>
      </c>
      <c r="AK507" s="224" t="str">
        <f t="shared" si="50"/>
        <v/>
      </c>
      <c r="AL507" s="227">
        <v>43553</v>
      </c>
      <c r="AM507" s="222" t="s">
        <v>15</v>
      </c>
      <c r="AN507" s="172">
        <f>IFERROR(VLOOKUP('PLANNING-RECHANGES LATelec'!$F507,'Table V'!A$1:O8414,13,FALSE),"TBD")</f>
        <v>234.12</v>
      </c>
      <c r="AO507" s="170">
        <f>IFERROR(VLOOKUP('PLANNING-RECHANGES LATelec'!$F507,'Table V'!A$1:O8371,14,FALSE),"TBD")</f>
        <v>0</v>
      </c>
      <c r="AP507" s="171" t="str">
        <f>IFERROR(VLOOKUP('PLANNING-RECHANGES LATelec'!$F507,'Table V'!A$1:O$8013,15,FALSE),"TBD")</f>
        <v>EUR</v>
      </c>
      <c r="AQ507" s="170" t="str">
        <f>IFERROR(VLOOKUP('PLANNING-RECHANGES LATelec'!$A507,[3]PO_AS!$A$2:$R$2520,16,FALSE),"TBD")</f>
        <v>TBD</v>
      </c>
      <c r="AR507" s="171" t="str">
        <f>IFERROR(VLOOKUP('PLANNING-RECHANGES LATelec'!$A507,[3]PO_AS!$A$2:$S$2520,18,FALSE),"TBD")</f>
        <v>TBD</v>
      </c>
      <c r="AS507" s="171" t="str">
        <f t="shared" si="51"/>
        <v>Non valide</v>
      </c>
      <c r="AT507" s="171" t="str">
        <f t="shared" si="52"/>
        <v>Non valide</v>
      </c>
      <c r="AU507" s="215" t="str">
        <f>LEFT('PLANNING-RECHANGES LATelec'!$R507,9)</f>
        <v>LCT263855</v>
      </c>
      <c r="AV507" s="156"/>
    </row>
    <row r="508" spans="1:48" ht="38.25" hidden="1" x14ac:dyDescent="0.2">
      <c r="A508" s="86" t="str">
        <f t="shared" si="48"/>
        <v>2808592510</v>
      </c>
      <c r="B508" s="125" t="str">
        <f>IFERROR(VLOOKUP(F508,'Table V'!A:K,11,FALSE),"TBD")</f>
        <v>AIRBUS</v>
      </c>
      <c r="C508" s="125">
        <v>28085925</v>
      </c>
      <c r="D508" s="126" t="s">
        <v>157</v>
      </c>
      <c r="E508" s="127" t="s">
        <v>6</v>
      </c>
      <c r="F508" s="125" t="s">
        <v>1583</v>
      </c>
      <c r="G508" s="125">
        <v>1</v>
      </c>
      <c r="H508" s="125">
        <v>0</v>
      </c>
      <c r="I508" s="125" t="str">
        <f>IFERROR(VLOOKUP(F508,'Stock PHS'!A:F,6,FALSE),"")</f>
        <v/>
      </c>
      <c r="J508" s="128" t="str">
        <f>IFERROR(VLOOKUP(F508,'Table V'!A:I,9,FALSE),"P/N INCONNU")</f>
        <v>P/N CONNU</v>
      </c>
      <c r="K508" s="125" t="str">
        <f>IFERROR(VLOOKUP(F508,'Table V'!A:J,10,FALSE),"TBD")</f>
        <v>NB07003P</v>
      </c>
      <c r="L508" s="125" t="str">
        <f>IFERROR(VLOOKUP(F508,'Table V'!A:C,3,FALSE),"LdF non existante")</f>
        <v>LdF approuvée</v>
      </c>
      <c r="M508" s="129"/>
      <c r="N508" s="129" t="str">
        <f>IFERROR(VLOOKUP(F508,'Table V'!A:H,8,FALSE),"À définir")</f>
        <v>NON</v>
      </c>
      <c r="O508" s="125">
        <f>IFERROR(VLOOKUP(F508,'Table V'!A:E,2,FALSE),"TBD")</f>
        <v>40</v>
      </c>
      <c r="P508" s="129" t="str">
        <f>IFERROR(CONCATENATE(VLOOKUP(F508,'Table V'!$A$1:$Q$260192,17,FALSE),"-",(RIGHT(C508,4)),"0",D508),"")</f>
        <v>1251019-5925010</v>
      </c>
      <c r="Q508" s="138" t="str">
        <f>IFERROR(VLOOKUP(F508,'Table V'!A:L,12,FALSE),"")</f>
        <v>LAB</v>
      </c>
      <c r="R508" s="126" t="s">
        <v>1632</v>
      </c>
      <c r="S508" s="125" t="s">
        <v>172</v>
      </c>
      <c r="T508" s="131" t="s">
        <v>24</v>
      </c>
      <c r="U508" s="132" t="s">
        <v>15</v>
      </c>
      <c r="V508" s="139" t="str">
        <f>IFERROR(VLOOKUP(F508,'Table V'!A:F,6,FALSE),"TBD")</f>
        <v>N/A</v>
      </c>
      <c r="W508" s="140" t="str">
        <f>IFERROR(VLOOKUP(F508,'Table V'!A:G,7,FALSE),"TBD")</f>
        <v>N/A</v>
      </c>
      <c r="X508" s="125" t="str">
        <f>IFERROR(VLOOKUP(A508,[1]Feuil1!$A:$AG,32,FALSE),"N/A")</f>
        <v>N/A</v>
      </c>
      <c r="Y508" s="130" t="str">
        <f>IF(ISNUMBER(Tableau1[[#This Row],[Date expédition réelle]]),"Expédiée","En cours")</f>
        <v>Expédiée</v>
      </c>
      <c r="Z508" s="133" t="s">
        <v>1673</v>
      </c>
      <c r="AA508" s="125" t="s">
        <v>876</v>
      </c>
      <c r="AB508" s="129">
        <v>22784</v>
      </c>
      <c r="AC508" s="129"/>
      <c r="AD508" s="129">
        <v>6272</v>
      </c>
      <c r="AE508" s="134">
        <v>43535</v>
      </c>
      <c r="AF508" s="134">
        <v>43565</v>
      </c>
      <c r="AG508" s="134">
        <f t="shared" si="49"/>
        <v>43563</v>
      </c>
      <c r="AH508" s="125"/>
      <c r="AI508" s="219" t="str">
        <f>IFERROR(VLOOKUP('PLANNING-RECHANGES LATelec'!$AU508,[2]MAD!$B$4:$J$50000,2,FALSE),"MAD TBD")</f>
        <v>MAD TBD</v>
      </c>
      <c r="AJ508" s="135">
        <v>43564</v>
      </c>
      <c r="AK508" s="237" t="str">
        <f t="shared" si="50"/>
        <v/>
      </c>
      <c r="AL508" s="227">
        <v>43563</v>
      </c>
      <c r="AM508" s="222" t="s">
        <v>15</v>
      </c>
      <c r="AN508" s="172">
        <f>IFERROR(VLOOKUP('PLANNING-RECHANGES LATelec'!$F508,'Table V'!A$1:O8415,13,FALSE),"TBD")</f>
        <v>4603</v>
      </c>
      <c r="AO508" s="170">
        <f>IFERROR(VLOOKUP('PLANNING-RECHANGES LATelec'!$F508,'Table V'!A$1:O8372,14,FALSE),"TBD")</f>
        <v>6504</v>
      </c>
      <c r="AP508" s="171" t="str">
        <f>IFERROR(VLOOKUP('PLANNING-RECHANGES LATelec'!$F508,'Table V'!A$1:O$8013,15,FALSE),"TBD")</f>
        <v>USD</v>
      </c>
      <c r="AQ508" s="170">
        <f>IFERROR(VLOOKUP('PLANNING-RECHANGES LATelec'!$A508,[3]PO_AS!$A$2:$R$2520,16,FALSE),"TBD")</f>
        <v>6504</v>
      </c>
      <c r="AR508" s="171" t="str">
        <f>IFERROR(VLOOKUP('PLANNING-RECHANGES LATelec'!$A508,[3]PO_AS!$A$2:$S$2520,18,FALSE),"TBD")</f>
        <v>USD</v>
      </c>
      <c r="AS508" s="171" t="str">
        <f t="shared" si="51"/>
        <v>Valide</v>
      </c>
      <c r="AT508" s="171" t="str">
        <f t="shared" si="52"/>
        <v>Valide</v>
      </c>
      <c r="AU508" s="215" t="str">
        <f>LEFT('PLANNING-RECHANGES LATelec'!$R508,9)</f>
        <v>LCT302271</v>
      </c>
      <c r="AV508" s="156"/>
    </row>
    <row r="509" spans="1:48" ht="63.75" hidden="1" x14ac:dyDescent="0.2">
      <c r="A509" s="86" t="str">
        <f t="shared" si="48"/>
        <v>2804729810</v>
      </c>
      <c r="B509" s="125" t="str">
        <f>IFERROR(VLOOKUP(F509,'Table V'!A:K,11,FALSE),"TBD")</f>
        <v>AIRBUS</v>
      </c>
      <c r="C509" s="125">
        <v>28047298</v>
      </c>
      <c r="D509" s="126" t="s">
        <v>157</v>
      </c>
      <c r="E509" s="127" t="s">
        <v>95</v>
      </c>
      <c r="F509" s="125" t="s">
        <v>704</v>
      </c>
      <c r="G509" s="125">
        <v>1</v>
      </c>
      <c r="H509" s="125">
        <v>1</v>
      </c>
      <c r="I509" s="125" t="str">
        <f>IFERROR(VLOOKUP(F509,'Stock PHS'!A:F,6,FALSE),"")</f>
        <v/>
      </c>
      <c r="J509" s="128" t="str">
        <f>IFERROR(VLOOKUP(F509,'Table V'!A:I,9,FALSE),"P/N INCONNU")</f>
        <v>P/N CONNU</v>
      </c>
      <c r="K509" s="125" t="str">
        <f>IFERROR(VLOOKUP(F509,'Table V'!A:J,10,FALSE),"TBD")</f>
        <v>TBD</v>
      </c>
      <c r="L509" s="125" t="str">
        <f>IFERROR(VLOOKUP(F509,'Table V'!A:C,3,FALSE),"LdF non existante")</f>
        <v>LdF Non approuvée</v>
      </c>
      <c r="M509" s="129"/>
      <c r="N509" s="129" t="str">
        <f>IFERROR(VLOOKUP(F509,'Table V'!A:H,8,FALSE),"À définir")</f>
        <v>NON</v>
      </c>
      <c r="O509" s="125">
        <f>IFERROR(VLOOKUP(F509,'Table V'!A:E,2,FALSE),"TBD")</f>
        <v>61</v>
      </c>
      <c r="P509" s="125" t="str">
        <f>IFERROR(CONCATENATE(VLOOKUP(F509,'Table V'!$A$1:$Q$260192,17,FALSE),"-",(RIGHT(C509,4)),"0",D509),"")</f>
        <v>1251019-7298010</v>
      </c>
      <c r="Q509" s="138" t="str">
        <f>IFERROR(VLOOKUP(F509,'Table V'!A:L,12,FALSE),"")</f>
        <v>LAB</v>
      </c>
      <c r="R509" s="126" t="s">
        <v>1661</v>
      </c>
      <c r="S509" s="125" t="s">
        <v>289</v>
      </c>
      <c r="T509" s="131" t="s">
        <v>24</v>
      </c>
      <c r="U509" s="132" t="s">
        <v>15</v>
      </c>
      <c r="V509" s="139" t="str">
        <f>IFERROR(VLOOKUP(F509,'Table V'!A:F,6,FALSE),"TBD")</f>
        <v>6963455500
6963455400</v>
      </c>
      <c r="W509" s="140" t="str">
        <f>IFERROR(VLOOKUP(F509,'Table V'!A:G,7,FALSE),"TBD")</f>
        <v>Qté 1
Qté 1</v>
      </c>
      <c r="X509" s="125" t="str">
        <f>IFERROR(VLOOKUP(A509,[1]Feuil1!$A:$AG,32,FALSE),"N/A")</f>
        <v>Received</v>
      </c>
      <c r="Y509" s="130" t="s">
        <v>1987</v>
      </c>
      <c r="Z509" s="133" t="s">
        <v>1527</v>
      </c>
      <c r="AA509" s="125" t="s">
        <v>876</v>
      </c>
      <c r="AB509" s="129">
        <v>21431</v>
      </c>
      <c r="AC509" s="129"/>
      <c r="AD509" s="129">
        <v>6172</v>
      </c>
      <c r="AE509" s="134">
        <v>43521</v>
      </c>
      <c r="AF509" s="134">
        <v>43567</v>
      </c>
      <c r="AG509" s="134">
        <f t="shared" si="49"/>
        <v>43563</v>
      </c>
      <c r="AH509" s="125"/>
      <c r="AI509" s="219" t="str">
        <f>IFERROR(VLOOKUP('PLANNING-RECHANGES LATelec'!$AU509,[2]MAD!$B$4:$J$50000,2,FALSE),"MAD TBD")</f>
        <v>MAD TBD</v>
      </c>
      <c r="AJ509" s="135" t="str">
        <f>IFERROR(VLOOKUP('PLANNING-RECHANGES LATelec'!$AU509,[2]MAD!$B$4:$J$50000,9,FALSE),"NON EXPEDIÉE")</f>
        <v>NON EXPEDIÉE</v>
      </c>
      <c r="AK509" s="237" t="str">
        <f t="shared" si="50"/>
        <v/>
      </c>
      <c r="AL509" s="227">
        <v>43563</v>
      </c>
      <c r="AM509" s="222" t="s">
        <v>15</v>
      </c>
      <c r="AN509" s="172">
        <f>IFERROR(VLOOKUP('PLANNING-RECHANGES LATelec'!$F509,'Table V'!A$1:O8416,13,FALSE),"TBD")</f>
        <v>1389</v>
      </c>
      <c r="AO509" s="170">
        <f>IFERROR(VLOOKUP('PLANNING-RECHANGES LATelec'!$F509,'Table V'!A$1:O8373,14,FALSE),"TBD")</f>
        <v>2219</v>
      </c>
      <c r="AP509" s="171" t="str">
        <f>IFERROR(VLOOKUP('PLANNING-RECHANGES LATelec'!$F509,'Table V'!A$1:O$8013,15,FALSE),"TBD")</f>
        <v>USD</v>
      </c>
      <c r="AQ509" s="170">
        <f>IFERROR(VLOOKUP('PLANNING-RECHANGES LATelec'!$A509,[3]PO_AS!$A$2:$R$2520,16,FALSE),"TBD")</f>
        <v>1389</v>
      </c>
      <c r="AR509" s="171" t="str">
        <f>IFERROR(VLOOKUP('PLANNING-RECHANGES LATelec'!$A509,[3]PO_AS!$A$2:$S$2520,18,FALSE),"TBD")</f>
        <v>USD</v>
      </c>
      <c r="AS509" s="171" t="str">
        <f t="shared" si="51"/>
        <v>Valide</v>
      </c>
      <c r="AT509" s="171" t="str">
        <f t="shared" si="52"/>
        <v>Valide</v>
      </c>
      <c r="AU509" s="215" t="str">
        <f>LEFT('PLANNING-RECHANGES LATelec'!$R509,9)</f>
        <v>LCT261763</v>
      </c>
      <c r="AV509" s="156"/>
    </row>
    <row r="510" spans="1:48" ht="51" hidden="1" x14ac:dyDescent="0.2">
      <c r="A510" s="86" t="str">
        <f t="shared" si="48"/>
        <v>2742365210</v>
      </c>
      <c r="B510" s="125" t="str">
        <f>IFERROR(VLOOKUP(F510,'Table V'!A:K,11,FALSE),"TBD")</f>
        <v>AIRBUS</v>
      </c>
      <c r="C510" s="125">
        <v>27423652</v>
      </c>
      <c r="D510" s="126">
        <v>10</v>
      </c>
      <c r="E510" s="127" t="s">
        <v>95</v>
      </c>
      <c r="F510" s="125" t="s">
        <v>600</v>
      </c>
      <c r="G510" s="125">
        <v>1</v>
      </c>
      <c r="H510" s="125">
        <v>1</v>
      </c>
      <c r="I510" s="125" t="str">
        <f>IFERROR(VLOOKUP(F510,'Stock PHS'!A:F,6,FALSE),"")</f>
        <v/>
      </c>
      <c r="J510" s="128" t="str">
        <f>IFERROR(VLOOKUP(F510,'Table V'!A:I,9,FALSE),"P/N INCONNU")</f>
        <v>P/N CONNU</v>
      </c>
      <c r="K510" s="125" t="str">
        <f>IFERROR(VLOOKUP(F510,'Table V'!A:J,10,FALSE),"TBD")</f>
        <v>NB5457P</v>
      </c>
      <c r="L510" s="125" t="str">
        <f>IFERROR(VLOOKUP(F510,'Table V'!A:C,3,FALSE),"LdF non existante")</f>
        <v>LdF approuvée</v>
      </c>
      <c r="M510" s="129" t="s">
        <v>59</v>
      </c>
      <c r="N510" s="125" t="str">
        <f>IFERROR(VLOOKUP(F510,'Table V'!A:H,8,FALSE),"À définir")</f>
        <v>NON</v>
      </c>
      <c r="O510" s="125">
        <f>IFERROR(VLOOKUP(F510,'Table V'!A:E,2,FALSE),"TBD")</f>
        <v>117</v>
      </c>
      <c r="P510" s="125" t="str">
        <f>IFERROR(CONCATENATE(VLOOKUP(F510,'Table V'!$A$1:$Q$260192,17,FALSE),"-",(RIGHT(C510,4)),"0",D510),"")</f>
        <v>1251019-3652010</v>
      </c>
      <c r="Q510" s="130" t="str">
        <f>IFERROR(VLOOKUP(F510,'Table V'!A:L,12,FALSE),"")</f>
        <v>LAB</v>
      </c>
      <c r="R510" s="126" t="s">
        <v>1933</v>
      </c>
      <c r="S510" s="125" t="s">
        <v>1965</v>
      </c>
      <c r="T510" s="131" t="s">
        <v>24</v>
      </c>
      <c r="U510" s="132" t="s">
        <v>15</v>
      </c>
      <c r="V510" s="130" t="str">
        <f>IFERROR(VLOOKUP(F510,'Table V'!A:F,6,FALSE),"TBD")</f>
        <v>N/A</v>
      </c>
      <c r="W510" s="125" t="str">
        <f>IFERROR(VLOOKUP(F510,'Table V'!A:G,7,FALSE),"TBD")</f>
        <v>N/A</v>
      </c>
      <c r="X510" s="125" t="str">
        <f>IFERROR(VLOOKUP(A510,[1]Feuil1!$A:$AG,32,FALSE),"N/A")</f>
        <v>Received</v>
      </c>
      <c r="Y510" s="130" t="str">
        <f>IF(ISNUMBER(Tableau1[[#This Row],[Date expédition réelle]]),"Expédiée","En cours")</f>
        <v>En cours</v>
      </c>
      <c r="Z510" s="133" t="s">
        <v>1940</v>
      </c>
      <c r="AA510" s="125" t="s">
        <v>872</v>
      </c>
      <c r="AB510" s="129">
        <v>10623</v>
      </c>
      <c r="AC510" s="129" t="s">
        <v>957</v>
      </c>
      <c r="AD510" s="129">
        <v>6199</v>
      </c>
      <c r="AE510" s="134">
        <v>43060</v>
      </c>
      <c r="AF510" s="134">
        <v>43575</v>
      </c>
      <c r="AG510" s="134">
        <f t="shared" si="49"/>
        <v>43571</v>
      </c>
      <c r="AH510" s="125" t="s">
        <v>277</v>
      </c>
      <c r="AI510" s="219" t="str">
        <f>IFERROR(VLOOKUP('PLANNING-RECHANGES LATelec'!$AU496,[2]MAD!$B$4:$J$50000,2,FALSE),"MAD TBD")</f>
        <v>MAD TBD</v>
      </c>
      <c r="AJ510" s="135" t="str">
        <f>IFERROR(VLOOKUP('PLANNING-RECHANGES LATelec'!$AU496,[2]MAD!$B$4:$J$50000,9,FALSE),"NON EXPEDIÉE")</f>
        <v>NON EXPEDIÉE</v>
      </c>
      <c r="AK510" s="237" t="str">
        <f t="shared" si="50"/>
        <v/>
      </c>
      <c r="AL510" s="227">
        <v>43571</v>
      </c>
      <c r="AM510" s="222" t="s">
        <v>15</v>
      </c>
      <c r="AN510" s="172">
        <f>IFERROR(VLOOKUP('PLANNING-RECHANGES LATelec'!$F496,'Table V'!A$1:O8403,13,FALSE),"TBD")</f>
        <v>0</v>
      </c>
      <c r="AO510" s="170">
        <f>IFERROR(VLOOKUP('PLANNING-RECHANGES LATelec'!$F496,'Table V'!A$1:O8360,14,FALSE),"TBD")</f>
        <v>0</v>
      </c>
      <c r="AP510" s="171">
        <f>IFERROR(VLOOKUP('PLANNING-RECHANGES LATelec'!$F496,'Table V'!A$1:O$8013,15,FALSE),"TBD")</f>
        <v>0</v>
      </c>
      <c r="AQ510" s="170" t="str">
        <f>IFERROR(VLOOKUP('PLANNING-RECHANGES LATelec'!$A496,[3]PO_AS!$A$2:$R$2520,16,FALSE),"TBD")</f>
        <v>TBD</v>
      </c>
      <c r="AR510" s="169" t="str">
        <f>IFERROR(VLOOKUP('PLANNING-RECHANGES LATelec'!$A496,[3]PO_AS!$A$2:$S$2520,18,FALSE),"TBD")</f>
        <v>TBD</v>
      </c>
      <c r="AS510" s="169" t="str">
        <f t="shared" si="51"/>
        <v>Non valide</v>
      </c>
      <c r="AT510" s="169" t="str">
        <f t="shared" si="52"/>
        <v>Non valide</v>
      </c>
      <c r="AU510" s="215" t="str">
        <f>LEFT('PLANNING-RECHANGES LATelec'!$R496,9)</f>
        <v>LCT242971</v>
      </c>
      <c r="AV510" s="156"/>
    </row>
    <row r="511" spans="1:48" ht="38.25" hidden="1" x14ac:dyDescent="0.2">
      <c r="A511" s="164" t="str">
        <f t="shared" si="48"/>
        <v>2806360410</v>
      </c>
      <c r="B511" s="125" t="str">
        <f>IFERROR(VLOOKUP(F511,'Table V'!A:K,11,FALSE),"TBD")</f>
        <v>AIRBUS</v>
      </c>
      <c r="C511" s="125">
        <v>28063604</v>
      </c>
      <c r="D511" s="126" t="s">
        <v>157</v>
      </c>
      <c r="E511" s="127" t="s">
        <v>16</v>
      </c>
      <c r="F511" s="125" t="s">
        <v>1664</v>
      </c>
      <c r="G511" s="125">
        <v>2</v>
      </c>
      <c r="H511" s="125">
        <v>2</v>
      </c>
      <c r="I511" s="125" t="str">
        <f>IFERROR(VLOOKUP(F511,'Stock PHS'!A:F,6,FALSE),"")</f>
        <v/>
      </c>
      <c r="J511" s="128" t="str">
        <f>IFERROR(VLOOKUP(F511,'Table V'!A:I,9,FALSE),"P/N INCONNU")</f>
        <v>P/N CONNU</v>
      </c>
      <c r="K511" s="125" t="str">
        <f>IFERROR(VLOOKUP(F511,'Table V'!A:J,10,FALSE),"TBD")</f>
        <v>N/A</v>
      </c>
      <c r="L511" s="125" t="str">
        <f>IFERROR(VLOOKUP(F511,'Table V'!A:C,3,FALSE),"LdF non existante")</f>
        <v>LdF approuvée</v>
      </c>
      <c r="M511" s="129"/>
      <c r="N511" s="129" t="str">
        <f>IFERROR(VLOOKUP(F511,'Table V'!A:H,8,FALSE),"À définir")</f>
        <v>NON</v>
      </c>
      <c r="O511" s="125">
        <f>IFERROR(VLOOKUP(F511,'Table V'!A:E,2,FALSE),"TBD")</f>
        <v>510</v>
      </c>
      <c r="P511" s="125" t="str">
        <f>IFERROR(CONCATENATE(VLOOKUP(F511,'Table V'!$A$1:$Q$260192,17,FALSE),"-",(RIGHT(C511,4)),"0",D511),"")</f>
        <v>1251319-3604010</v>
      </c>
      <c r="Q511" s="138" t="str">
        <f>IFERROR(VLOOKUP(F511,'Table V'!A:L,12,FALSE),"")</f>
        <v>LAB</v>
      </c>
      <c r="R511" s="126" t="s">
        <v>1505</v>
      </c>
      <c r="S511" s="125" t="s">
        <v>1504</v>
      </c>
      <c r="T511" s="131" t="s">
        <v>24</v>
      </c>
      <c r="U511" s="132" t="s">
        <v>15</v>
      </c>
      <c r="V511" s="139">
        <f>IFERROR(VLOOKUP(F511,'Table V'!A:F,6,FALSE),"TBD")</f>
        <v>6530207600</v>
      </c>
      <c r="W511" s="140" t="str">
        <f>IFERROR(VLOOKUP(F511,'Table V'!A:G,7,FALSE),"TBD")</f>
        <v>Qté 1</v>
      </c>
      <c r="X511" s="125" t="str">
        <f>IFERROR(VLOOKUP(A511,[1]Feuil1!$A:$AG,32,FALSE),"N/A")</f>
        <v>Received</v>
      </c>
      <c r="Y511" s="130" t="str">
        <f>IF(ISNUMBER(Tableau1[[#This Row],[Date expédition réelle]]),"Expédiée","En cours")</f>
        <v>En cours</v>
      </c>
      <c r="Z511" s="133" t="s">
        <v>1635</v>
      </c>
      <c r="AA511" s="125" t="s">
        <v>876</v>
      </c>
      <c r="AB511" s="129">
        <v>21884</v>
      </c>
      <c r="AC511" s="129"/>
      <c r="AD511" s="129">
        <v>6503</v>
      </c>
      <c r="AE511" s="134">
        <v>43510</v>
      </c>
      <c r="AF511" s="134">
        <v>43574</v>
      </c>
      <c r="AG511" s="134">
        <f t="shared" si="49"/>
        <v>43572</v>
      </c>
      <c r="AH511" s="125"/>
      <c r="AI511" s="219" t="str">
        <f>IFERROR(VLOOKUP('PLANNING-RECHANGES LATelec'!$AU515,[2]MAD!$B$4:$J$50000,2,FALSE),"MAD TBD")</f>
        <v>MAD TBD</v>
      </c>
      <c r="AJ511" s="135" t="str">
        <f>IFERROR(VLOOKUP('PLANNING-RECHANGES LATelec'!$AU515,[2]MAD!$B$4:$J$50000,9,FALSE),"NON EXPEDIÉE")</f>
        <v>NON EXPEDIÉE</v>
      </c>
      <c r="AK511" s="237" t="str">
        <f t="shared" si="50"/>
        <v/>
      </c>
      <c r="AL511" s="227">
        <v>43572</v>
      </c>
      <c r="AM511" s="222" t="s">
        <v>15</v>
      </c>
      <c r="AN511" s="172">
        <f>IFERROR(VLOOKUP('PLANNING-RECHANGES LATelec'!$F515,'Table V'!A$1:O8422,13,FALSE),"TBD")</f>
        <v>2236</v>
      </c>
      <c r="AO511" s="170">
        <f>IFERROR(VLOOKUP('PLANNING-RECHANGES LATelec'!$F515,'Table V'!A$1:O8379,14,FALSE),"TBD")</f>
        <v>2964</v>
      </c>
      <c r="AP511" s="171" t="str">
        <f>IFERROR(VLOOKUP('PLANNING-RECHANGES LATelec'!$F515,'Table V'!A$1:O$8013,15,FALSE),"TBD")</f>
        <v>USD</v>
      </c>
      <c r="AQ511" s="170">
        <f>IFERROR(VLOOKUP('PLANNING-RECHANGES LATelec'!$A515,[3]PO_AS!$A$2:$R$2520,16,FALSE),"TBD")</f>
        <v>2964</v>
      </c>
      <c r="AR511" s="171" t="str">
        <f>IFERROR(VLOOKUP('PLANNING-RECHANGES LATelec'!$A515,[3]PO_AS!$A$2:$S$2520,18,FALSE),"TBD")</f>
        <v>EUR</v>
      </c>
      <c r="AS511" s="171" t="str">
        <f t="shared" si="51"/>
        <v>Valide</v>
      </c>
      <c r="AT511" s="171" t="str">
        <f t="shared" si="52"/>
        <v>Non valide</v>
      </c>
      <c r="AU511" s="215" t="str">
        <f>LEFT('PLANNING-RECHANGES LATelec'!$R515,9)</f>
        <v>LCT305380</v>
      </c>
      <c r="AV511" s="156"/>
    </row>
    <row r="512" spans="1:48" ht="51" hidden="1" x14ac:dyDescent="0.2">
      <c r="A512" s="165" t="str">
        <f t="shared" ref="A512:A575" si="53">C512&amp;(RIGHT(D512,2))</f>
        <v>682320001</v>
      </c>
      <c r="B512" s="125" t="str">
        <f>IFERROR(VLOOKUP(F512,'Table V'!A:K,11,FALSE),"TBD")</f>
        <v>AIRBUS</v>
      </c>
      <c r="C512" s="125">
        <v>6823200</v>
      </c>
      <c r="D512" s="126" t="s">
        <v>1503</v>
      </c>
      <c r="E512" s="127" t="s">
        <v>6</v>
      </c>
      <c r="F512" s="125" t="s">
        <v>326</v>
      </c>
      <c r="G512" s="125">
        <v>1</v>
      </c>
      <c r="H512" s="125">
        <v>1</v>
      </c>
      <c r="I512" s="125" t="str">
        <f>IFERROR(VLOOKUP(F512,'Stock PHS'!A:F,6,FALSE),"")</f>
        <v/>
      </c>
      <c r="J512" s="128" t="str">
        <f>IFERROR(VLOOKUP(F512,'Table V'!A:I,9,FALSE),"P/N INCONNU")</f>
        <v>P/N CONNU</v>
      </c>
      <c r="K512" s="125" t="str">
        <f>IFERROR(VLOOKUP(F512,'Table V'!A:J,10,FALSE),"TBD")</f>
        <v>MB2061D</v>
      </c>
      <c r="L512" s="125" t="str">
        <f>IFERROR(VLOOKUP(F512,'Table V'!A:C,3,FALSE),"LdF non existante")</f>
        <v>LdF approuvée</v>
      </c>
      <c r="M512" s="129"/>
      <c r="N512" s="129" t="str">
        <f>IFERROR(VLOOKUP(F512,'Table V'!A:H,8,FALSE),"À définir")</f>
        <v>OUI</v>
      </c>
      <c r="O512" s="125">
        <f>IFERROR(VLOOKUP(F512,'Table V'!A:E,2,FALSE),"TBD")</f>
        <v>12</v>
      </c>
      <c r="P512" s="125" t="str">
        <f>IFERROR(CONCATENATE(VLOOKUP(F512,'Table V'!$A$1:$Q$260192,17,FALSE),"-",(RIGHT(C512,4)),"0",D512),"")</f>
        <v>1251019-32000001</v>
      </c>
      <c r="Q512" s="138" t="str">
        <f>IFERROR(VLOOKUP(F512,'Table V'!A:L,12,FALSE),"")</f>
        <v>LAB</v>
      </c>
      <c r="R512" s="126" t="s">
        <v>1506</v>
      </c>
      <c r="S512" s="125" t="s">
        <v>183</v>
      </c>
      <c r="T512" s="131" t="s">
        <v>24</v>
      </c>
      <c r="U512" s="132" t="s">
        <v>15</v>
      </c>
      <c r="V512" s="139" t="str">
        <f>IFERROR(VLOOKUP(F512,'Table V'!A:F,6,FALSE),"TBD")</f>
        <v>6M90005200
6M90005100
6M90005300
6M90079400</v>
      </c>
      <c r="W512" s="140" t="str">
        <f>IFERROR(VLOOKUP(F512,'Table V'!A:G,7,FALSE),"TBD")</f>
        <v>Qté 1
Qté 1
Qté 1
Qté 1</v>
      </c>
      <c r="X512" s="125" t="s">
        <v>1712</v>
      </c>
      <c r="Y512" s="130" t="str">
        <f>IF(ISNUMBER(Tableau1[[#This Row],[Date expédition réelle]]),"Expédiée","En cours")</f>
        <v>Expédiée</v>
      </c>
      <c r="Z512" s="133" t="s">
        <v>1711</v>
      </c>
      <c r="AA512" s="125" t="s">
        <v>876</v>
      </c>
      <c r="AB512" s="129">
        <v>21916</v>
      </c>
      <c r="AC512" s="129"/>
      <c r="AD512" s="129">
        <v>6503</v>
      </c>
      <c r="AE512" s="134">
        <v>43518</v>
      </c>
      <c r="AF512" s="134">
        <v>43571</v>
      </c>
      <c r="AG512" s="134">
        <f t="shared" ref="AG512:AG575" si="54">IF(OR(E512="AOG",E512="CRIT"),(IFERROR(IF(AF512=0,WORKDAY(AE512,-2),WORKDAY(AF512,-2)),"TBD")),(IFERROR(IF(AF512=0,WORKDAY(AE512,-4),WORKDAY(AF512,-4)),"TBD")))</f>
        <v>43567</v>
      </c>
      <c r="AH512" s="125"/>
      <c r="AI512" s="219">
        <f>IFERROR(VLOOKUP('PLANNING-RECHANGES LATelec'!$AU512,[2]MAD!$B$4:$J$50000,2,FALSE),"MAD TBD")</f>
        <v>43567</v>
      </c>
      <c r="AJ512" s="250">
        <f>IFERROR(VLOOKUP('PLANNING-RECHANGES LATelec'!$AU512,[2]MAD!$B$4:$J$50000,9,FALSE),"NON EXPEDIÉE")</f>
        <v>0</v>
      </c>
      <c r="AK512" s="237">
        <f t="shared" ref="AK512:AK575" si="55">IFERROR((AI512-AL512),"")</f>
        <v>0</v>
      </c>
      <c r="AL512" s="227">
        <v>43567</v>
      </c>
      <c r="AM512" s="222" t="s">
        <v>15</v>
      </c>
      <c r="AN512" s="172">
        <f>IFERROR(VLOOKUP('PLANNING-RECHANGES LATelec'!$F512,'Table V'!A$1:O8419,13,FALSE),"TBD")</f>
        <v>1607</v>
      </c>
      <c r="AO512" s="170">
        <f>IFERROR(VLOOKUP('PLANNING-RECHANGES LATelec'!$F512,'Table V'!A$1:O8376,14,FALSE),"TBD")</f>
        <v>2014</v>
      </c>
      <c r="AP512" s="171" t="str">
        <f>IFERROR(VLOOKUP('PLANNING-RECHANGES LATelec'!$F512,'Table V'!A$1:O$8013,15,FALSE),"TBD")</f>
        <v>EUR</v>
      </c>
      <c r="AQ512" s="170">
        <v>2014</v>
      </c>
      <c r="AR512" s="171" t="s">
        <v>1134</v>
      </c>
      <c r="AS512" s="171" t="str">
        <f t="shared" ref="AS512:AS575" si="56">IF(OR(AN512=AQ512,AO512=AQ512),"Valide","Non valide")</f>
        <v>Valide</v>
      </c>
      <c r="AT512" s="171" t="str">
        <f t="shared" ref="AT512:AT575" si="57">IFERROR(IF(SEARCH(AP512,AR512),"Valide","Non valide"),"Non valide")</f>
        <v>Valide</v>
      </c>
      <c r="AU512" s="215" t="str">
        <f>LEFT('PLANNING-RECHANGES LATelec'!$R512,9)</f>
        <v>LCT269600</v>
      </c>
      <c r="AV512" s="156"/>
    </row>
    <row r="513" spans="1:48" ht="38.25" hidden="1" x14ac:dyDescent="0.2">
      <c r="A513" s="86" t="str">
        <f t="shared" si="53"/>
        <v>2807271910</v>
      </c>
      <c r="B513" s="125" t="str">
        <f>IFERROR(VLOOKUP(F513,'Table V'!A:K,11,FALSE),"TBD")</f>
        <v>AIRBUS</v>
      </c>
      <c r="C513" s="125">
        <v>28072719</v>
      </c>
      <c r="D513" s="126" t="s">
        <v>157</v>
      </c>
      <c r="E513" s="127" t="s">
        <v>95</v>
      </c>
      <c r="F513" s="125" t="s">
        <v>655</v>
      </c>
      <c r="G513" s="125">
        <v>6</v>
      </c>
      <c r="H513" s="125">
        <v>0</v>
      </c>
      <c r="I513" s="125" t="str">
        <f>IFERROR(VLOOKUP(F513,'Stock PHS'!A:F,6,FALSE),"")</f>
        <v/>
      </c>
      <c r="J513" s="128" t="str">
        <f>IFERROR(VLOOKUP(F513,'Table V'!A:I,9,FALSE),"P/N INCONNU")</f>
        <v>P/N CONNU</v>
      </c>
      <c r="K513" s="125" t="str">
        <f>IFERROR(VLOOKUP(F513,'Table V'!A:J,10,FALSE),"TBD")</f>
        <v>N/A</v>
      </c>
      <c r="L513" s="125" t="str">
        <f>IFERROR(VLOOKUP(F513,'Table V'!A:C,3,FALSE),"LdF non existante")</f>
        <v>LdF approuvée</v>
      </c>
      <c r="M513" s="129"/>
      <c r="N513" s="129" t="str">
        <f>IFERROR(VLOOKUP(F513,'Table V'!A:H,8,FALSE),"À définir")</f>
        <v>NON</v>
      </c>
      <c r="O513" s="125" t="str">
        <f>IFERROR(VLOOKUP(F513,'Table V'!A:E,2,FALSE),"TBD")</f>
        <v>JACK</v>
      </c>
      <c r="P513" s="129" t="str">
        <f>IFERROR(CONCATENATE(VLOOKUP(F513,'Table V'!$A$1:$Q$260192,17,FALSE),"-",(RIGHT(C513,4)),"0",D513),"")</f>
        <v>1251319-2719010</v>
      </c>
      <c r="Q513" s="138" t="str">
        <f>IFERROR(VLOOKUP(F513,'Table V'!A:L,12,FALSE),"")</f>
        <v>LAB</v>
      </c>
      <c r="R513" s="126" t="s">
        <v>1536</v>
      </c>
      <c r="S513" s="125" t="s">
        <v>1537</v>
      </c>
      <c r="T513" s="131" t="s">
        <v>24</v>
      </c>
      <c r="U513" s="132" t="s">
        <v>15</v>
      </c>
      <c r="V513" s="139" t="str">
        <f>IFERROR(VLOOKUP(F513,'Table V'!A:F,6,FALSE),"TBD")</f>
        <v>N/A</v>
      </c>
      <c r="W513" s="140" t="str">
        <f>IFERROR(VLOOKUP(F513,'Table V'!A:G,7,FALSE),"TBD")</f>
        <v>N/A</v>
      </c>
      <c r="X513" s="125" t="str">
        <f>IFERROR(VLOOKUP(A513,[1]Feuil1!$A:$AG,32,FALSE),"N/A")</f>
        <v>N/A</v>
      </c>
      <c r="Y513" s="130" t="str">
        <f>IF(ISNUMBER(Tableau1[[#This Row],[Date expédition réelle]]),"Expédiée","En cours")</f>
        <v>Expédiée</v>
      </c>
      <c r="Z513" s="133" t="s">
        <v>1939</v>
      </c>
      <c r="AA513" s="125" t="s">
        <v>876</v>
      </c>
      <c r="AB513" s="129">
        <v>22133</v>
      </c>
      <c r="AC513" s="129"/>
      <c r="AD513" s="129">
        <v>6101</v>
      </c>
      <c r="AE513" s="134">
        <v>43546</v>
      </c>
      <c r="AF513" s="134">
        <v>43560</v>
      </c>
      <c r="AG513" s="134">
        <f t="shared" si="54"/>
        <v>43556</v>
      </c>
      <c r="AH513" s="125"/>
      <c r="AI513" s="219" t="str">
        <f>IFERROR(VLOOKUP('PLANNING-RECHANGES LATelec'!$AU513,[2]MAD!$B$4:$J$50000,2,FALSE),"MAD TBD")</f>
        <v>MAD TBD</v>
      </c>
      <c r="AJ513" s="135">
        <v>43559</v>
      </c>
      <c r="AK513" s="237" t="str">
        <f t="shared" si="55"/>
        <v/>
      </c>
      <c r="AL513" s="227">
        <v>43556</v>
      </c>
      <c r="AM513" s="222" t="s">
        <v>15</v>
      </c>
      <c r="AN513" s="172">
        <f>IFERROR(VLOOKUP('PLANNING-RECHANGES LATelec'!$F513,'Table V'!A$1:O8420,13,FALSE),"TBD")</f>
        <v>970</v>
      </c>
      <c r="AO513" s="170">
        <f>IFERROR(VLOOKUP('PLANNING-RECHANGES LATelec'!$F513,'Table V'!A$1:O8377,14,FALSE),"TBD")</f>
        <v>1796</v>
      </c>
      <c r="AP513" s="171" t="str">
        <f>IFERROR(VLOOKUP('PLANNING-RECHANGES LATelec'!$F513,'Table V'!A$1:O$8013,15,FALSE),"TBD")</f>
        <v>USD</v>
      </c>
      <c r="AQ513" s="170">
        <f>IFERROR(VLOOKUP('PLANNING-RECHANGES LATelec'!$A513,[3]PO_AS!$A$2:$R$2520,16,FALSE),"TBD")</f>
        <v>970</v>
      </c>
      <c r="AR513" s="171" t="str">
        <f>IFERROR(VLOOKUP('PLANNING-RECHANGES LATelec'!$A513,[3]PO_AS!$A$2:$S$2520,18,FALSE),"TBD")</f>
        <v>USD</v>
      </c>
      <c r="AS513" s="171" t="str">
        <f t="shared" si="56"/>
        <v>Valide</v>
      </c>
      <c r="AT513" s="171" t="str">
        <f t="shared" si="57"/>
        <v>Valide</v>
      </c>
      <c r="AU513" s="215" t="str">
        <f>LEFT('PLANNING-RECHANGES LATelec'!$R513,9)</f>
        <v>LCT279629</v>
      </c>
      <c r="AV513" s="156"/>
    </row>
    <row r="514" spans="1:48" ht="114.75" hidden="1" x14ac:dyDescent="0.2">
      <c r="A514" s="165" t="str">
        <f t="shared" si="53"/>
        <v>2809787110</v>
      </c>
      <c r="B514" s="125" t="str">
        <f>IFERROR(VLOOKUP(F514,'Table V'!A:K,11,FALSE),"TBD")</f>
        <v>AIRBUS</v>
      </c>
      <c r="C514" s="125">
        <v>28097871</v>
      </c>
      <c r="D514" s="126" t="s">
        <v>157</v>
      </c>
      <c r="E514" s="127" t="s">
        <v>16</v>
      </c>
      <c r="F514" s="125" t="s">
        <v>1665</v>
      </c>
      <c r="G514" s="125">
        <v>9</v>
      </c>
      <c r="H514" s="125">
        <v>9</v>
      </c>
      <c r="I514" s="125" t="str">
        <f>IFERROR(VLOOKUP(F514,'Stock PHS'!A:F,6,FALSE),"")</f>
        <v/>
      </c>
      <c r="J514" s="128" t="str">
        <f>IFERROR(VLOOKUP(F514,'Table V'!A:I,9,FALSE),"P/N INCONNU")</f>
        <v>P/N CONNU</v>
      </c>
      <c r="K514" s="125" t="str">
        <f>IFERROR(VLOOKUP(F514,'Table V'!A:J,10,FALSE),"TBD")</f>
        <v>N/A</v>
      </c>
      <c r="L514" s="125" t="str">
        <f>IFERROR(VLOOKUP(F514,'Table V'!A:C,3,FALSE),"LdF non existante")</f>
        <v>LdF Non approuvée</v>
      </c>
      <c r="M514" s="129"/>
      <c r="N514" s="129" t="str">
        <f>IFERROR(VLOOKUP(F514,'Table V'!A:H,8,FALSE),"À définir")</f>
        <v>NON</v>
      </c>
      <c r="O514" s="125" t="str">
        <f>IFERROR(VLOOKUP(F514,'Table V'!A:E,2,FALSE),"TBD")</f>
        <v>BUNDLE</v>
      </c>
      <c r="P514" s="129" t="str">
        <f>IFERROR(CONCATENATE(VLOOKUP(F514,'Table V'!$A$1:$Q$260192,17,FALSE),"-",(RIGHT(C514,4)),"0",D514),"")</f>
        <v>1251019-7871010</v>
      </c>
      <c r="Q514" s="138" t="str">
        <f>IFERROR(VLOOKUP(F514,'Table V'!A:L,12,FALSE),"")</f>
        <v>COL</v>
      </c>
      <c r="R514" s="126" t="s">
        <v>1689</v>
      </c>
      <c r="S514" s="125" t="s">
        <v>1694</v>
      </c>
      <c r="T514" s="131" t="s">
        <v>24</v>
      </c>
      <c r="U514" s="132" t="s">
        <v>15</v>
      </c>
      <c r="V514" s="139" t="str">
        <f>IFERROR(VLOOKUP(F514,'Table V'!A:F,6,FALSE),"TBD")</f>
        <v>N/A</v>
      </c>
      <c r="W514" s="140" t="str">
        <f>IFERROR(VLOOKUP(F514,'Table V'!A:G,7,FALSE),"TBD")</f>
        <v>N/A</v>
      </c>
      <c r="X514" s="125" t="str">
        <f>IFERROR(VLOOKUP(A514,[1]Feuil1!$A:$AG,32,FALSE),"N/A")</f>
        <v>N/A</v>
      </c>
      <c r="Y514" s="130" t="str">
        <f>IF(ISNUMBER(Tableau1[[#This Row],[Date expédition réelle]]),"Expédiée","En cours")</f>
        <v>En cours</v>
      </c>
      <c r="Z514" s="133" t="s">
        <v>1697</v>
      </c>
      <c r="AA514" s="125" t="s">
        <v>876</v>
      </c>
      <c r="AB514" s="129">
        <v>23238</v>
      </c>
      <c r="AC514" s="129"/>
      <c r="AD514" s="129"/>
      <c r="AE514" s="134">
        <v>43544</v>
      </c>
      <c r="AF514" s="134">
        <v>43574</v>
      </c>
      <c r="AG514" s="134">
        <f t="shared" si="54"/>
        <v>43572</v>
      </c>
      <c r="AH514" s="125"/>
      <c r="AI514" s="219" t="str">
        <f>IFERROR(VLOOKUP('PLANNING-RECHANGES LATelec'!$AU516,[2]MAD!$B$4:$J$50000,2,FALSE),"MAD TBD")</f>
        <v>MAD TBD</v>
      </c>
      <c r="AJ514" s="135" t="str">
        <f>IFERROR(VLOOKUP('PLANNING-RECHANGES LATelec'!$AU516,[2]MAD!$B$4:$J$50000,9,FALSE),"NON EXPEDIÉE")</f>
        <v>NON EXPEDIÉE</v>
      </c>
      <c r="AK514" s="237" t="str">
        <f t="shared" si="55"/>
        <v/>
      </c>
      <c r="AL514" s="227">
        <v>43572</v>
      </c>
      <c r="AM514" s="222" t="s">
        <v>15</v>
      </c>
      <c r="AN514" s="172">
        <f>IFERROR(VLOOKUP('PLANNING-RECHANGES LATelec'!$F516,'Table V'!A$1:O8423,13,FALSE),"TBD")</f>
        <v>142.56</v>
      </c>
      <c r="AO514" s="170">
        <f>IFERROR(VLOOKUP('PLANNING-RECHANGES LATelec'!$F516,'Table V'!A$1:O8380,14,FALSE),"TBD")</f>
        <v>0</v>
      </c>
      <c r="AP514" s="171" t="str">
        <f>IFERROR(VLOOKUP('PLANNING-RECHANGES LATelec'!$F516,'Table V'!A$1:O$8013,15,FALSE),"TBD")</f>
        <v>EUR</v>
      </c>
      <c r="AQ514" s="170" t="str">
        <f>IFERROR(VLOOKUP('PLANNING-RECHANGES LATelec'!$A516,[3]PO_AS!$A$2:$R$2520,16,FALSE),"TBD")</f>
        <v>TBD</v>
      </c>
      <c r="AR514" s="171" t="str">
        <f>IFERROR(VLOOKUP('PLANNING-RECHANGES LATelec'!$A516,[3]PO_AS!$A$2:$S$2520,18,FALSE),"TBD")</f>
        <v>TBD</v>
      </c>
      <c r="AS514" s="171" t="str">
        <f t="shared" si="56"/>
        <v>Non valide</v>
      </c>
      <c r="AT514" s="171" t="str">
        <f t="shared" si="57"/>
        <v>Non valide</v>
      </c>
      <c r="AU514" s="215" t="str">
        <f>LEFT('PLANNING-RECHANGES LATelec'!$R516,9)</f>
        <v>LCT279876</v>
      </c>
      <c r="AV514" s="156"/>
    </row>
    <row r="515" spans="1:48" ht="38.25" hidden="1" x14ac:dyDescent="0.2">
      <c r="A515" s="86" t="str">
        <f t="shared" si="53"/>
        <v>2809820410</v>
      </c>
      <c r="B515" s="125" t="str">
        <f>IFERROR(VLOOKUP(F515,'Table V'!A:K,11,FALSE),"TBD")</f>
        <v>AIRBUS</v>
      </c>
      <c r="C515" s="125">
        <v>28098204</v>
      </c>
      <c r="D515" s="126" t="s">
        <v>157</v>
      </c>
      <c r="E515" s="127" t="s">
        <v>16</v>
      </c>
      <c r="F515" s="125" t="s">
        <v>1636</v>
      </c>
      <c r="G515" s="125" t="s">
        <v>1102</v>
      </c>
      <c r="H515" s="125" t="s">
        <v>1102</v>
      </c>
      <c r="I515" s="125" t="str">
        <f>IFERROR(VLOOKUP(F515,'Stock PHS'!A:F,6,FALSE),"")</f>
        <v/>
      </c>
      <c r="J515" s="128" t="str">
        <f>IFERROR(VLOOKUP(F515,'Table V'!A:I,9,FALSE),"P/N INCONNU")</f>
        <v>P/N CONNU</v>
      </c>
      <c r="K515" s="125" t="str">
        <f>IFERROR(VLOOKUP(F515,'Table V'!A:J,10,FALSE),"TBD")</f>
        <v>VB0043D</v>
      </c>
      <c r="L515" s="125" t="str">
        <f>IFERROR(VLOOKUP(F515,'Table V'!A:C,3,FALSE),"LdF non existante")</f>
        <v>LdF approuvée</v>
      </c>
      <c r="M515" s="129"/>
      <c r="N515" s="129" t="str">
        <f>IFERROR(VLOOKUP(F515,'Table V'!A:H,8,FALSE),"À définir")</f>
        <v>NON</v>
      </c>
      <c r="O515" s="125">
        <f>IFERROR(VLOOKUP(F515,'Table V'!A:E,2,FALSE),"TBD")</f>
        <v>317</v>
      </c>
      <c r="P515" s="129" t="str">
        <f>IFERROR(CONCATENATE(VLOOKUP(F515,'Table V'!$A$1:$Q$260192,17,FALSE),"-",(RIGHT(C515,4)),"0",D515),"")</f>
        <v>1251019-8204010</v>
      </c>
      <c r="Q515" s="138" t="str">
        <f>IFERROR(VLOOKUP(F515,'Table V'!A:L,12,FALSE),"")</f>
        <v>LAB</v>
      </c>
      <c r="R515" s="126" t="s">
        <v>1680</v>
      </c>
      <c r="S515" s="125" t="s">
        <v>172</v>
      </c>
      <c r="T515" s="131" t="s">
        <v>24</v>
      </c>
      <c r="U515" s="132" t="s">
        <v>15</v>
      </c>
      <c r="V515" s="139" t="str">
        <f>IFERROR(VLOOKUP(F515,'Table V'!A:F,6,FALSE),"TBD")</f>
        <v>6V00205900</v>
      </c>
      <c r="W515" s="140" t="str">
        <f>IFERROR(VLOOKUP(F515,'Table V'!A:G,7,FALSE),"TBD")</f>
        <v>Qté 1</v>
      </c>
      <c r="X515" s="125" t="str">
        <f>IFERROR(VLOOKUP(A515,[1]Feuil1!$A:$AG,32,FALSE),"N/A")</f>
        <v>Received</v>
      </c>
      <c r="Y515" s="130" t="str">
        <f>IF(ISNUMBER(Tableau1[[#This Row],[Date expédition réelle]]),"Expédiée","En cours")</f>
        <v>En cours</v>
      </c>
      <c r="Z515" s="133" t="s">
        <v>1706</v>
      </c>
      <c r="AA515" s="125" t="s">
        <v>876</v>
      </c>
      <c r="AB515" s="129">
        <v>23119</v>
      </c>
      <c r="AC515" s="129"/>
      <c r="AD515" s="129">
        <v>6622</v>
      </c>
      <c r="AE515" s="134">
        <v>43544.999988425923</v>
      </c>
      <c r="AF515" s="134">
        <v>43574</v>
      </c>
      <c r="AG515" s="134">
        <f t="shared" si="54"/>
        <v>43572</v>
      </c>
      <c r="AH515" s="125"/>
      <c r="AI515" s="219" t="str">
        <f>IFERROR(VLOOKUP('PLANNING-RECHANGES LATelec'!$AU519,[2]MAD!$B$4:$J$50000,2,FALSE),"MAD TBD")</f>
        <v>MAD TBD</v>
      </c>
      <c r="AJ515" s="135" t="str">
        <f>IFERROR(VLOOKUP('PLANNING-RECHANGES LATelec'!$AU519,[2]MAD!$B$4:$J$50000,9,FALSE),"NON EXPEDIÉE")</f>
        <v>NON EXPEDIÉE</v>
      </c>
      <c r="AK515" s="237" t="str">
        <f t="shared" si="55"/>
        <v/>
      </c>
      <c r="AL515" s="227">
        <v>43572</v>
      </c>
      <c r="AM515" s="222" t="s">
        <v>15</v>
      </c>
      <c r="AN515" s="172">
        <f>IFERROR(VLOOKUP('PLANNING-RECHANGES LATelec'!$F519,'Table V'!A$1:O8426,13,FALSE),"TBD")</f>
        <v>1466</v>
      </c>
      <c r="AO515" s="170">
        <f>IFERROR(VLOOKUP('PLANNING-RECHANGES LATelec'!$F519,'Table V'!A$1:O8383,14,FALSE),"TBD")</f>
        <v>2436</v>
      </c>
      <c r="AP515" s="171" t="str">
        <f>IFERROR(VLOOKUP('PLANNING-RECHANGES LATelec'!$F519,'Table V'!A$1:O$8013,15,FALSE),"TBD")</f>
        <v>USD</v>
      </c>
      <c r="AQ515" s="170">
        <f>IFERROR(VLOOKUP('PLANNING-RECHANGES LATelec'!$A519,[3]PO_AS!$A$2:$R$2520,16,FALSE),"TBD")</f>
        <v>919</v>
      </c>
      <c r="AR515" s="171" t="str">
        <f>IFERROR(VLOOKUP('PLANNING-RECHANGES LATelec'!$A519,[3]PO_AS!$A$2:$S$2520,18,FALSE),"TBD")</f>
        <v>EUR</v>
      </c>
      <c r="AS515" s="171" t="str">
        <f t="shared" si="56"/>
        <v>Non valide</v>
      </c>
      <c r="AT515" s="171" t="str">
        <f t="shared" si="57"/>
        <v>Non valide</v>
      </c>
      <c r="AU515" s="215" t="str">
        <f>LEFT('PLANNING-RECHANGES LATelec'!$R519,9)</f>
        <v>LCT324915</v>
      </c>
      <c r="AV515" s="156"/>
    </row>
    <row r="516" spans="1:48" ht="38.25" hidden="1" x14ac:dyDescent="0.2">
      <c r="A516" s="164" t="str">
        <f t="shared" si="53"/>
        <v>490003769110</v>
      </c>
      <c r="B516" s="125" t="str">
        <f>IFERROR(VLOOKUP(F516,'Table V'!A:K,11,FALSE),"TBD")</f>
        <v>STELIA</v>
      </c>
      <c r="C516" s="125">
        <v>4900037691</v>
      </c>
      <c r="D516" s="126" t="s">
        <v>157</v>
      </c>
      <c r="E516" s="127" t="s">
        <v>104</v>
      </c>
      <c r="F516" s="125" t="s">
        <v>651</v>
      </c>
      <c r="G516" s="125">
        <v>4</v>
      </c>
      <c r="H516" s="125">
        <v>4</v>
      </c>
      <c r="I516" s="125" t="str">
        <f>IFERROR(VLOOKUP(F516,'Stock PHS'!A:F,6,FALSE),"")</f>
        <v/>
      </c>
      <c r="J516" s="128" t="str">
        <f>IFERROR(VLOOKUP(F516,'Table V'!A:I,9,FALSE),"P/N INCONNU")</f>
        <v>P/N CONNU</v>
      </c>
      <c r="K516" s="125" t="str">
        <f>IFERROR(VLOOKUP(F516,'Table V'!A:J,10,FALSE),"TBD")</f>
        <v>N/A</v>
      </c>
      <c r="L516" s="125" t="str">
        <f>IFERROR(VLOOKUP(F516,'Table V'!A:C,3,FALSE),"LdF non existante")</f>
        <v>LdF approuvée</v>
      </c>
      <c r="M516" s="129"/>
      <c r="N516" s="129" t="str">
        <f>IFERROR(VLOOKUP(F516,'Table V'!A:H,8,FALSE),"À définir")</f>
        <v>OUI</v>
      </c>
      <c r="O516" s="125" t="str">
        <f>IFERROR(VLOOKUP(F516,'Table V'!A:E,2,FALSE),"TBD")</f>
        <v>FAISCEAU</v>
      </c>
      <c r="P516" s="129" t="str">
        <f>IFERROR(CONCATENATE(VLOOKUP(F516,'Table V'!$A$1:$Q$260192,17,FALSE),"-",(RIGHT(C516,4)),"0",D516),"")</f>
        <v>1251019-7691010</v>
      </c>
      <c r="Q516" s="138" t="str">
        <f>IFERROR(VLOOKUP(F516,'Table V'!A:L,12,FALSE),"")</f>
        <v>LAB</v>
      </c>
      <c r="R516" s="126" t="s">
        <v>1545</v>
      </c>
      <c r="S516" s="125" t="s">
        <v>1552</v>
      </c>
      <c r="T516" s="131" t="s">
        <v>24</v>
      </c>
      <c r="U516" s="132" t="s">
        <v>15</v>
      </c>
      <c r="V516" s="139" t="str">
        <f>IFERROR(VLOOKUP(F516,'Table V'!A:F,6,FALSE),"TBD")</f>
        <v>N/A</v>
      </c>
      <c r="W516" s="140" t="str">
        <f>IFERROR(VLOOKUP(F516,'Table V'!A:G,7,FALSE),"TBD")</f>
        <v>N/A</v>
      </c>
      <c r="X516" s="125" t="str">
        <f>IFERROR(VLOOKUP(A516,[1]Feuil1!$A:$AG,32,FALSE),"N/A")</f>
        <v>N/A</v>
      </c>
      <c r="Y516" s="130" t="str">
        <f>IF(ISNUMBER(Tableau1[[#This Row],[Date expédition réelle]]),"Expédiée","En cours")</f>
        <v>En cours</v>
      </c>
      <c r="Z516" s="133" t="s">
        <v>1553</v>
      </c>
      <c r="AA516" s="125" t="s">
        <v>876</v>
      </c>
      <c r="AB516" s="129" t="s">
        <v>57</v>
      </c>
      <c r="AC516" s="129"/>
      <c r="AD516" s="129"/>
      <c r="AE516" s="134">
        <v>43580</v>
      </c>
      <c r="AF516" s="134">
        <v>43580</v>
      </c>
      <c r="AG516" s="134">
        <f t="shared" si="54"/>
        <v>43574</v>
      </c>
      <c r="AH516" s="125"/>
      <c r="AI516" s="219" t="str">
        <f>IFERROR(VLOOKUP('PLANNING-RECHANGES LATelec'!$AU520,[2]MAD!$B$4:$J$50000,2,FALSE),"MAD TBD")</f>
        <v>MAD TBD</v>
      </c>
      <c r="AJ516" s="135" t="str">
        <f>IFERROR(VLOOKUP('PLANNING-RECHANGES LATelec'!$AU520,[2]MAD!$B$4:$J$50000,9,FALSE),"NON EXPEDIÉE")</f>
        <v>NON EXPEDIÉE</v>
      </c>
      <c r="AK516" s="224" t="str">
        <f t="shared" si="55"/>
        <v/>
      </c>
      <c r="AL516" s="227">
        <v>43574</v>
      </c>
      <c r="AM516" s="222" t="s">
        <v>15</v>
      </c>
      <c r="AN516" s="172">
        <f>IFERROR(VLOOKUP('PLANNING-RECHANGES LATelec'!$F520,'Table V'!A$1:O8427,13,FALSE),"TBD")</f>
        <v>1036</v>
      </c>
      <c r="AO516" s="170">
        <f>IFERROR(VLOOKUP('PLANNING-RECHANGES LATelec'!$F520,'Table V'!A$1:O8384,14,FALSE),"TBD")</f>
        <v>1937</v>
      </c>
      <c r="AP516" s="171" t="str">
        <f>IFERROR(VLOOKUP('PLANNING-RECHANGES LATelec'!$F520,'Table V'!A$1:O$8013,15,FALSE),"TBD")</f>
        <v>USD</v>
      </c>
      <c r="AQ516" s="170">
        <f>IFERROR(VLOOKUP('PLANNING-RECHANGES LATelec'!$A520,[3]PO_AS!$A$2:$R$2520,16,FALSE),"TBD")</f>
        <v>901</v>
      </c>
      <c r="AR516" s="171" t="str">
        <f>IFERROR(VLOOKUP('PLANNING-RECHANGES LATelec'!$A520,[3]PO_AS!$A$2:$S$2520,18,FALSE),"TBD")</f>
        <v>EUR</v>
      </c>
      <c r="AS516" s="171" t="str">
        <f t="shared" si="56"/>
        <v>Non valide</v>
      </c>
      <c r="AT516" s="171" t="str">
        <f t="shared" si="57"/>
        <v>Non valide</v>
      </c>
      <c r="AU516" s="215" t="str">
        <f>LEFT('PLANNING-RECHANGES LATelec'!$R520,9)</f>
        <v>LCT261759</v>
      </c>
      <c r="AV516" s="156"/>
    </row>
    <row r="517" spans="1:48" ht="63.75" hidden="1" x14ac:dyDescent="0.2">
      <c r="A517" s="166" t="str">
        <f t="shared" si="53"/>
        <v>2804605010</v>
      </c>
      <c r="B517" s="125" t="str">
        <f>IFERROR(VLOOKUP(F517,'Table V'!A:K,11,FALSE),"TBD")</f>
        <v>AIRBUS</v>
      </c>
      <c r="C517" s="125">
        <v>28046050</v>
      </c>
      <c r="D517" s="126" t="s">
        <v>157</v>
      </c>
      <c r="E517" s="127" t="s">
        <v>104</v>
      </c>
      <c r="F517" s="125" t="s">
        <v>703</v>
      </c>
      <c r="G517" s="125">
        <v>1</v>
      </c>
      <c r="H517" s="125">
        <v>0</v>
      </c>
      <c r="I517" s="125" t="str">
        <f>IFERROR(VLOOKUP(F517,'Stock PHS'!A:F,6,FALSE),"")</f>
        <v/>
      </c>
      <c r="J517" s="128" t="str">
        <f>IFERROR(VLOOKUP(F517,'Table V'!A:I,9,FALSE),"P/N INCONNU")</f>
        <v>P/N CONNU</v>
      </c>
      <c r="K517" s="125" t="str">
        <f>IFERROR(VLOOKUP(F517,'Table V'!A:J,10,FALSE),"TBD")</f>
        <v>NB6251P</v>
      </c>
      <c r="L517" s="125" t="str">
        <f>IFERROR(VLOOKUP(F517,'Table V'!A:C,3,FALSE),"LdF non existante")</f>
        <v>LdF Non approuvée</v>
      </c>
      <c r="M517" s="129"/>
      <c r="N517" s="129" t="str">
        <f>IFERROR(VLOOKUP(F517,'Table V'!A:H,8,FALSE),"À définir")</f>
        <v>NON</v>
      </c>
      <c r="O517" s="125">
        <f>IFERROR(VLOOKUP(F517,'Table V'!A:E,2,FALSE),"TBD")</f>
        <v>60</v>
      </c>
      <c r="P517" s="125" t="str">
        <f>IFERROR(CONCATENATE(VLOOKUP(F517,'Table V'!$A$1:$Q$260192,17,FALSE),"-",(RIGHT(C517,4)),"0",D517),"")</f>
        <v>1251019-6050010</v>
      </c>
      <c r="Q517" s="138" t="str">
        <f>IFERROR(VLOOKUP(F517,'Table V'!A:L,12,FALSE),"")</f>
        <v>LAB</v>
      </c>
      <c r="R517" s="126" t="s">
        <v>1659</v>
      </c>
      <c r="S517" s="125" t="s">
        <v>287</v>
      </c>
      <c r="T517" s="131" t="s">
        <v>24</v>
      </c>
      <c r="U517" s="132" t="s">
        <v>15</v>
      </c>
      <c r="V517" s="139" t="str">
        <f>IFERROR(VLOOKUP(F517,'Table V'!A:F,6,FALSE),"TBD")</f>
        <v>6963455500
6963455400</v>
      </c>
      <c r="W517" s="140" t="str">
        <f>IFERROR(VLOOKUP(F517,'Table V'!A:G,7,FALSE),"TBD")</f>
        <v>Qté 1
Qté 1</v>
      </c>
      <c r="X517" s="125" t="str">
        <f>IFERROR(VLOOKUP(A517,[1]Feuil1!$A:$AG,32,FALSE),"N/A")</f>
        <v>Received</v>
      </c>
      <c r="Y517" s="130" t="str">
        <f>IF(ISNUMBER(Tableau1[[#This Row],[Date expédition réelle]]),"Expédiée","En cours")</f>
        <v>Expédiée</v>
      </c>
      <c r="Z517" s="133" t="s">
        <v>1527</v>
      </c>
      <c r="AA517" s="125" t="s">
        <v>876</v>
      </c>
      <c r="AB517" s="129">
        <v>21431</v>
      </c>
      <c r="AC517" s="129"/>
      <c r="AD517" s="129">
        <v>6172</v>
      </c>
      <c r="AE517" s="134">
        <v>43585</v>
      </c>
      <c r="AF517" s="134">
        <v>43585</v>
      </c>
      <c r="AG517" s="134">
        <f t="shared" si="54"/>
        <v>43579</v>
      </c>
      <c r="AH517" s="125"/>
      <c r="AI517" s="219">
        <f>IFERROR(VLOOKUP('PLANNING-RECHANGES LATelec'!$AU517,[2]MAD!$B$4:$J$50000,2,FALSE),"MAD TBD")</f>
        <v>43553</v>
      </c>
      <c r="AJ517" s="135">
        <v>43556</v>
      </c>
      <c r="AK517" s="237">
        <f t="shared" si="55"/>
        <v>-26</v>
      </c>
      <c r="AL517" s="227">
        <v>43579</v>
      </c>
      <c r="AM517" s="222" t="s">
        <v>15</v>
      </c>
      <c r="AN517" s="172">
        <f>IFERROR(VLOOKUP('PLANNING-RECHANGES LATelec'!$F517,'Table V'!A$1:O8424,13,FALSE),"TBD")</f>
        <v>1036</v>
      </c>
      <c r="AO517" s="170">
        <f>IFERROR(VLOOKUP('PLANNING-RECHANGES LATelec'!$F517,'Table V'!A$1:O8381,14,FALSE),"TBD")</f>
        <v>1937</v>
      </c>
      <c r="AP517" s="171" t="str">
        <f>IFERROR(VLOOKUP('PLANNING-RECHANGES LATelec'!$F517,'Table V'!A$1:O$8013,15,FALSE),"TBD")</f>
        <v>USD</v>
      </c>
      <c r="AQ517" s="170" t="str">
        <f>IFERROR(VLOOKUP('PLANNING-RECHANGES LATelec'!$A517,[3]PO_AS!$A$2:$R$2520,16,FALSE),"TBD")</f>
        <v>TBD</v>
      </c>
      <c r="AR517" s="171" t="str">
        <f>IFERROR(VLOOKUP('PLANNING-RECHANGES LATelec'!$A517,[3]PO_AS!$A$2:$S$2520,18,FALSE),"TBD")</f>
        <v>TBD</v>
      </c>
      <c r="AS517" s="171" t="str">
        <f t="shared" si="56"/>
        <v>Non valide</v>
      </c>
      <c r="AT517" s="171" t="str">
        <f t="shared" si="57"/>
        <v>Non valide</v>
      </c>
      <c r="AU517" s="215" t="str">
        <f>LEFT('PLANNING-RECHANGES LATelec'!$R517,9)</f>
        <v>LCT261757</v>
      </c>
      <c r="AV517" s="156"/>
    </row>
    <row r="518" spans="1:48" ht="63.75" hidden="1" x14ac:dyDescent="0.2">
      <c r="A518" s="86" t="str">
        <f t="shared" si="53"/>
        <v>2804605610</v>
      </c>
      <c r="B518" s="125" t="str">
        <f>IFERROR(VLOOKUP(F518,'Table V'!A:K,11,FALSE),"TBD")</f>
        <v>AIRBUS</v>
      </c>
      <c r="C518" s="125">
        <v>28046056</v>
      </c>
      <c r="D518" s="126" t="s">
        <v>157</v>
      </c>
      <c r="E518" s="127" t="s">
        <v>104</v>
      </c>
      <c r="F518" s="125" t="s">
        <v>703</v>
      </c>
      <c r="G518" s="125">
        <v>1</v>
      </c>
      <c r="H518" s="125">
        <v>0</v>
      </c>
      <c r="I518" s="125" t="str">
        <f>IFERROR(VLOOKUP(F518,'Stock PHS'!A:F,6,FALSE),"")</f>
        <v/>
      </c>
      <c r="J518" s="128" t="str">
        <f>IFERROR(VLOOKUP(F518,'Table V'!A:I,9,FALSE),"P/N INCONNU")</f>
        <v>P/N CONNU</v>
      </c>
      <c r="K518" s="125" t="str">
        <f>IFERROR(VLOOKUP(F518,'Table V'!A:J,10,FALSE),"TBD")</f>
        <v>NB6251P</v>
      </c>
      <c r="L518" s="125" t="str">
        <f>IFERROR(VLOOKUP(F518,'Table V'!A:C,3,FALSE),"LdF non existante")</f>
        <v>LdF Non approuvée</v>
      </c>
      <c r="M518" s="129"/>
      <c r="N518" s="129" t="str">
        <f>IFERROR(VLOOKUP(F518,'Table V'!A:H,8,FALSE),"À définir")</f>
        <v>NON</v>
      </c>
      <c r="O518" s="125">
        <f>IFERROR(VLOOKUP(F518,'Table V'!A:E,2,FALSE),"TBD")</f>
        <v>60</v>
      </c>
      <c r="P518" s="125" t="str">
        <f>IFERROR(CONCATENATE(VLOOKUP(F518,'Table V'!$A$1:$Q$260192,17,FALSE),"-",(RIGHT(C518,4)),"0",D518),"")</f>
        <v>1251019-6056010</v>
      </c>
      <c r="Q518" s="138" t="str">
        <f>IFERROR(VLOOKUP(F518,'Table V'!A:L,12,FALSE),"")</f>
        <v>LAB</v>
      </c>
      <c r="R518" s="126" t="s">
        <v>1991</v>
      </c>
      <c r="S518" s="125" t="s">
        <v>288</v>
      </c>
      <c r="T518" s="131" t="s">
        <v>24</v>
      </c>
      <c r="U518" s="132" t="s">
        <v>15</v>
      </c>
      <c r="V518" s="139" t="str">
        <f>IFERROR(VLOOKUP(F518,'Table V'!A:F,6,FALSE),"TBD")</f>
        <v>6963455500
6963455400</v>
      </c>
      <c r="W518" s="140" t="str">
        <f>IFERROR(VLOOKUP(F518,'Table V'!A:G,7,FALSE),"TBD")</f>
        <v>Qté 1
Qté 1</v>
      </c>
      <c r="X518" s="125" t="str">
        <f>IFERROR(VLOOKUP(A518,[1]Feuil1!$A:$AG,32,FALSE),"N/A")</f>
        <v>Received</v>
      </c>
      <c r="Y518" s="130" t="str">
        <f>IF(ISNUMBER(Tableau1[[#This Row],[Date expédition réelle]]),"Expédiée","En cours")</f>
        <v>Expédiée</v>
      </c>
      <c r="Z518" s="133" t="s">
        <v>1527</v>
      </c>
      <c r="AA518" s="125" t="s">
        <v>876</v>
      </c>
      <c r="AB518" s="129">
        <v>21431</v>
      </c>
      <c r="AC518" s="129"/>
      <c r="AD518" s="129">
        <v>6172</v>
      </c>
      <c r="AE518" s="134">
        <v>43585</v>
      </c>
      <c r="AF518" s="134">
        <v>43585</v>
      </c>
      <c r="AG518" s="134">
        <f t="shared" si="54"/>
        <v>43579</v>
      </c>
      <c r="AH518" s="125"/>
      <c r="AI518" s="219">
        <f>IFERROR(VLOOKUP('PLANNING-RECHANGES LATelec'!$AU518,[2]MAD!$B$4:$J$50000,2,FALSE),"MAD TBD")</f>
        <v>43553</v>
      </c>
      <c r="AJ518" s="135">
        <v>43556</v>
      </c>
      <c r="AK518" s="237">
        <f t="shared" si="55"/>
        <v>-26</v>
      </c>
      <c r="AL518" s="227">
        <v>43579</v>
      </c>
      <c r="AM518" s="222" t="s">
        <v>15</v>
      </c>
      <c r="AN518" s="172">
        <f>IFERROR(VLOOKUP('PLANNING-RECHANGES LATelec'!$F518,'Table V'!A$1:O8425,13,FALSE),"TBD")</f>
        <v>1036</v>
      </c>
      <c r="AO518" s="170">
        <f>IFERROR(VLOOKUP('PLANNING-RECHANGES LATelec'!$F518,'Table V'!A$1:O8382,14,FALSE),"TBD")</f>
        <v>1937</v>
      </c>
      <c r="AP518" s="171" t="str">
        <f>IFERROR(VLOOKUP('PLANNING-RECHANGES LATelec'!$F518,'Table V'!A$1:O$8013,15,FALSE),"TBD")</f>
        <v>USD</v>
      </c>
      <c r="AQ518" s="170" t="str">
        <f>IFERROR(VLOOKUP('PLANNING-RECHANGES LATelec'!$A518,[3]PO_AS!$A$2:$R$2520,16,FALSE),"TBD")</f>
        <v>TBD</v>
      </c>
      <c r="AR518" s="171" t="str">
        <f>IFERROR(VLOOKUP('PLANNING-RECHANGES LATelec'!$A518,[3]PO_AS!$A$2:$S$2520,18,FALSE),"TBD")</f>
        <v>TBD</v>
      </c>
      <c r="AS518" s="171" t="str">
        <f t="shared" si="56"/>
        <v>Non valide</v>
      </c>
      <c r="AT518" s="171" t="str">
        <f t="shared" si="57"/>
        <v>Non valide</v>
      </c>
      <c r="AU518" s="215" t="str">
        <f>LEFT('PLANNING-RECHANGES LATelec'!$R518,9)</f>
        <v>LCT262043</v>
      </c>
      <c r="AV518" s="156"/>
    </row>
    <row r="519" spans="1:48" ht="38.25" x14ac:dyDescent="0.2">
      <c r="A519" s="86" t="str">
        <f t="shared" si="53"/>
        <v>2811895610</v>
      </c>
      <c r="B519" s="125" t="str">
        <f>IFERROR(VLOOKUP(F519,'Table V'!A:K,11,FALSE),"TBD")</f>
        <v>AIRBUS</v>
      </c>
      <c r="C519" s="125">
        <v>28118956</v>
      </c>
      <c r="D519" s="126" t="s">
        <v>157</v>
      </c>
      <c r="E519" s="127" t="s">
        <v>6</v>
      </c>
      <c r="F519" s="125" t="s">
        <v>531</v>
      </c>
      <c r="G519" s="125">
        <v>3</v>
      </c>
      <c r="H519" s="125">
        <v>3</v>
      </c>
      <c r="I519" s="125" t="str">
        <f>IFERROR(VLOOKUP(F519,'Stock PHS'!A:F,6,FALSE),"")</f>
        <v/>
      </c>
      <c r="J519" s="128" t="str">
        <f>IFERROR(VLOOKUP(F519,'Table V'!A:I,9,FALSE),"P/N INCONNU")</f>
        <v>P/N CONNU</v>
      </c>
      <c r="K519" s="125" t="str">
        <f>IFERROR(VLOOKUP(F519,'Table V'!A:J,10,FALSE),"TBD")</f>
        <v>NB03483P</v>
      </c>
      <c r="L519" s="125" t="str">
        <f>IFERROR(VLOOKUP(F519,'Table V'!A:C,3,FALSE),"LdF non existante")</f>
        <v>LdF approuvée</v>
      </c>
      <c r="M519" s="129"/>
      <c r="N519" s="129" t="str">
        <f>IFERROR(VLOOKUP(F519,'Table V'!A:H,8,FALSE),"À définir")</f>
        <v>NON</v>
      </c>
      <c r="O519" s="125">
        <f>IFERROR(VLOOKUP(F519,'Table V'!A:E,2,FALSE),"TBD")</f>
        <v>27</v>
      </c>
      <c r="P519" s="129" t="str">
        <f>IFERROR(CONCATENATE(VLOOKUP(F519,'Table V'!$A$1:$Q$260192,17,FALSE),"-",(RIGHT(C519,4)),"0",D519),"")</f>
        <v>1251019-8956010</v>
      </c>
      <c r="Q519" s="138" t="str">
        <f>IFERROR(VLOOKUP(F519,'Table V'!A:L,12,FALSE),"")</f>
        <v>LAB</v>
      </c>
      <c r="R519" s="126" t="s">
        <v>1952</v>
      </c>
      <c r="S519" s="125" t="s">
        <v>1953</v>
      </c>
      <c r="T519" s="131">
        <v>43571</v>
      </c>
      <c r="U519" s="132" t="s">
        <v>946</v>
      </c>
      <c r="V519" s="139" t="str">
        <f>IFERROR(VLOOKUP(F519,'Table V'!A:F,6,FALSE),"TBD")</f>
        <v>N/A</v>
      </c>
      <c r="W519" s="140" t="str">
        <f>IFERROR(VLOOKUP(F519,'Table V'!A:G,7,FALSE),"TBD")</f>
        <v>N/A</v>
      </c>
      <c r="X519" s="125" t="str">
        <f>IFERROR(VLOOKUP(A519,[1]Feuil1!$A:$AG,32,FALSE),"N/A")</f>
        <v>N/A</v>
      </c>
      <c r="Y519" s="130" t="str">
        <f>IF(ISNUMBER(Tableau1[[#This Row],[Date expédition réelle]]),"Expédiée","En cours")</f>
        <v>En cours</v>
      </c>
      <c r="Z519" s="133" t="s">
        <v>1992</v>
      </c>
      <c r="AA519" s="125" t="s">
        <v>876</v>
      </c>
      <c r="AB519" s="129">
        <v>23791</v>
      </c>
      <c r="AC519" s="129"/>
      <c r="AD519" s="129">
        <v>6797</v>
      </c>
      <c r="AE519" s="134">
        <v>43567</v>
      </c>
      <c r="AF519" s="134">
        <v>43581</v>
      </c>
      <c r="AG519" s="134">
        <f t="shared" si="54"/>
        <v>43579</v>
      </c>
      <c r="AH519" s="125"/>
      <c r="AI519" s="219" t="str">
        <f>IFERROR(VLOOKUP('PLANNING-RECHANGES LATelec'!$AU510,[2]MAD!$B$4:$J$50000,2,FALSE),"MAD TBD")</f>
        <v>MAD TBD</v>
      </c>
      <c r="AJ519" s="134" t="str">
        <f>IFERROR(VLOOKUP('PLANNING-RECHANGES LATelec'!$AU510,[2]MAD!$B$4:$J$50000,9,FALSE),"NON EXPEDIÉE")</f>
        <v>NON EXPEDIÉE</v>
      </c>
      <c r="AK519" s="237" t="str">
        <f t="shared" si="55"/>
        <v/>
      </c>
      <c r="AL519" s="227">
        <v>43579</v>
      </c>
      <c r="AM519" s="222" t="s">
        <v>15</v>
      </c>
      <c r="AN519" s="172">
        <f>IFERROR(VLOOKUP('PLANNING-RECHANGES LATelec'!$F510,'Table V'!A$1:O8417,13,FALSE),"TBD")</f>
        <v>1313.9</v>
      </c>
      <c r="AO519" s="170">
        <f>IFERROR(VLOOKUP('PLANNING-RECHANGES LATelec'!$F510,'Table V'!A$1:O8374,14,FALSE),"TBD")</f>
        <v>0</v>
      </c>
      <c r="AP519" s="171" t="str">
        <f>IFERROR(VLOOKUP('PLANNING-RECHANGES LATelec'!$F510,'Table V'!A$1:O$8013,15,FALSE),"TBD")</f>
        <v>USD</v>
      </c>
      <c r="AQ519" s="170">
        <f>IFERROR(VLOOKUP('PLANNING-RECHANGES LATelec'!$A510,[3]PO_AS!$A$2:$R$2520,16,FALSE),"TBD")</f>
        <v>1313.9</v>
      </c>
      <c r="AR519" s="171" t="str">
        <f>IFERROR(VLOOKUP('PLANNING-RECHANGES LATelec'!$A510,[3]PO_AS!$A$2:$S$2520,18,FALSE),"TBD")</f>
        <v>USD</v>
      </c>
      <c r="AS519" s="171" t="str">
        <f t="shared" si="56"/>
        <v>Valide</v>
      </c>
      <c r="AT519" s="171" t="str">
        <f t="shared" si="57"/>
        <v>Valide</v>
      </c>
      <c r="AU519" s="215" t="str">
        <f>LEFT('PLANNING-RECHANGES LATelec'!$R510,9)</f>
        <v>LCT289330</v>
      </c>
      <c r="AV519" s="156"/>
    </row>
    <row r="520" spans="1:48" ht="63.75" hidden="1" x14ac:dyDescent="0.2">
      <c r="A520" s="86" t="str">
        <f t="shared" si="53"/>
        <v>2804605510</v>
      </c>
      <c r="B520" s="125" t="str">
        <f>IFERROR(VLOOKUP(F520,'Table V'!A:K,11,FALSE),"TBD")</f>
        <v>AIRBUS</v>
      </c>
      <c r="C520" s="125">
        <v>28046055</v>
      </c>
      <c r="D520" s="126" t="s">
        <v>157</v>
      </c>
      <c r="E520" s="127" t="s">
        <v>104</v>
      </c>
      <c r="F520" s="125" t="s">
        <v>703</v>
      </c>
      <c r="G520" s="125">
        <v>1</v>
      </c>
      <c r="H520" s="125">
        <v>1</v>
      </c>
      <c r="I520" s="125" t="str">
        <f>IFERROR(VLOOKUP(F520,'Stock PHS'!A:F,6,FALSE),"")</f>
        <v/>
      </c>
      <c r="J520" s="128" t="str">
        <f>IFERROR(VLOOKUP(F520,'Table V'!A:I,9,FALSE),"P/N INCONNU")</f>
        <v>P/N CONNU</v>
      </c>
      <c r="K520" s="125" t="str">
        <f>IFERROR(VLOOKUP(F520,'Table V'!A:J,10,FALSE),"TBD")</f>
        <v>NB6251P</v>
      </c>
      <c r="L520" s="125" t="str">
        <f>IFERROR(VLOOKUP(F520,'Table V'!A:C,3,FALSE),"LdF non existante")</f>
        <v>LdF Non approuvée</v>
      </c>
      <c r="M520" s="129"/>
      <c r="N520" s="129" t="str">
        <f>IFERROR(VLOOKUP(F520,'Table V'!A:H,8,FALSE),"À définir")</f>
        <v>NON</v>
      </c>
      <c r="O520" s="125">
        <f>IFERROR(VLOOKUP(F520,'Table V'!A:E,2,FALSE),"TBD")</f>
        <v>60</v>
      </c>
      <c r="P520" s="125" t="str">
        <f>IFERROR(CONCATENATE(VLOOKUP(F520,'Table V'!$A$1:$Q$260192,17,FALSE),"-",(RIGHT(C520,4)),"0",D520),"")</f>
        <v>1251019-6055010</v>
      </c>
      <c r="Q520" s="138" t="str">
        <f>IFERROR(VLOOKUP(F520,'Table V'!A:L,12,FALSE),"")</f>
        <v>LAB</v>
      </c>
      <c r="R520" s="126" t="s">
        <v>1989</v>
      </c>
      <c r="S520" s="125" t="s">
        <v>289</v>
      </c>
      <c r="T520" s="131" t="s">
        <v>24</v>
      </c>
      <c r="U520" s="132" t="s">
        <v>15</v>
      </c>
      <c r="V520" s="139" t="str">
        <f>IFERROR(VLOOKUP(F520,'Table V'!A:F,6,FALSE),"TBD")</f>
        <v>6963455500
6963455400</v>
      </c>
      <c r="W520" s="140" t="str">
        <f>IFERROR(VLOOKUP(F520,'Table V'!A:G,7,FALSE),"TBD")</f>
        <v>Qté 1
Qté 1</v>
      </c>
      <c r="X520" s="125" t="str">
        <f>IFERROR(VLOOKUP(A520,[1]Feuil1!$A:$AG,32,FALSE),"N/A")</f>
        <v>Received</v>
      </c>
      <c r="Y520" s="130" t="str">
        <f>IF(ISNUMBER(Tableau1[[#This Row],[Date expédition réelle]]),"Expédiée","En cours")</f>
        <v>En cours</v>
      </c>
      <c r="Z520" s="133" t="s">
        <v>1527</v>
      </c>
      <c r="AA520" s="125" t="s">
        <v>876</v>
      </c>
      <c r="AB520" s="129">
        <v>21431</v>
      </c>
      <c r="AC520" s="129"/>
      <c r="AD520" s="129">
        <v>6172</v>
      </c>
      <c r="AE520" s="134">
        <v>43585</v>
      </c>
      <c r="AF520" s="134">
        <v>43585</v>
      </c>
      <c r="AG520" s="134">
        <f t="shared" si="54"/>
        <v>43579</v>
      </c>
      <c r="AH520" s="125"/>
      <c r="AI520" s="219" t="str">
        <f>IFERROR(VLOOKUP('PLANNING-RECHANGES LATelec'!$AU521,[2]MAD!$B$4:$J$50000,2,FALSE),"MAD TBD")</f>
        <v>MAD TBD</v>
      </c>
      <c r="AJ520" s="135" t="str">
        <f>IFERROR(VLOOKUP('PLANNING-RECHANGES LATelec'!$AU521,[2]MAD!$B$4:$J$50000,9,FALSE),"NON EXPEDIÉE")</f>
        <v>NON EXPEDIÉE</v>
      </c>
      <c r="AK520" s="237" t="str">
        <f t="shared" si="55"/>
        <v/>
      </c>
      <c r="AL520" s="227">
        <v>43579</v>
      </c>
      <c r="AM520" s="222" t="s">
        <v>15</v>
      </c>
      <c r="AN520" s="172">
        <f>IFERROR(VLOOKUP('PLANNING-RECHANGES LATelec'!$F521,'Table V'!A$1:O8428,13,FALSE),"TBD")</f>
        <v>4183</v>
      </c>
      <c r="AO520" s="170">
        <f>IFERROR(VLOOKUP('PLANNING-RECHANGES LATelec'!$F521,'Table V'!A$1:O8385,14,FALSE),"TBD")</f>
        <v>5884</v>
      </c>
      <c r="AP520" s="171" t="str">
        <f>IFERROR(VLOOKUP('PLANNING-RECHANGES LATelec'!$F521,'Table V'!A$1:O$8013,15,FALSE),"TBD")</f>
        <v>USD</v>
      </c>
      <c r="AQ520" s="170">
        <f>IFERROR(VLOOKUP('PLANNING-RECHANGES LATelec'!$A521,[3]PO_AS!$A$2:$R$2520,16,FALSE),"TBD")</f>
        <v>4183</v>
      </c>
      <c r="AR520" s="171" t="str">
        <f>IFERROR(VLOOKUP('PLANNING-RECHANGES LATelec'!$A521,[3]PO_AS!$A$2:$S$2520,18,FALSE),"TBD")</f>
        <v>USD</v>
      </c>
      <c r="AS520" s="171" t="str">
        <f t="shared" si="56"/>
        <v>Valide</v>
      </c>
      <c r="AT520" s="171" t="str">
        <f t="shared" si="57"/>
        <v>Valide</v>
      </c>
      <c r="AU520" s="215" t="str">
        <f>LEFT('PLANNING-RECHANGES LATelec'!$R521,9)</f>
        <v>LCT269605</v>
      </c>
      <c r="AV520" s="156"/>
    </row>
    <row r="521" spans="1:48" ht="38.25" hidden="1" x14ac:dyDescent="0.2">
      <c r="A521" s="165" t="str">
        <f t="shared" si="53"/>
        <v>2806846710</v>
      </c>
      <c r="B521" s="125" t="str">
        <f>IFERROR(VLOOKUP(F521,'Table V'!A:K,11,FALSE),"TBD")</f>
        <v>AIRBUS</v>
      </c>
      <c r="C521" s="125">
        <v>28068467</v>
      </c>
      <c r="D521" s="126" t="s">
        <v>157</v>
      </c>
      <c r="E521" s="127" t="s">
        <v>104</v>
      </c>
      <c r="F521" s="125" t="s">
        <v>486</v>
      </c>
      <c r="G521" s="125">
        <v>1</v>
      </c>
      <c r="H521" s="125">
        <v>1</v>
      </c>
      <c r="I521" s="125" t="str">
        <f>IFERROR(VLOOKUP(F521,'Stock PHS'!A:F,6,FALSE),"")</f>
        <v/>
      </c>
      <c r="J521" s="125" t="str">
        <f>IFERROR(VLOOKUP(F521,'Table V'!A:I,9,FALSE),"P/N INCONNU")</f>
        <v>P/N CONNU</v>
      </c>
      <c r="K521" s="125" t="str">
        <f>IFERROR(VLOOKUP(F521,'Table V'!A:J,10,FALSE),"TBD")</f>
        <v>NB4371P</v>
      </c>
      <c r="L521" s="125" t="str">
        <f>IFERROR(VLOOKUP(F521,'Table V'!A:C,3,FALSE),"LdF non existante")</f>
        <v>LdF approuvée</v>
      </c>
      <c r="M521" s="129"/>
      <c r="N521" s="129" t="str">
        <f>IFERROR(VLOOKUP(F521,'Table V'!A:H,8,FALSE),"À définir")</f>
        <v>NON</v>
      </c>
      <c r="O521" s="125">
        <f>IFERROR(VLOOKUP(F521,'Table V'!A:E,2,FALSE),"TBD")</f>
        <v>22</v>
      </c>
      <c r="P521" s="125" t="str">
        <f>IFERROR(CONCATENATE(VLOOKUP(F521,'Table V'!$A$1:$Q$260192,17,FALSE),"-",(RIGHT(C521,4)),"0",D521),"")</f>
        <v>1251019-8467010</v>
      </c>
      <c r="Q521" s="138" t="str">
        <f>IFERROR(VLOOKUP(F521,'Table V'!A:L,12,FALSE),"")</f>
        <v>LAB</v>
      </c>
      <c r="R521" s="126" t="s">
        <v>1508</v>
      </c>
      <c r="S521" s="125" t="s">
        <v>172</v>
      </c>
      <c r="T521" s="131" t="s">
        <v>24</v>
      </c>
      <c r="U521" s="142" t="s">
        <v>15</v>
      </c>
      <c r="V521" s="139" t="str">
        <f>IFERROR(VLOOKUP(F521,'Table V'!A:F,6,FALSE),"TBD")</f>
        <v>6939600100</v>
      </c>
      <c r="W521" s="140" t="str">
        <f>IFERROR(VLOOKUP(F521,'Table V'!A:G,7,FALSE),"TBD")</f>
        <v>Qté 1</v>
      </c>
      <c r="X521" s="125" t="str">
        <f>IFERROR(VLOOKUP(A521,[1]Feuil1!$A:$AG,32,FALSE),"N/A")</f>
        <v>Received</v>
      </c>
      <c r="Y521" s="130" t="str">
        <f>IF(ISNUMBER(Tableau1[[#This Row],[Date expédition réelle]]),"Expédiée","En cours")</f>
        <v>En cours</v>
      </c>
      <c r="Z521" s="133" t="s">
        <v>1613</v>
      </c>
      <c r="AA521" s="125" t="s">
        <v>876</v>
      </c>
      <c r="AB521" s="129">
        <v>21960</v>
      </c>
      <c r="AC521" s="129"/>
      <c r="AD521" s="129">
        <v>6172</v>
      </c>
      <c r="AE521" s="134">
        <v>43585</v>
      </c>
      <c r="AF521" s="134">
        <v>43585</v>
      </c>
      <c r="AG521" s="134">
        <f t="shared" si="54"/>
        <v>43579</v>
      </c>
      <c r="AH521" s="125"/>
      <c r="AI521" s="219" t="str">
        <f>IFERROR(VLOOKUP('PLANNING-RECHANGES LATelec'!$AU522,[2]MAD!$B$4:$J$50000,2,FALSE),"MAD TBD")</f>
        <v>MAD TBD</v>
      </c>
      <c r="AJ521" s="135" t="str">
        <f>IFERROR(VLOOKUP('PLANNING-RECHANGES LATelec'!$AU522,[2]MAD!$B$4:$J$50000,9,FALSE),"NON EXPEDIÉE")</f>
        <v>NON EXPEDIÉE</v>
      </c>
      <c r="AK521" s="237" t="str">
        <f t="shared" si="55"/>
        <v/>
      </c>
      <c r="AL521" s="227">
        <v>43579</v>
      </c>
      <c r="AM521" s="222" t="s">
        <v>15</v>
      </c>
      <c r="AN521" s="172">
        <f>IFERROR(VLOOKUP('PLANNING-RECHANGES LATelec'!$F522,'Table V'!A$1:O8429,13,FALSE),"TBD")</f>
        <v>4183</v>
      </c>
      <c r="AO521" s="170">
        <f>IFERROR(VLOOKUP('PLANNING-RECHANGES LATelec'!$F522,'Table V'!A$1:O8386,14,FALSE),"TBD")</f>
        <v>5884</v>
      </c>
      <c r="AP521" s="171" t="str">
        <f>IFERROR(VLOOKUP('PLANNING-RECHANGES LATelec'!$F522,'Table V'!A$1:O$8013,15,FALSE),"TBD")</f>
        <v>USD</v>
      </c>
      <c r="AQ521" s="170">
        <f>IFERROR(VLOOKUP('PLANNING-RECHANGES LATelec'!$A522,[3]PO_AS!$A$2:$R$2520,16,FALSE),"TBD")</f>
        <v>4183</v>
      </c>
      <c r="AR521" s="171" t="str">
        <f>IFERROR(VLOOKUP('PLANNING-RECHANGES LATelec'!$A522,[3]PO_AS!$A$2:$S$2520,18,FALSE),"TBD")</f>
        <v>EUR</v>
      </c>
      <c r="AS521" s="171" t="str">
        <f t="shared" si="56"/>
        <v>Valide</v>
      </c>
      <c r="AT521" s="171" t="str">
        <f t="shared" si="57"/>
        <v>Non valide</v>
      </c>
      <c r="AU521" s="215" t="str">
        <f>LEFT('PLANNING-RECHANGES LATelec'!$R522,9)</f>
        <v>LCT269608</v>
      </c>
      <c r="AV521" s="156"/>
    </row>
    <row r="522" spans="1:48" ht="38.25" hidden="1" x14ac:dyDescent="0.2">
      <c r="A522" s="247" t="str">
        <f t="shared" si="53"/>
        <v>2806846610</v>
      </c>
      <c r="B522" s="125" t="str">
        <f>IFERROR(VLOOKUP(F522,'Table V'!A:K,11,FALSE),"TBD")</f>
        <v>AIRBUS</v>
      </c>
      <c r="C522" s="125">
        <v>28068466</v>
      </c>
      <c r="D522" s="126" t="s">
        <v>157</v>
      </c>
      <c r="E522" s="127" t="s">
        <v>104</v>
      </c>
      <c r="F522" s="125" t="s">
        <v>486</v>
      </c>
      <c r="G522" s="125">
        <v>1</v>
      </c>
      <c r="H522" s="125">
        <v>1</v>
      </c>
      <c r="I522" s="125" t="str">
        <f>IFERROR(VLOOKUP(F522,'Stock PHS'!A:F,6,FALSE),"")</f>
        <v/>
      </c>
      <c r="J522" s="125" t="str">
        <f>IFERROR(VLOOKUP(F522,'Table V'!A:I,9,FALSE),"P/N INCONNU")</f>
        <v>P/N CONNU</v>
      </c>
      <c r="K522" s="125" t="str">
        <f>IFERROR(VLOOKUP(F522,'Table V'!A:J,10,FALSE),"TBD")</f>
        <v>NB4371P</v>
      </c>
      <c r="L522" s="125" t="str">
        <f>IFERROR(VLOOKUP(F522,'Table V'!A:C,3,FALSE),"LdF non existante")</f>
        <v>LdF approuvée</v>
      </c>
      <c r="M522" s="129"/>
      <c r="N522" s="129" t="str">
        <f>IFERROR(VLOOKUP(F522,'Table V'!A:H,8,FALSE),"À définir")</f>
        <v>NON</v>
      </c>
      <c r="O522" s="125">
        <f>IFERROR(VLOOKUP(F522,'Table V'!A:E,2,FALSE),"TBD")</f>
        <v>22</v>
      </c>
      <c r="P522" s="125" t="str">
        <f>IFERROR(CONCATENATE(VLOOKUP(F522,'Table V'!$A$1:$Q$260192,17,FALSE),"-",(RIGHT(C522,4)),"0",D522),"")</f>
        <v>1251019-8466010</v>
      </c>
      <c r="Q522" s="138" t="str">
        <f>IFERROR(VLOOKUP(F522,'Table V'!A:L,12,FALSE),"")</f>
        <v>LAB</v>
      </c>
      <c r="R522" s="126" t="s">
        <v>1509</v>
      </c>
      <c r="S522" s="125" t="s">
        <v>183</v>
      </c>
      <c r="T522" s="131" t="s">
        <v>24</v>
      </c>
      <c r="U522" s="142" t="s">
        <v>15</v>
      </c>
      <c r="V522" s="139" t="str">
        <f>IFERROR(VLOOKUP(F522,'Table V'!A:F,6,FALSE),"TBD")</f>
        <v>6939600100</v>
      </c>
      <c r="W522" s="140" t="str">
        <f>IFERROR(VLOOKUP(F522,'Table V'!A:G,7,FALSE),"TBD")</f>
        <v>Qté 1</v>
      </c>
      <c r="X522" s="125" t="str">
        <f>IFERROR(VLOOKUP(A522,[1]Feuil1!$A:$AG,32,FALSE),"N/A")</f>
        <v>Received</v>
      </c>
      <c r="Y522" s="130" t="str">
        <f>IF(ISNUMBER(Tableau1[[#This Row],[Date expédition réelle]]),"Expédiée","En cours")</f>
        <v>En cours</v>
      </c>
      <c r="Z522" s="133" t="s">
        <v>1613</v>
      </c>
      <c r="AA522" s="125" t="s">
        <v>876</v>
      </c>
      <c r="AB522" s="129">
        <v>21960</v>
      </c>
      <c r="AC522" s="129"/>
      <c r="AD522" s="129">
        <v>6172</v>
      </c>
      <c r="AE522" s="134">
        <v>43585</v>
      </c>
      <c r="AF522" s="134">
        <v>43585</v>
      </c>
      <c r="AG522" s="134">
        <f t="shared" si="54"/>
        <v>43579</v>
      </c>
      <c r="AH522" s="125"/>
      <c r="AI522" s="219" t="str">
        <f>IFERROR(VLOOKUP('PLANNING-RECHANGES LATelec'!$AU523,[2]MAD!$B$4:$J$50000,2,FALSE),"MAD TBD")</f>
        <v>MAD TBD</v>
      </c>
      <c r="AJ522" s="135" t="str">
        <f>IFERROR(VLOOKUP('PLANNING-RECHANGES LATelec'!$AU523,[2]MAD!$B$4:$J$50000,9,FALSE),"NON EXPEDIÉE")</f>
        <v>NON EXPEDIÉE</v>
      </c>
      <c r="AK522" s="237" t="str">
        <f t="shared" si="55"/>
        <v/>
      </c>
      <c r="AL522" s="227">
        <v>43579</v>
      </c>
      <c r="AM522" s="222" t="s">
        <v>15</v>
      </c>
      <c r="AN522" s="172">
        <f>IFERROR(VLOOKUP('PLANNING-RECHANGES LATelec'!$F523,'Table V'!A$1:O8430,13,FALSE),"TBD")</f>
        <v>2741</v>
      </c>
      <c r="AO522" s="170">
        <f>IFERROR(VLOOKUP('PLANNING-RECHANGES LATelec'!$F523,'Table V'!A$1:O8387,14,FALSE),"TBD")</f>
        <v>3510</v>
      </c>
      <c r="AP522" s="171" t="str">
        <f>IFERROR(VLOOKUP('PLANNING-RECHANGES LATelec'!$F523,'Table V'!A$1:O$8013,15,FALSE),"TBD")</f>
        <v>USD</v>
      </c>
      <c r="AQ522" s="170">
        <f>IFERROR(VLOOKUP('PLANNING-RECHANGES LATelec'!$A523,[3]PO_AS!$A$2:$R$2520,16,FALSE),"TBD")</f>
        <v>2741</v>
      </c>
      <c r="AR522" s="171" t="str">
        <f>IFERROR(VLOOKUP('PLANNING-RECHANGES LATelec'!$A523,[3]PO_AS!$A$2:$S$2520,18,FALSE),"TBD")</f>
        <v>USD</v>
      </c>
      <c r="AS522" s="171" t="str">
        <f t="shared" si="56"/>
        <v>Valide</v>
      </c>
      <c r="AT522" s="171" t="str">
        <f t="shared" si="57"/>
        <v>Valide</v>
      </c>
      <c r="AU522" s="215" t="str">
        <f>LEFT('PLANNING-RECHANGES LATelec'!$R523,9)</f>
        <v>LCT226822</v>
      </c>
      <c r="AV522" s="156"/>
    </row>
    <row r="523" spans="1:48" ht="38.25" hidden="1" x14ac:dyDescent="0.2">
      <c r="A523" s="246" t="str">
        <f t="shared" si="53"/>
        <v>2801947510</v>
      </c>
      <c r="B523" s="125" t="str">
        <f>IFERROR(VLOOKUP(F523,'Table V'!A:K,11,FALSE),"TBD")</f>
        <v>AIRBUS</v>
      </c>
      <c r="C523" s="125">
        <v>28019475</v>
      </c>
      <c r="D523" s="126" t="s">
        <v>157</v>
      </c>
      <c r="E523" s="127" t="s">
        <v>104</v>
      </c>
      <c r="F523" s="125" t="s">
        <v>1316</v>
      </c>
      <c r="G523" s="125" t="s">
        <v>1183</v>
      </c>
      <c r="H523" s="125" t="s">
        <v>1183</v>
      </c>
      <c r="I523" s="125" t="str">
        <f>IFERROR(VLOOKUP(F523,'Stock PHS'!A:F,6,FALSE),"")</f>
        <v/>
      </c>
      <c r="J523" s="125" t="str">
        <f>IFERROR(VLOOKUP(F523,'Table V'!A:I,9,FALSE),"P/N INCONNU")</f>
        <v>P/N CONNU</v>
      </c>
      <c r="K523" s="125" t="str">
        <f>IFERROR(VLOOKUP(F523,'Table V'!A:J,10,FALSE),"TBD")</f>
        <v>NA</v>
      </c>
      <c r="L523" s="125" t="str">
        <f>IFERROR(VLOOKUP(F523,'Table V'!A:C,3,FALSE),"LdF non existante")</f>
        <v>LdF Non approuvée</v>
      </c>
      <c r="M523" s="129"/>
      <c r="N523" s="129" t="str">
        <f>IFERROR(VLOOKUP(F523,'Table V'!A:H,8,FALSE),"À définir")</f>
        <v>NON</v>
      </c>
      <c r="O523" s="125">
        <f>IFERROR(VLOOKUP(F523,'Table V'!A:E,2,FALSE),"TBD")</f>
        <v>453</v>
      </c>
      <c r="P523" s="125" t="str">
        <f>IFERROR(CONCATENATE(VLOOKUP(F523,'Table V'!$A$1:$Q$260192,17,FALSE),"-",(RIGHT(C523,4)),"0",D523),"")</f>
        <v>1251019-9475010</v>
      </c>
      <c r="Q523" s="138" t="str">
        <f>IFERROR(VLOOKUP(F523,'Table V'!A:L,12,FALSE),"")</f>
        <v>LAB</v>
      </c>
      <c r="R523" s="126" t="s">
        <v>1328</v>
      </c>
      <c r="S523" s="125" t="s">
        <v>1321</v>
      </c>
      <c r="T523" s="131" t="s">
        <v>24</v>
      </c>
      <c r="U523" s="142" t="s">
        <v>15</v>
      </c>
      <c r="V523" s="139" t="str">
        <f>IFERROR(VLOOKUP(F523,'Table V'!A:F,6,FALSE),"TBD")</f>
        <v>N/A</v>
      </c>
      <c r="W523" s="140" t="str">
        <f>IFERROR(VLOOKUP(F523,'Table V'!A:G,7,FALSE),"TBD")</f>
        <v>NA</v>
      </c>
      <c r="X523" s="140" t="str">
        <f>IFERROR(VLOOKUP(A523,[1]Feuil1!$A:$AG,32,FALSE),"N/A")</f>
        <v>N/A</v>
      </c>
      <c r="Y523" s="130" t="str">
        <f>IF(ISNUMBER(Tableau1[[#This Row],[Date expédition réelle]]),"Expédiée","En cours")</f>
        <v>En cours</v>
      </c>
      <c r="Z523" s="133" t="s">
        <v>1559</v>
      </c>
      <c r="AA523" s="125" t="s">
        <v>876</v>
      </c>
      <c r="AB523" s="129">
        <v>20452</v>
      </c>
      <c r="AC523" s="129"/>
      <c r="AD523" s="129">
        <v>6503</v>
      </c>
      <c r="AE523" s="134">
        <v>43587</v>
      </c>
      <c r="AF523" s="134">
        <v>43587</v>
      </c>
      <c r="AG523" s="134">
        <f t="shared" si="54"/>
        <v>43581</v>
      </c>
      <c r="AH523" s="125"/>
      <c r="AI523" s="219" t="str">
        <f>IFERROR(VLOOKUP('PLANNING-RECHANGES LATelec'!$AU524,[2]MAD!$B$4:$J$50000,2,FALSE),"MAD TBD")</f>
        <v>MAD TBD</v>
      </c>
      <c r="AJ523" s="135" t="str">
        <f>IFERROR(VLOOKUP('PLANNING-RECHANGES LATelec'!$AU524,[2]MAD!$B$4:$J$50000,9,FALSE),"NON EXPEDIÉE")</f>
        <v>NON EXPEDIÉE</v>
      </c>
      <c r="AK523" s="237" t="str">
        <f t="shared" si="55"/>
        <v/>
      </c>
      <c r="AL523" s="227">
        <v>43581</v>
      </c>
      <c r="AM523" s="222" t="s">
        <v>15</v>
      </c>
      <c r="AN523" s="172">
        <f>IFERROR(VLOOKUP('PLANNING-RECHANGES LATelec'!$F524,'Table V'!A$1:O8431,13,FALSE),"TBD")</f>
        <v>142.56</v>
      </c>
      <c r="AO523" s="170">
        <f>IFERROR(VLOOKUP('PLANNING-RECHANGES LATelec'!$F524,'Table V'!A$1:O8388,14,FALSE),"TBD")</f>
        <v>0</v>
      </c>
      <c r="AP523" s="171" t="str">
        <f>IFERROR(VLOOKUP('PLANNING-RECHANGES LATelec'!$F524,'Table V'!A$1:O$8013,15,FALSE),"TBD")</f>
        <v>EUR</v>
      </c>
      <c r="AQ523" s="170" t="str">
        <f>IFERROR(VLOOKUP('PLANNING-RECHANGES LATelec'!$A524,[3]PO_AS!$A$2:$R$2520,16,FALSE),"TBD")</f>
        <v>TBD</v>
      </c>
      <c r="AR523" s="171" t="str">
        <f>IFERROR(VLOOKUP('PLANNING-RECHANGES LATelec'!$A524,[3]PO_AS!$A$2:$S$2520,18,FALSE),"TBD")</f>
        <v>TBD</v>
      </c>
      <c r="AS523" s="171" t="str">
        <f t="shared" si="56"/>
        <v>Non valide</v>
      </c>
      <c r="AT523" s="171" t="str">
        <f t="shared" si="57"/>
        <v>Non valide</v>
      </c>
      <c r="AU523" s="215" t="str">
        <f>LEFT('PLANNING-RECHANGES LATelec'!$R524,9)</f>
        <v>LCT299144</v>
      </c>
      <c r="AV523" s="156"/>
    </row>
    <row r="524" spans="1:48" ht="38.25" hidden="1" x14ac:dyDescent="0.2">
      <c r="A524" s="166" t="str">
        <f t="shared" si="53"/>
        <v>490003777710</v>
      </c>
      <c r="B524" s="125" t="str">
        <f>IFERROR(VLOOKUP(F524,'Table V'!A:K,11,FALSE),"TBD")</f>
        <v>STELIA</v>
      </c>
      <c r="C524" s="125">
        <v>4900037777</v>
      </c>
      <c r="D524" s="126" t="s">
        <v>157</v>
      </c>
      <c r="E524" s="127" t="s">
        <v>104</v>
      </c>
      <c r="F524" s="125" t="s">
        <v>651</v>
      </c>
      <c r="G524" s="125">
        <v>4</v>
      </c>
      <c r="H524" s="125">
        <v>4</v>
      </c>
      <c r="I524" s="125" t="str">
        <f>IFERROR(VLOOKUP(F524,'Stock PHS'!A:F,6,FALSE),"")</f>
        <v/>
      </c>
      <c r="J524" s="125" t="str">
        <f>IFERROR(VLOOKUP(F524,'Table V'!A:I,9,FALSE),"P/N INCONNU")</f>
        <v>P/N CONNU</v>
      </c>
      <c r="K524" s="125" t="str">
        <f>IFERROR(VLOOKUP(F524,'Table V'!A:J,10,FALSE),"TBD")</f>
        <v>N/A</v>
      </c>
      <c r="L524" s="125" t="str">
        <f>IFERROR(VLOOKUP(F524,'Table V'!A:C,3,FALSE),"LdF non existante")</f>
        <v>LdF approuvée</v>
      </c>
      <c r="M524" s="129"/>
      <c r="N524" s="129" t="str">
        <f>IFERROR(VLOOKUP(F524,'Table V'!A:H,8,FALSE),"À définir")</f>
        <v>OUI</v>
      </c>
      <c r="O524" s="125" t="str">
        <f>IFERROR(VLOOKUP(F524,'Table V'!A:E,2,FALSE),"TBD")</f>
        <v>FAISCEAU</v>
      </c>
      <c r="P524" s="129" t="str">
        <f>IFERROR(CONCATENATE(VLOOKUP(F524,'Table V'!$A$1:$Q$260192,17,FALSE),"-",(RIGHT(C524,4)),"0",D524),"")</f>
        <v>1251019-7777010</v>
      </c>
      <c r="Q524" s="138" t="str">
        <f>IFERROR(VLOOKUP(F524,'Table V'!A:L,12,FALSE),"")</f>
        <v>LAB</v>
      </c>
      <c r="R524" s="126" t="s">
        <v>1618</v>
      </c>
      <c r="S524" s="125" t="s">
        <v>1629</v>
      </c>
      <c r="T524" s="131" t="s">
        <v>24</v>
      </c>
      <c r="U524" s="142" t="s">
        <v>15</v>
      </c>
      <c r="V524" s="139" t="str">
        <f>IFERROR(VLOOKUP(F524,'Table V'!A:F,6,FALSE),"TBD")</f>
        <v>N/A</v>
      </c>
      <c r="W524" s="140" t="str">
        <f>IFERROR(VLOOKUP(F524,'Table V'!A:G,7,FALSE),"TBD")</f>
        <v>N/A</v>
      </c>
      <c r="X524" s="125" t="str">
        <f>IFERROR(VLOOKUP(A524,[1]Feuil1!$A:$AG,32,FALSE),"N/A")</f>
        <v>N/A</v>
      </c>
      <c r="Y524" s="130" t="str">
        <f>IF(ISNUMBER(Tableau1[[#This Row],[Date expédition réelle]]),"Expédiée","En cours")</f>
        <v>En cours</v>
      </c>
      <c r="Z524" s="133" t="s">
        <v>1617</v>
      </c>
      <c r="AA524" s="125" t="s">
        <v>876</v>
      </c>
      <c r="AB524" s="129">
        <v>22583</v>
      </c>
      <c r="AC524" s="129"/>
      <c r="AD524" s="129">
        <v>6101</v>
      </c>
      <c r="AE524" s="134">
        <v>43587</v>
      </c>
      <c r="AF524" s="134">
        <v>43587</v>
      </c>
      <c r="AG524" s="134">
        <f t="shared" si="54"/>
        <v>43581</v>
      </c>
      <c r="AH524" s="125"/>
      <c r="AI524" s="219" t="str">
        <f>IFERROR(VLOOKUP('PLANNING-RECHANGES LATelec'!$AU525,[2]MAD!$B$4:$J$50000,2,FALSE),"MAD TBD")</f>
        <v>MAD TBD</v>
      </c>
      <c r="AJ524" s="135" t="str">
        <f>IFERROR(VLOOKUP('PLANNING-RECHANGES LATelec'!$AU525,[2]MAD!$B$4:$J$50000,9,FALSE),"NON EXPEDIÉE")</f>
        <v>NON EXPEDIÉE</v>
      </c>
      <c r="AK524" s="224" t="str">
        <f t="shared" si="55"/>
        <v/>
      </c>
      <c r="AL524" s="227">
        <v>43581</v>
      </c>
      <c r="AM524" s="222" t="s">
        <v>15</v>
      </c>
      <c r="AN524" s="172">
        <f>IFERROR(VLOOKUP('PLANNING-RECHANGES LATelec'!$F525,'Table V'!A$1:O8432,13,FALSE),"TBD")</f>
        <v>142.56</v>
      </c>
      <c r="AO524" s="170">
        <f>IFERROR(VLOOKUP('PLANNING-RECHANGES LATelec'!$F525,'Table V'!A$1:O8389,14,FALSE),"TBD")</f>
        <v>0</v>
      </c>
      <c r="AP524" s="171" t="str">
        <f>IFERROR(VLOOKUP('PLANNING-RECHANGES LATelec'!$F525,'Table V'!A$1:O$8013,15,FALSE),"TBD")</f>
        <v>EUR</v>
      </c>
      <c r="AQ524" s="170" t="str">
        <f>IFERROR(VLOOKUP('PLANNING-RECHANGES LATelec'!$A525,[3]PO_AS!$A$2:$R$2520,16,FALSE),"TBD")</f>
        <v>TBD</v>
      </c>
      <c r="AR524" s="171" t="str">
        <f>IFERROR(VLOOKUP('PLANNING-RECHANGES LATelec'!$A525,[3]PO_AS!$A$2:$S$2520,18,FALSE),"TBD")</f>
        <v>TBD</v>
      </c>
      <c r="AS524" s="171" t="str">
        <f t="shared" si="56"/>
        <v>Non valide</v>
      </c>
      <c r="AT524" s="171" t="str">
        <f t="shared" si="57"/>
        <v>Non valide</v>
      </c>
      <c r="AU524" s="215" t="str">
        <f>LEFT('PLANNING-RECHANGES LATelec'!$R525,9)</f>
        <v>LCT299148</v>
      </c>
      <c r="AV524" s="156"/>
    </row>
    <row r="525" spans="1:48" ht="38.25" hidden="1" x14ac:dyDescent="0.2">
      <c r="A525" s="166" t="str">
        <f t="shared" si="53"/>
        <v>490003779230</v>
      </c>
      <c r="B525" s="125" t="str">
        <f>IFERROR(VLOOKUP(F525,'Table V'!A:K,11,FALSE),"TBD")</f>
        <v>STELIA</v>
      </c>
      <c r="C525" s="125">
        <v>4900037792</v>
      </c>
      <c r="D525" s="126" t="s">
        <v>752</v>
      </c>
      <c r="E525" s="127" t="s">
        <v>104</v>
      </c>
      <c r="F525" s="125" t="s">
        <v>651</v>
      </c>
      <c r="G525" s="125">
        <v>6</v>
      </c>
      <c r="H525" s="125">
        <v>6</v>
      </c>
      <c r="I525" s="125" t="str">
        <f>IFERROR(VLOOKUP(F525,'Stock PHS'!A:F,6,FALSE),"")</f>
        <v/>
      </c>
      <c r="J525" s="125" t="str">
        <f>IFERROR(VLOOKUP(F525,'Table V'!A:I,9,FALSE),"P/N INCONNU")</f>
        <v>P/N CONNU</v>
      </c>
      <c r="K525" s="125" t="str">
        <f>IFERROR(VLOOKUP(F525,'Table V'!A:J,10,FALSE),"TBD")</f>
        <v>N/A</v>
      </c>
      <c r="L525" s="125" t="str">
        <f>IFERROR(VLOOKUP(F525,'Table V'!A:C,3,FALSE),"LdF non existante")</f>
        <v>LdF approuvée</v>
      </c>
      <c r="M525" s="129"/>
      <c r="N525" s="129" t="str">
        <f>IFERROR(VLOOKUP(F525,'Table V'!A:H,8,FALSE),"À définir")</f>
        <v>OUI</v>
      </c>
      <c r="O525" s="125" t="str">
        <f>IFERROR(VLOOKUP(F525,'Table V'!A:E,2,FALSE),"TBD")</f>
        <v>FAISCEAU</v>
      </c>
      <c r="P525" s="129" t="str">
        <f>IFERROR(CONCATENATE(VLOOKUP(F525,'Table V'!$A$1:$Q$260192,17,FALSE),"-",(RIGHT(C525,4)),"0",D525),"")</f>
        <v>1251019-7792030</v>
      </c>
      <c r="Q525" s="138" t="str">
        <f>IFERROR(VLOOKUP(F525,'Table V'!A:L,12,FALSE),"")</f>
        <v>LAB</v>
      </c>
      <c r="R525" s="126" t="s">
        <v>1619</v>
      </c>
      <c r="S525" s="125" t="s">
        <v>1630</v>
      </c>
      <c r="T525" s="131" t="s">
        <v>24</v>
      </c>
      <c r="U525" s="142" t="s">
        <v>15</v>
      </c>
      <c r="V525" s="139" t="str">
        <f>IFERROR(VLOOKUP(F525,'Table V'!A:F,6,FALSE),"TBD")</f>
        <v>N/A</v>
      </c>
      <c r="W525" s="140" t="str">
        <f>IFERROR(VLOOKUP(F525,'Table V'!A:G,7,FALSE),"TBD")</f>
        <v>N/A</v>
      </c>
      <c r="X525" s="125" t="str">
        <f>IFERROR(VLOOKUP(A525,[1]Feuil1!$A:$AG,32,FALSE),"N/A")</f>
        <v>N/A</v>
      </c>
      <c r="Y525" s="130" t="str">
        <f>IF(ISNUMBER(Tableau1[[#This Row],[Date expédition réelle]]),"Expédiée","En cours")</f>
        <v>En cours</v>
      </c>
      <c r="Z525" s="133" t="s">
        <v>1617</v>
      </c>
      <c r="AA525" s="125" t="s">
        <v>876</v>
      </c>
      <c r="AB525" s="129">
        <v>22583</v>
      </c>
      <c r="AC525" s="129"/>
      <c r="AD525" s="129">
        <v>6101</v>
      </c>
      <c r="AE525" s="134">
        <v>43587</v>
      </c>
      <c r="AF525" s="134">
        <v>43587</v>
      </c>
      <c r="AG525" s="134">
        <f t="shared" si="54"/>
        <v>43581</v>
      </c>
      <c r="AH525" s="125"/>
      <c r="AI525" s="219" t="str">
        <f>IFERROR(VLOOKUP('PLANNING-RECHANGES LATelec'!$AU526,[2]MAD!$B$4:$J$50000,2,FALSE),"MAD TBD")</f>
        <v>MAD TBD</v>
      </c>
      <c r="AJ525" s="135" t="str">
        <f>IFERROR(VLOOKUP('PLANNING-RECHANGES LATelec'!$AU526,[2]MAD!$B$4:$J$50000,9,FALSE),"NON EXPEDIÉE")</f>
        <v>NON EXPEDIÉE</v>
      </c>
      <c r="AK525" s="237" t="str">
        <f t="shared" si="55"/>
        <v/>
      </c>
      <c r="AL525" s="227">
        <v>43581</v>
      </c>
      <c r="AM525" s="222" t="s">
        <v>15</v>
      </c>
      <c r="AN525" s="172">
        <f>IFERROR(VLOOKUP('PLANNING-RECHANGES LATelec'!$F526,'Table V'!A$1:O8433,13,FALSE),"TBD")</f>
        <v>1155</v>
      </c>
      <c r="AO525" s="170">
        <f>IFERROR(VLOOKUP('PLANNING-RECHANGES LATelec'!$F526,'Table V'!A$1:O8390,14,FALSE),"TBD")</f>
        <v>2033</v>
      </c>
      <c r="AP525" s="171" t="str">
        <f>IFERROR(VLOOKUP('PLANNING-RECHANGES LATelec'!$F526,'Table V'!A$1:O$8013,15,FALSE),"TBD")</f>
        <v>USD</v>
      </c>
      <c r="AQ525" s="170">
        <f>IFERROR(VLOOKUP('PLANNING-RECHANGES LATelec'!$A526,[3]PO_AS!$A$2:$R$2520,16,FALSE),"TBD")</f>
        <v>1005</v>
      </c>
      <c r="AR525" s="171" t="str">
        <f>IFERROR(VLOOKUP('PLANNING-RECHANGES LATelec'!$A526,[3]PO_AS!$A$2:$S$2520,18,FALSE),"TBD")</f>
        <v>EUR</v>
      </c>
      <c r="AS525" s="171" t="str">
        <f t="shared" si="56"/>
        <v>Non valide</v>
      </c>
      <c r="AT525" s="171" t="str">
        <f t="shared" si="57"/>
        <v>Non valide</v>
      </c>
      <c r="AU525" s="215" t="str">
        <f>LEFT('PLANNING-RECHANGES LATelec'!$R526,9)</f>
        <v>LCT226846</v>
      </c>
      <c r="AV525" s="156"/>
    </row>
    <row r="526" spans="1:48" ht="38.25" x14ac:dyDescent="0.2">
      <c r="A526" s="166" t="str">
        <f t="shared" si="53"/>
        <v>2802068510</v>
      </c>
      <c r="B526" s="125" t="str">
        <f>IFERROR(VLOOKUP(F526,'Table V'!A:K,11,FALSE),"TBD")</f>
        <v>AIRBUS</v>
      </c>
      <c r="C526" s="125">
        <v>28020685</v>
      </c>
      <c r="D526" s="126" t="s">
        <v>157</v>
      </c>
      <c r="E526" s="127" t="s">
        <v>104</v>
      </c>
      <c r="F526" s="125" t="s">
        <v>705</v>
      </c>
      <c r="G526" s="125">
        <v>1</v>
      </c>
      <c r="H526" s="125">
        <v>1</v>
      </c>
      <c r="I526" s="125" t="str">
        <f>IFERROR(VLOOKUP(F526,'Stock PHS'!A:F,6,FALSE),"")</f>
        <v/>
      </c>
      <c r="J526" s="125" t="str">
        <f>IFERROR(VLOOKUP(F526,'Table V'!A:I,9,FALSE),"P/N INCONNU")</f>
        <v>P/N CONNU</v>
      </c>
      <c r="K526" s="125" t="str">
        <f>IFERROR(VLOOKUP(F526,'Table V'!A:J,10,FALSE),"TBD")</f>
        <v>TBD</v>
      </c>
      <c r="L526" s="125" t="str">
        <f>IFERROR(VLOOKUP(F526,'Table V'!A:C,3,FALSE),"LdF non existante")</f>
        <v>LdF Non approuvée</v>
      </c>
      <c r="M526" s="129"/>
      <c r="N526" s="129" t="str">
        <f>IFERROR(VLOOKUP(F526,'Table V'!A:H,8,FALSE),"À définir")</f>
        <v>NON</v>
      </c>
      <c r="O526" s="125">
        <f>IFERROR(VLOOKUP(F526,'Table V'!A:E,2,FALSE),"TBD")</f>
        <v>62</v>
      </c>
      <c r="P526" s="125" t="str">
        <f>IFERROR(CONCATENATE(VLOOKUP(F526,'Table V'!$A$1:$Q$260192,17,FALSE),"-",(RIGHT(C526,4)),"0",D526),"")</f>
        <v>1251019-0685010</v>
      </c>
      <c r="Q526" s="138" t="str">
        <f>IFERROR(VLOOKUP(F526,'Table V'!A:L,12,FALSE),"")</f>
        <v>LAB</v>
      </c>
      <c r="R526" s="126" t="s">
        <v>1336</v>
      </c>
      <c r="S526" s="125" t="s">
        <v>287</v>
      </c>
      <c r="T526" s="131">
        <v>43563</v>
      </c>
      <c r="U526" s="142" t="s">
        <v>946</v>
      </c>
      <c r="V526" s="139" t="str">
        <f>IFERROR(VLOOKUP(F526,'Table V'!A:F,6,FALSE),"TBD")</f>
        <v>6963455500
6963455400
6963403400</v>
      </c>
      <c r="W526" s="140" t="str">
        <f>IFERROR(VLOOKUP(F526,'Table V'!A:G,7,FALSE),"TBD")</f>
        <v>Qté 1
Qté 1
Qté 1</v>
      </c>
      <c r="X526" s="140" t="str">
        <f>IFERROR(VLOOKUP(A526,[1]Feuil1!$A:$AG,32,FALSE),"N/A")</f>
        <v>Received</v>
      </c>
      <c r="Y526" s="130" t="str">
        <f>IF(ISNUMBER(Tableau1[[#This Row],[Date expédition réelle]]),"Expédiée","En cours")</f>
        <v>En cours</v>
      </c>
      <c r="Z526" s="133" t="s">
        <v>1658</v>
      </c>
      <c r="AA526" s="125" t="s">
        <v>876</v>
      </c>
      <c r="AB526" s="129">
        <v>20464</v>
      </c>
      <c r="AC526" s="129"/>
      <c r="AD526" s="129">
        <v>6678</v>
      </c>
      <c r="AE526" s="134">
        <v>43591</v>
      </c>
      <c r="AF526" s="134">
        <v>43591</v>
      </c>
      <c r="AG526" s="134">
        <f t="shared" si="54"/>
        <v>43585</v>
      </c>
      <c r="AH526" s="125"/>
      <c r="AI526" s="219" t="str">
        <f>IFERROR(VLOOKUP('PLANNING-RECHANGES LATelec'!$AU527,[2]MAD!$B$4:$J$50000,2,FALSE),"MAD TBD")</f>
        <v>MAD TBD</v>
      </c>
      <c r="AJ526" s="135" t="str">
        <f>IFERROR(VLOOKUP('PLANNING-RECHANGES LATelec'!$AU527,[2]MAD!$B$4:$J$50000,9,FALSE),"NON EXPEDIÉE")</f>
        <v>NON EXPEDIÉE</v>
      </c>
      <c r="AK526" s="237" t="str">
        <f t="shared" si="55"/>
        <v/>
      </c>
      <c r="AL526" s="227">
        <v>43585</v>
      </c>
      <c r="AM526" s="222" t="s">
        <v>15</v>
      </c>
      <c r="AN526" s="172">
        <f>IFERROR(VLOOKUP('PLANNING-RECHANGES LATelec'!$F527,'Table V'!A$1:O8434,13,FALSE),"TBD")</f>
        <v>1155</v>
      </c>
      <c r="AO526" s="170">
        <f>IFERROR(VLOOKUP('PLANNING-RECHANGES LATelec'!$F527,'Table V'!A$1:O8391,14,FALSE),"TBD")</f>
        <v>2033</v>
      </c>
      <c r="AP526" s="171" t="str">
        <f>IFERROR(VLOOKUP('PLANNING-RECHANGES LATelec'!$F527,'Table V'!A$1:O$8013,15,FALSE),"TBD")</f>
        <v>USD</v>
      </c>
      <c r="AQ526" s="170">
        <f>IFERROR(VLOOKUP('PLANNING-RECHANGES LATelec'!$A527,[3]PO_AS!$A$2:$R$2520,16,FALSE),"TBD")</f>
        <v>1155</v>
      </c>
      <c r="AR526" s="171" t="str">
        <f>IFERROR(VLOOKUP('PLANNING-RECHANGES LATelec'!$A527,[3]PO_AS!$A$2:$S$2520,18,FALSE),"TBD")</f>
        <v>USD</v>
      </c>
      <c r="AS526" s="171" t="str">
        <f t="shared" si="56"/>
        <v>Valide</v>
      </c>
      <c r="AT526" s="171" t="str">
        <f t="shared" si="57"/>
        <v>Valide</v>
      </c>
      <c r="AU526" s="215" t="str">
        <f>LEFT('PLANNING-RECHANGES LATelec'!$R527,9)</f>
        <v>LCT261767</v>
      </c>
      <c r="AV526" s="156"/>
    </row>
    <row r="527" spans="1:48" ht="63.75" hidden="1" x14ac:dyDescent="0.2">
      <c r="A527" s="166" t="str">
        <f t="shared" si="53"/>
        <v>2804730210</v>
      </c>
      <c r="B527" s="125" t="str">
        <f>IFERROR(VLOOKUP(F527,'Table V'!A:K,11,FALSE),"TBD")</f>
        <v>AIRBUS</v>
      </c>
      <c r="C527" s="125">
        <v>28047302</v>
      </c>
      <c r="D527" s="126" t="s">
        <v>157</v>
      </c>
      <c r="E527" s="127" t="s">
        <v>104</v>
      </c>
      <c r="F527" s="125" t="s">
        <v>705</v>
      </c>
      <c r="G527" s="125">
        <v>1</v>
      </c>
      <c r="H527" s="125">
        <v>1</v>
      </c>
      <c r="I527" s="125" t="str">
        <f>IFERROR(VLOOKUP(F527,'Stock PHS'!A:F,6,FALSE),"")</f>
        <v/>
      </c>
      <c r="J527" s="125" t="str">
        <f>IFERROR(VLOOKUP(F527,'Table V'!A:I,9,FALSE),"P/N INCONNU")</f>
        <v>P/N CONNU</v>
      </c>
      <c r="K527" s="125" t="str">
        <f>IFERROR(VLOOKUP(F527,'Table V'!A:J,10,FALSE),"TBD")</f>
        <v>TBD</v>
      </c>
      <c r="L527" s="125" t="str">
        <f>IFERROR(VLOOKUP(F527,'Table V'!A:C,3,FALSE),"LdF non existante")</f>
        <v>LdF Non approuvée</v>
      </c>
      <c r="M527" s="129"/>
      <c r="N527" s="129" t="str">
        <f>IFERROR(VLOOKUP(F527,'Table V'!A:H,8,FALSE),"À définir")</f>
        <v>NON</v>
      </c>
      <c r="O527" s="125">
        <f>IFERROR(VLOOKUP(F527,'Table V'!A:E,2,FALSE),"TBD")</f>
        <v>62</v>
      </c>
      <c r="P527" s="125" t="str">
        <f>IFERROR(CONCATENATE(VLOOKUP(F527,'Table V'!$A$1:$Q$260192,17,FALSE),"-",(RIGHT(C527,4)),"0",D527),"")</f>
        <v>1251019-7302010</v>
      </c>
      <c r="Q527" s="138" t="str">
        <f>IFERROR(VLOOKUP(F527,'Table V'!A:L,12,FALSE),"")</f>
        <v>LAB</v>
      </c>
      <c r="R527" s="126" t="s">
        <v>1660</v>
      </c>
      <c r="S527" s="125" t="s">
        <v>288</v>
      </c>
      <c r="T527" s="131" t="s">
        <v>24</v>
      </c>
      <c r="U527" s="142" t="s">
        <v>15</v>
      </c>
      <c r="V527" s="139" t="str">
        <f>IFERROR(VLOOKUP(F527,'Table V'!A:F,6,FALSE),"TBD")</f>
        <v>6963455500
6963455400
6963403400</v>
      </c>
      <c r="W527" s="140" t="str">
        <f>IFERROR(VLOOKUP(F527,'Table V'!A:G,7,FALSE),"TBD")</f>
        <v>Qté 1
Qté 1
Qté 1</v>
      </c>
      <c r="X527" s="125" t="str">
        <f>IFERROR(VLOOKUP(A527,[1]Feuil1!$A:$AG,32,FALSE),"N/A")</f>
        <v>Received</v>
      </c>
      <c r="Y527" s="130" t="str">
        <f>IF(ISNUMBER(Tableau1[[#This Row],[Date expédition réelle]]),"Expédiée","En cours")</f>
        <v>En cours</v>
      </c>
      <c r="Z527" s="133" t="s">
        <v>1527</v>
      </c>
      <c r="AA527" s="125" t="s">
        <v>876</v>
      </c>
      <c r="AB527" s="129">
        <v>21431</v>
      </c>
      <c r="AC527" s="129"/>
      <c r="AD527" s="129">
        <v>6503</v>
      </c>
      <c r="AE527" s="134">
        <v>43591</v>
      </c>
      <c r="AF527" s="134">
        <v>43591</v>
      </c>
      <c r="AG527" s="134">
        <f t="shared" si="54"/>
        <v>43585</v>
      </c>
      <c r="AH527" s="125"/>
      <c r="AI527" s="219" t="str">
        <f>IFERROR(VLOOKUP('PLANNING-RECHANGES LATelec'!$AU528,[2]MAD!$B$4:$J$50000,2,FALSE),"MAD TBD")</f>
        <v>MAD TBD</v>
      </c>
      <c r="AJ527" s="135" t="str">
        <f>IFERROR(VLOOKUP('PLANNING-RECHANGES LATelec'!$AU528,[2]MAD!$B$4:$J$50000,9,FALSE),"NON EXPEDIÉE")</f>
        <v>NON EXPEDIÉE</v>
      </c>
      <c r="AK527" s="237" t="str">
        <f t="shared" si="55"/>
        <v/>
      </c>
      <c r="AL527" s="227">
        <v>43585</v>
      </c>
      <c r="AM527" s="222" t="s">
        <v>15</v>
      </c>
      <c r="AN527" s="172">
        <f>IFERROR(VLOOKUP('PLANNING-RECHANGES LATelec'!$F528,'Table V'!A$1:O8435,13,FALSE),"TBD")</f>
        <v>1045</v>
      </c>
      <c r="AO527" s="170">
        <f>IFERROR(VLOOKUP('PLANNING-RECHANGES LATelec'!$F528,'Table V'!A$1:O8392,14,FALSE),"TBD")</f>
        <v>0</v>
      </c>
      <c r="AP527" s="171" t="str">
        <f>IFERROR(VLOOKUP('PLANNING-RECHANGES LATelec'!$F528,'Table V'!A$1:O$8013,15,FALSE),"TBD")</f>
        <v>USD</v>
      </c>
      <c r="AQ527" s="170">
        <f>IFERROR(VLOOKUP('PLANNING-RECHANGES LATelec'!$A528,[3]PO_AS!$A$2:$R$2520,16,FALSE),"TBD")</f>
        <v>1045</v>
      </c>
      <c r="AR527" s="171" t="str">
        <f>IFERROR(VLOOKUP('PLANNING-RECHANGES LATelec'!$A528,[3]PO_AS!$A$2:$S$2520,18,FALSE),"TBD")</f>
        <v>USD</v>
      </c>
      <c r="AS527" s="171" t="str">
        <f t="shared" si="56"/>
        <v>Valide</v>
      </c>
      <c r="AT527" s="171" t="str">
        <f t="shared" si="57"/>
        <v>Valide</v>
      </c>
      <c r="AU527" s="215" t="str">
        <f>LEFT('PLANNING-RECHANGES LATelec'!$R528,9)</f>
        <v>LCT182763</v>
      </c>
      <c r="AV527" s="156"/>
    </row>
    <row r="528" spans="1:48" ht="38.25" x14ac:dyDescent="0.2">
      <c r="A528" s="251" t="str">
        <f t="shared" si="53"/>
        <v>2794780510</v>
      </c>
      <c r="B528" s="125" t="str">
        <f>IFERROR(VLOOKUP(F528,'Table V'!A:K,11,FALSE),"TBD")</f>
        <v>AIRBUS</v>
      </c>
      <c r="C528" s="125">
        <v>27947805</v>
      </c>
      <c r="D528" s="126" t="s">
        <v>157</v>
      </c>
      <c r="E528" s="127" t="s">
        <v>104</v>
      </c>
      <c r="F528" s="125" t="s">
        <v>1101</v>
      </c>
      <c r="G528" s="125" t="s">
        <v>1105</v>
      </c>
      <c r="H528" s="125" t="s">
        <v>1105</v>
      </c>
      <c r="I528" s="125" t="str">
        <f>IFERROR(VLOOKUP(F528,'Stock PHS'!A:F,6,FALSE),"")</f>
        <v/>
      </c>
      <c r="J528" s="125" t="str">
        <f>IFERROR(VLOOKUP(F528,'Table V'!A:I,9,FALSE),"P/N INCONNU")</f>
        <v>P/N CONNU</v>
      </c>
      <c r="K528" s="125" t="str">
        <f>IFERROR(VLOOKUP(F528,'Table V'!A:J,10,FALSE),"TBD")</f>
        <v>NB02155</v>
      </c>
      <c r="L528" s="125" t="str">
        <f>IFERROR(VLOOKUP(F528,'Table V'!A:C,3,FALSE),"LdF non existante")</f>
        <v>LdF Non approuvée</v>
      </c>
      <c r="M528" s="129" t="s">
        <v>59</v>
      </c>
      <c r="N528" s="125" t="str">
        <f>IFERROR(VLOOKUP(F528,'Table V'!A:H,8,FALSE),"À définir")</f>
        <v>NON</v>
      </c>
      <c r="O528" s="125">
        <f>IFERROR(VLOOKUP(F528,'Table V'!A:E,2,FALSE),"TBD")</f>
        <v>56</v>
      </c>
      <c r="P528" s="125" t="str">
        <f>IFERROR(CONCATENATE(VLOOKUP(F528,'Table V'!$A$1:$Q$260192,17,FALSE),"-",(RIGHT(C528,4)),"0",D528),"")</f>
        <v>1251019-7805010</v>
      </c>
      <c r="Q528" s="130" t="str">
        <f>IFERROR(VLOOKUP(F528,'Table V'!A:L,12,FALSE),"")</f>
        <v>LAB</v>
      </c>
      <c r="R528" s="126" t="s">
        <v>1140</v>
      </c>
      <c r="S528" s="125" t="s">
        <v>1142</v>
      </c>
      <c r="T528" s="131">
        <v>43539</v>
      </c>
      <c r="U528" s="142" t="s">
        <v>15</v>
      </c>
      <c r="V528" s="130" t="str">
        <f>IFERROR(VLOOKUP(F528,'Table V'!A:F,6,FALSE),"TBD")</f>
        <v>N/A</v>
      </c>
      <c r="W528" s="125" t="str">
        <f>IFERROR(VLOOKUP(F528,'Table V'!A:G,7,FALSE),"TBD")</f>
        <v>N/A</v>
      </c>
      <c r="X528" s="125" t="str">
        <f>IFERROR(VLOOKUP(A528,[1]Feuil1!$A:$AG,32,FALSE),"N/A")</f>
        <v>N/A</v>
      </c>
      <c r="Y528" s="130" t="str">
        <f>IF(ISNUMBER(Tableau1[[#This Row],[Date expédition réelle]]),"Expédiée","En cours")</f>
        <v>En cours</v>
      </c>
      <c r="Z528" s="133" t="s">
        <v>1244</v>
      </c>
      <c r="AA528" s="125" t="s">
        <v>876</v>
      </c>
      <c r="AB528" s="129">
        <v>18566</v>
      </c>
      <c r="AC528" s="129" t="s">
        <v>1149</v>
      </c>
      <c r="AD528" s="129">
        <v>6101</v>
      </c>
      <c r="AE528" s="134">
        <v>43591.999988425923</v>
      </c>
      <c r="AF528" s="134">
        <v>43591</v>
      </c>
      <c r="AG528" s="134">
        <f t="shared" si="54"/>
        <v>43585</v>
      </c>
      <c r="AH528" s="125"/>
      <c r="AI528" s="219" t="str">
        <f>IFERROR(VLOOKUP('PLANNING-RECHANGES LATelec'!$AU529,[2]MAD!$B$4:$J$50000,2,FALSE),"MAD TBD")</f>
        <v>MAD TBD</v>
      </c>
      <c r="AJ528" s="135" t="str">
        <f>IFERROR(VLOOKUP('PLANNING-RECHANGES LATelec'!$AU529,[2]MAD!$B$4:$J$50000,9,FALSE),"NON EXPEDIÉE")</f>
        <v>NON EXPEDIÉE</v>
      </c>
      <c r="AK528" s="237" t="str">
        <f t="shared" si="55"/>
        <v/>
      </c>
      <c r="AL528" s="227">
        <v>43585</v>
      </c>
      <c r="AM528" s="222" t="s">
        <v>15</v>
      </c>
      <c r="AN528" s="172">
        <f>IFERROR(VLOOKUP('PLANNING-RECHANGES LATelec'!$F529,'Table V'!A$1:O8436,13,FALSE),"TBD")</f>
        <v>1239</v>
      </c>
      <c r="AO528" s="170">
        <f>IFERROR(VLOOKUP('PLANNING-RECHANGES LATelec'!$F529,'Table V'!A$1:O8393,14,FALSE),"TBD")</f>
        <v>0</v>
      </c>
      <c r="AP528" s="171" t="str">
        <f>IFERROR(VLOOKUP('PLANNING-RECHANGES LATelec'!$F529,'Table V'!A$1:O$8013,15,FALSE),"TBD")</f>
        <v>EUR</v>
      </c>
      <c r="AQ528" s="170" t="str">
        <f>IFERROR(VLOOKUP('PLANNING-RECHANGES LATelec'!$A529,[3]PO_AS!$A$2:$R$2520,16,FALSE),"TBD")</f>
        <v>TBD</v>
      </c>
      <c r="AR528" s="171" t="str">
        <f>IFERROR(VLOOKUP('PLANNING-RECHANGES LATelec'!$A529,[3]PO_AS!$A$2:$S$2520,18,FALSE),"TBD")</f>
        <v>TBD</v>
      </c>
      <c r="AS528" s="169" t="str">
        <f t="shared" si="56"/>
        <v>Non valide</v>
      </c>
      <c r="AT528" s="169" t="str">
        <f t="shared" si="57"/>
        <v>Non valide</v>
      </c>
      <c r="AU528" s="215" t="str">
        <f>LEFT('PLANNING-RECHANGES LATelec'!$R529,9)</f>
        <v>LCT289398</v>
      </c>
      <c r="AV528" s="156"/>
    </row>
    <row r="529" spans="1:48" ht="25.5" hidden="1" x14ac:dyDescent="0.2">
      <c r="A529" s="86" t="str">
        <f t="shared" si="53"/>
        <v>450036954910</v>
      </c>
      <c r="B529" s="125" t="str">
        <f>IFERROR(VLOOKUP(F529,'Table V'!A:K,11,FALSE),"TBD")</f>
        <v>LATECOERE</v>
      </c>
      <c r="C529" s="125">
        <v>4500369549</v>
      </c>
      <c r="D529" s="126" t="s">
        <v>157</v>
      </c>
      <c r="E529" s="127" t="s">
        <v>104</v>
      </c>
      <c r="F529" s="125" t="s">
        <v>1532</v>
      </c>
      <c r="G529" s="125">
        <v>1</v>
      </c>
      <c r="H529" s="125">
        <v>1</v>
      </c>
      <c r="I529" s="125" t="str">
        <f>IFERROR(VLOOKUP(F529,'Stock PHS'!A:F,6,FALSE),"")</f>
        <v/>
      </c>
      <c r="J529" s="128" t="str">
        <f>IFERROR(VLOOKUP(F529,'Table V'!A:I,9,FALSE),"P/N INCONNU")</f>
        <v>P/N CONNU</v>
      </c>
      <c r="K529" s="125" t="str">
        <f>IFERROR(VLOOKUP(F529,'Table V'!A:J,10,FALSE),"TBD")</f>
        <v>N/A</v>
      </c>
      <c r="L529" s="125" t="str">
        <f>IFERROR(VLOOKUP(F529,'Table V'!A:C,3,FALSE),"LdF non existante")</f>
        <v>LdF approuvée</v>
      </c>
      <c r="M529" s="129" t="s">
        <v>59</v>
      </c>
      <c r="N529" s="129" t="str">
        <f>IFERROR(VLOOKUP(F529,'Table V'!A:H,8,FALSE),"À définir")</f>
        <v>N/A</v>
      </c>
      <c r="O529" s="125" t="str">
        <f>IFERROR(VLOOKUP(F529,'Table V'!A:E,2,FALSE),"TBD")</f>
        <v>FDCP-L1</v>
      </c>
      <c r="P529" s="125" t="str">
        <f>IFERROR(CONCATENATE(VLOOKUP(F529,'Table V'!$A$1:$Q$260192,17,FALSE),"-",(RIGHT(C529,4)),"0",D529),"")</f>
        <v>1251619-9549010</v>
      </c>
      <c r="Q529" s="138" t="str">
        <f>IFERROR(VLOOKUP(F529,'Table V'!A:L,12,FALSE),"")</f>
        <v>COL</v>
      </c>
      <c r="R529" s="126" t="s">
        <v>1575</v>
      </c>
      <c r="S529" s="125">
        <v>73220100</v>
      </c>
      <c r="T529" s="131" t="s">
        <v>1970</v>
      </c>
      <c r="U529" s="142" t="s">
        <v>15</v>
      </c>
      <c r="V529" s="139" t="str">
        <f>IFERROR(VLOOKUP(F529,'Table V'!A:F,6,FALSE),"TBD")</f>
        <v>N/A</v>
      </c>
      <c r="W529" s="140" t="str">
        <f>IFERROR(VLOOKUP(F529,'Table V'!A:G,7,FALSE),"TBD")</f>
        <v>N/A</v>
      </c>
      <c r="X529" s="125" t="str">
        <f>IFERROR(VLOOKUP(A529,[1]Feuil1!$A:$AG,32,FALSE),"N/A")</f>
        <v>N/A</v>
      </c>
      <c r="Y529" s="130" t="str">
        <f>IF(ISNUMBER(Tableau1[[#This Row],[Date expédition réelle]]),"Expédiée","En cours")</f>
        <v>En cours</v>
      </c>
      <c r="Z529" s="133" t="s">
        <v>1994</v>
      </c>
      <c r="AA529" s="125" t="s">
        <v>159</v>
      </c>
      <c r="AB529" s="129">
        <v>22020</v>
      </c>
      <c r="AC529" s="129"/>
      <c r="AD529" s="129">
        <v>5982</v>
      </c>
      <c r="AE529" s="134">
        <v>43510</v>
      </c>
      <c r="AF529" s="134">
        <v>43595</v>
      </c>
      <c r="AG529" s="134">
        <f t="shared" si="54"/>
        <v>43591</v>
      </c>
      <c r="AH529" s="125"/>
      <c r="AI529" s="219" t="str">
        <f>IFERROR(VLOOKUP('PLANNING-RECHANGES LATelec'!$AU530,[2]MAD!$B$4:$J$50000,2,FALSE),"MAD TBD")</f>
        <v>MAD TBD</v>
      </c>
      <c r="AJ529" s="135" t="str">
        <f>IFERROR(VLOOKUP('PLANNING-RECHANGES LATelec'!$AU530,[2]MAD!$B$4:$J$50000,9,FALSE),"NON EXPEDIÉE")</f>
        <v>NON EXPEDIÉE</v>
      </c>
      <c r="AK529" s="237" t="str">
        <f t="shared" si="55"/>
        <v/>
      </c>
      <c r="AL529" s="227">
        <v>43591</v>
      </c>
      <c r="AM529" s="222" t="s">
        <v>15</v>
      </c>
      <c r="AN529" s="172">
        <f>IFERROR(VLOOKUP('PLANNING-RECHANGES LATelec'!$F530,'Table V'!A$1:O8437,13,FALSE),"TBD")</f>
        <v>1239</v>
      </c>
      <c r="AO529" s="170">
        <f>IFERROR(VLOOKUP('PLANNING-RECHANGES LATelec'!$F530,'Table V'!A$1:O8394,14,FALSE),"TBD")</f>
        <v>0</v>
      </c>
      <c r="AP529" s="171" t="str">
        <f>IFERROR(VLOOKUP('PLANNING-RECHANGES LATelec'!$F530,'Table V'!A$1:O$8013,15,FALSE),"TBD")</f>
        <v>EUR</v>
      </c>
      <c r="AQ529" s="170" t="str">
        <f>IFERROR(VLOOKUP('PLANNING-RECHANGES LATelec'!$A530,[3]PO_AS!$A$2:$R$2520,16,FALSE),"TBD")</f>
        <v>TBD</v>
      </c>
      <c r="AR529" s="171" t="str">
        <f>IFERROR(VLOOKUP('PLANNING-RECHANGES LATelec'!$A530,[3]PO_AS!$A$2:$S$2520,18,FALSE),"TBD")</f>
        <v>TBD</v>
      </c>
      <c r="AS529" s="171" t="str">
        <f t="shared" si="56"/>
        <v>Non valide</v>
      </c>
      <c r="AT529" s="171" t="str">
        <f t="shared" si="57"/>
        <v>Non valide</v>
      </c>
      <c r="AU529" s="215" t="str">
        <f>LEFT('PLANNING-RECHANGES LATelec'!$R530,9)</f>
        <v>LCT289399</v>
      </c>
      <c r="AV529" s="156"/>
    </row>
    <row r="530" spans="1:48" ht="25.5" hidden="1" x14ac:dyDescent="0.2">
      <c r="A530" s="86" t="str">
        <f t="shared" si="53"/>
        <v>450036954910</v>
      </c>
      <c r="B530" s="125" t="str">
        <f>IFERROR(VLOOKUP(F530,'Table V'!A:K,11,FALSE),"TBD")</f>
        <v>LATECOERE</v>
      </c>
      <c r="C530" s="125">
        <v>4500369549</v>
      </c>
      <c r="D530" s="126" t="s">
        <v>157</v>
      </c>
      <c r="E530" s="127" t="s">
        <v>104</v>
      </c>
      <c r="F530" s="125" t="s">
        <v>1532</v>
      </c>
      <c r="G530" s="125">
        <v>1</v>
      </c>
      <c r="H530" s="125">
        <v>1</v>
      </c>
      <c r="I530" s="125" t="str">
        <f>IFERROR(VLOOKUP(F530,'Stock PHS'!A:F,6,FALSE),"")</f>
        <v/>
      </c>
      <c r="J530" s="128" t="str">
        <f>IFERROR(VLOOKUP(F530,'Table V'!A:I,9,FALSE),"P/N INCONNU")</f>
        <v>P/N CONNU</v>
      </c>
      <c r="K530" s="125" t="str">
        <f>IFERROR(VLOOKUP(F530,'Table V'!A:J,10,FALSE),"TBD")</f>
        <v>N/A</v>
      </c>
      <c r="L530" s="125" t="str">
        <f>IFERROR(VLOOKUP(F530,'Table V'!A:C,3,FALSE),"LdF non existante")</f>
        <v>LdF approuvée</v>
      </c>
      <c r="M530" s="129" t="s">
        <v>59</v>
      </c>
      <c r="N530" s="129" t="str">
        <f>IFERROR(VLOOKUP(F530,'Table V'!A:H,8,FALSE),"À définir")</f>
        <v>N/A</v>
      </c>
      <c r="O530" s="125" t="str">
        <f>IFERROR(VLOOKUP(F530,'Table V'!A:E,2,FALSE),"TBD")</f>
        <v>FDCP-L1</v>
      </c>
      <c r="P530" s="125" t="str">
        <f>IFERROR(CONCATENATE(VLOOKUP(F530,'Table V'!$A$1:$Q$260192,17,FALSE),"-",(RIGHT(C530,4)),"0",D530),"")</f>
        <v>1251619-9549010</v>
      </c>
      <c r="Q530" s="138" t="str">
        <f>IFERROR(VLOOKUP(F530,'Table V'!A:L,12,FALSE),"")</f>
        <v>COL</v>
      </c>
      <c r="R530" s="126" t="s">
        <v>1576</v>
      </c>
      <c r="S530" s="125">
        <v>73220101</v>
      </c>
      <c r="T530" s="131" t="s">
        <v>1970</v>
      </c>
      <c r="U530" s="142" t="s">
        <v>15</v>
      </c>
      <c r="V530" s="139" t="str">
        <f>IFERROR(VLOOKUP(F530,'Table V'!A:F,6,FALSE),"TBD")</f>
        <v>N/A</v>
      </c>
      <c r="W530" s="140" t="str">
        <f>IFERROR(VLOOKUP(F530,'Table V'!A:G,7,FALSE),"TBD")</f>
        <v>N/A</v>
      </c>
      <c r="X530" s="125" t="str">
        <f>IFERROR(VLOOKUP(A530,[1]Feuil1!$A:$AG,32,FALSE),"N/A")</f>
        <v>N/A</v>
      </c>
      <c r="Y530" s="130" t="str">
        <f>IF(ISNUMBER(Tableau1[[#This Row],[Date expédition réelle]]),"Expédiée","En cours")</f>
        <v>En cours</v>
      </c>
      <c r="Z530" s="133" t="s">
        <v>1994</v>
      </c>
      <c r="AA530" s="125" t="s">
        <v>159</v>
      </c>
      <c r="AB530" s="129">
        <v>22020</v>
      </c>
      <c r="AC530" s="129"/>
      <c r="AD530" s="129">
        <v>5982</v>
      </c>
      <c r="AE530" s="134">
        <v>43510</v>
      </c>
      <c r="AF530" s="134">
        <v>43595</v>
      </c>
      <c r="AG530" s="134">
        <f t="shared" si="54"/>
        <v>43591</v>
      </c>
      <c r="AH530" s="125"/>
      <c r="AI530" s="219" t="str">
        <f>IFERROR(VLOOKUP('PLANNING-RECHANGES LATelec'!$AU531,[2]MAD!$B$4:$J$50000,2,FALSE),"MAD TBD")</f>
        <v>MAD TBD</v>
      </c>
      <c r="AJ530" s="135" t="str">
        <f>IFERROR(VLOOKUP('PLANNING-RECHANGES LATelec'!$AU531,[2]MAD!$B$4:$J$50000,9,FALSE),"NON EXPEDIÉE")</f>
        <v>NON EXPEDIÉE</v>
      </c>
      <c r="AK530" s="237" t="str">
        <f t="shared" si="55"/>
        <v/>
      </c>
      <c r="AL530" s="227">
        <v>43591</v>
      </c>
      <c r="AM530" s="222" t="s">
        <v>15</v>
      </c>
      <c r="AN530" s="172">
        <f>IFERROR(VLOOKUP('PLANNING-RECHANGES LATelec'!$F531,'Table V'!A$1:O8438,13,FALSE),"TBD")</f>
        <v>1239</v>
      </c>
      <c r="AO530" s="170">
        <f>IFERROR(VLOOKUP('PLANNING-RECHANGES LATelec'!$F531,'Table V'!A$1:O8395,14,FALSE),"TBD")</f>
        <v>0</v>
      </c>
      <c r="AP530" s="171" t="str">
        <f>IFERROR(VLOOKUP('PLANNING-RECHANGES LATelec'!$F531,'Table V'!A$1:O$8013,15,FALSE),"TBD")</f>
        <v>EUR</v>
      </c>
      <c r="AQ530" s="170" t="str">
        <f>IFERROR(VLOOKUP('PLANNING-RECHANGES LATelec'!$A531,[3]PO_AS!$A$2:$R$2520,16,FALSE),"TBD")</f>
        <v>TBD</v>
      </c>
      <c r="AR530" s="171" t="str">
        <f>IFERROR(VLOOKUP('PLANNING-RECHANGES LATelec'!$A531,[3]PO_AS!$A$2:$S$2520,18,FALSE),"TBD")</f>
        <v>TBD</v>
      </c>
      <c r="AS530" s="171" t="str">
        <f t="shared" si="56"/>
        <v>Non valide</v>
      </c>
      <c r="AT530" s="171" t="str">
        <f t="shared" si="57"/>
        <v>Non valide</v>
      </c>
      <c r="AU530" s="215" t="str">
        <f>LEFT('PLANNING-RECHANGES LATelec'!$R531,9)</f>
        <v>LCT289400</v>
      </c>
      <c r="AV530" s="156"/>
    </row>
    <row r="531" spans="1:48" ht="25.5" hidden="1" x14ac:dyDescent="0.2">
      <c r="A531" s="86" t="str">
        <f t="shared" si="53"/>
        <v>450036954910</v>
      </c>
      <c r="B531" s="125" t="str">
        <f>IFERROR(VLOOKUP(F531,'Table V'!A:K,11,FALSE),"TBD")</f>
        <v>LATECOERE</v>
      </c>
      <c r="C531" s="125">
        <v>4500369549</v>
      </c>
      <c r="D531" s="126" t="s">
        <v>157</v>
      </c>
      <c r="E531" s="127" t="s">
        <v>104</v>
      </c>
      <c r="F531" s="125" t="s">
        <v>1532</v>
      </c>
      <c r="G531" s="125">
        <v>1</v>
      </c>
      <c r="H531" s="125">
        <v>1</v>
      </c>
      <c r="I531" s="125" t="str">
        <f>IFERROR(VLOOKUP(F531,'Stock PHS'!A:F,6,FALSE),"")</f>
        <v/>
      </c>
      <c r="J531" s="128" t="str">
        <f>IFERROR(VLOOKUP(F531,'Table V'!A:I,9,FALSE),"P/N INCONNU")</f>
        <v>P/N CONNU</v>
      </c>
      <c r="K531" s="125" t="str">
        <f>IFERROR(VLOOKUP(F531,'Table V'!A:J,10,FALSE),"TBD")</f>
        <v>N/A</v>
      </c>
      <c r="L531" s="125" t="str">
        <f>IFERROR(VLOOKUP(F531,'Table V'!A:C,3,FALSE),"LdF non existante")</f>
        <v>LdF approuvée</v>
      </c>
      <c r="M531" s="129" t="s">
        <v>59</v>
      </c>
      <c r="N531" s="129" t="str">
        <f>IFERROR(VLOOKUP(F531,'Table V'!A:H,8,FALSE),"À définir")</f>
        <v>N/A</v>
      </c>
      <c r="O531" s="125" t="str">
        <f>IFERROR(VLOOKUP(F531,'Table V'!A:E,2,FALSE),"TBD")</f>
        <v>FDCP-L1</v>
      </c>
      <c r="P531" s="125" t="str">
        <f>IFERROR(CONCATENATE(VLOOKUP(F531,'Table V'!$A$1:$Q$260192,17,FALSE),"-",(RIGHT(C531,4)),"0",D531),"")</f>
        <v>1251619-9549010</v>
      </c>
      <c r="Q531" s="138" t="str">
        <f>IFERROR(VLOOKUP(F531,'Table V'!A:L,12,FALSE),"")</f>
        <v>COL</v>
      </c>
      <c r="R531" s="126" t="s">
        <v>1577</v>
      </c>
      <c r="S531" s="125">
        <v>73220102</v>
      </c>
      <c r="T531" s="131" t="s">
        <v>1970</v>
      </c>
      <c r="U531" s="142" t="s">
        <v>15</v>
      </c>
      <c r="V531" s="139" t="str">
        <f>IFERROR(VLOOKUP(F531,'Table V'!A:F,6,FALSE),"TBD")</f>
        <v>N/A</v>
      </c>
      <c r="W531" s="140" t="str">
        <f>IFERROR(VLOOKUP(F531,'Table V'!A:G,7,FALSE),"TBD")</f>
        <v>N/A</v>
      </c>
      <c r="X531" s="125" t="str">
        <f>IFERROR(VLOOKUP(A531,[1]Feuil1!$A:$AG,32,FALSE),"N/A")</f>
        <v>N/A</v>
      </c>
      <c r="Y531" s="130" t="str">
        <f>IF(ISNUMBER(Tableau1[[#This Row],[Date expédition réelle]]),"Expédiée","En cours")</f>
        <v>En cours</v>
      </c>
      <c r="Z531" s="133" t="s">
        <v>1994</v>
      </c>
      <c r="AA531" s="125" t="s">
        <v>159</v>
      </c>
      <c r="AB531" s="129">
        <v>22020</v>
      </c>
      <c r="AC531" s="129"/>
      <c r="AD531" s="129">
        <v>5982</v>
      </c>
      <c r="AE531" s="134">
        <v>43510</v>
      </c>
      <c r="AF531" s="134">
        <v>43595</v>
      </c>
      <c r="AG531" s="134">
        <f t="shared" si="54"/>
        <v>43591</v>
      </c>
      <c r="AH531" s="125"/>
      <c r="AI531" s="219" t="str">
        <f>IFERROR(VLOOKUP('PLANNING-RECHANGES LATelec'!$AU532,[2]MAD!$B$4:$J$50000,2,FALSE),"MAD TBD")</f>
        <v>MAD TBD</v>
      </c>
      <c r="AJ531" s="135" t="str">
        <f>IFERROR(VLOOKUP('PLANNING-RECHANGES LATelec'!$AU532,[2]MAD!$B$4:$J$50000,9,FALSE),"NON EXPEDIÉE")</f>
        <v>NON EXPEDIÉE</v>
      </c>
      <c r="AK531" s="237" t="str">
        <f t="shared" si="55"/>
        <v/>
      </c>
      <c r="AL531" s="227">
        <v>43591</v>
      </c>
      <c r="AM531" s="222" t="s">
        <v>15</v>
      </c>
      <c r="AN531" s="172">
        <f>IFERROR(VLOOKUP('PLANNING-RECHANGES LATelec'!$F532,'Table V'!A$1:O8439,13,FALSE),"TBD")</f>
        <v>1239</v>
      </c>
      <c r="AO531" s="170">
        <f>IFERROR(VLOOKUP('PLANNING-RECHANGES LATelec'!$F532,'Table V'!A$1:O8396,14,FALSE),"TBD")</f>
        <v>0</v>
      </c>
      <c r="AP531" s="171" t="str">
        <f>IFERROR(VLOOKUP('PLANNING-RECHANGES LATelec'!$F532,'Table V'!A$1:O$8013,15,FALSE),"TBD")</f>
        <v>EUR</v>
      </c>
      <c r="AQ531" s="170" t="str">
        <f>IFERROR(VLOOKUP('PLANNING-RECHANGES LATelec'!$A532,[3]PO_AS!$A$2:$R$2520,16,FALSE),"TBD")</f>
        <v>TBD</v>
      </c>
      <c r="AR531" s="171" t="str">
        <f>IFERROR(VLOOKUP('PLANNING-RECHANGES LATelec'!$A532,[3]PO_AS!$A$2:$S$2520,18,FALSE),"TBD")</f>
        <v>TBD</v>
      </c>
      <c r="AS531" s="171" t="str">
        <f t="shared" si="56"/>
        <v>Non valide</v>
      </c>
      <c r="AT531" s="171" t="str">
        <f t="shared" si="57"/>
        <v>Non valide</v>
      </c>
      <c r="AU531" s="215" t="str">
        <f>LEFT('PLANNING-RECHANGES LATelec'!$R532,9)</f>
        <v>LCT289401</v>
      </c>
      <c r="AV531" s="156"/>
    </row>
    <row r="532" spans="1:48" ht="25.5" hidden="1" x14ac:dyDescent="0.2">
      <c r="A532" s="86" t="str">
        <f t="shared" si="53"/>
        <v>450036954910</v>
      </c>
      <c r="B532" s="125" t="str">
        <f>IFERROR(VLOOKUP(F532,'Table V'!A:K,11,FALSE),"TBD")</f>
        <v>LATECOERE</v>
      </c>
      <c r="C532" s="125">
        <v>4500369549</v>
      </c>
      <c r="D532" s="126" t="s">
        <v>157</v>
      </c>
      <c r="E532" s="127" t="s">
        <v>104</v>
      </c>
      <c r="F532" s="125" t="s">
        <v>1532</v>
      </c>
      <c r="G532" s="125">
        <v>1</v>
      </c>
      <c r="H532" s="125">
        <v>1</v>
      </c>
      <c r="I532" s="125" t="str">
        <f>IFERROR(VLOOKUP(F532,'Stock PHS'!A:F,6,FALSE),"")</f>
        <v/>
      </c>
      <c r="J532" s="128" t="str">
        <f>IFERROR(VLOOKUP(F532,'Table V'!A:I,9,FALSE),"P/N INCONNU")</f>
        <v>P/N CONNU</v>
      </c>
      <c r="K532" s="125" t="str">
        <f>IFERROR(VLOOKUP(F532,'Table V'!A:J,10,FALSE),"TBD")</f>
        <v>N/A</v>
      </c>
      <c r="L532" s="125" t="str">
        <f>IFERROR(VLOOKUP(F532,'Table V'!A:C,3,FALSE),"LdF non existante")</f>
        <v>LdF approuvée</v>
      </c>
      <c r="M532" s="129" t="s">
        <v>59</v>
      </c>
      <c r="N532" s="129" t="str">
        <f>IFERROR(VLOOKUP(F532,'Table V'!A:H,8,FALSE),"À définir")</f>
        <v>N/A</v>
      </c>
      <c r="O532" s="125" t="str">
        <f>IFERROR(VLOOKUP(F532,'Table V'!A:E,2,FALSE),"TBD")</f>
        <v>FDCP-L1</v>
      </c>
      <c r="P532" s="125" t="str">
        <f>IFERROR(CONCATENATE(VLOOKUP(F532,'Table V'!$A$1:$Q$260192,17,FALSE),"-",(RIGHT(C532,4)),"0",D532),"")</f>
        <v>1251619-9549010</v>
      </c>
      <c r="Q532" s="138" t="str">
        <f>IFERROR(VLOOKUP(F532,'Table V'!A:L,12,FALSE),"")</f>
        <v>COL</v>
      </c>
      <c r="R532" s="126" t="s">
        <v>1578</v>
      </c>
      <c r="S532" s="125">
        <v>73220103</v>
      </c>
      <c r="T532" s="131" t="s">
        <v>1970</v>
      </c>
      <c r="U532" s="132" t="s">
        <v>15</v>
      </c>
      <c r="V532" s="139" t="str">
        <f>IFERROR(VLOOKUP(F532,'Table V'!A:F,6,FALSE),"TBD")</f>
        <v>N/A</v>
      </c>
      <c r="W532" s="140" t="str">
        <f>IFERROR(VLOOKUP(F532,'Table V'!A:G,7,FALSE),"TBD")</f>
        <v>N/A</v>
      </c>
      <c r="X532" s="125" t="str">
        <f>IFERROR(VLOOKUP(A532,[1]Feuil1!$A:$AG,32,FALSE),"N/A")</f>
        <v>N/A</v>
      </c>
      <c r="Y532" s="130" t="str">
        <f>IF(ISNUMBER(Tableau1[[#This Row],[Date expédition réelle]]),"Expédiée","En cours")</f>
        <v>En cours</v>
      </c>
      <c r="Z532" s="133" t="s">
        <v>1994</v>
      </c>
      <c r="AA532" s="125" t="s">
        <v>159</v>
      </c>
      <c r="AB532" s="129">
        <v>22020</v>
      </c>
      <c r="AC532" s="129"/>
      <c r="AD532" s="129">
        <v>5982</v>
      </c>
      <c r="AE532" s="134">
        <v>43510</v>
      </c>
      <c r="AF532" s="134">
        <v>43595</v>
      </c>
      <c r="AG532" s="134">
        <f t="shared" si="54"/>
        <v>43591</v>
      </c>
      <c r="AH532" s="125"/>
      <c r="AI532" s="219" t="str">
        <f>IFERROR(VLOOKUP('PLANNING-RECHANGES LATelec'!$AU533,[2]MAD!$B$4:$J$50000,2,FALSE),"MAD TBD")</f>
        <v>MAD TBD</v>
      </c>
      <c r="AJ532" s="135" t="str">
        <f>IFERROR(VLOOKUP('PLANNING-RECHANGES LATelec'!$AU533,[2]MAD!$B$4:$J$50000,9,FALSE),"NON EXPEDIÉE")</f>
        <v>NON EXPEDIÉE</v>
      </c>
      <c r="AK532" s="237" t="str">
        <f t="shared" si="55"/>
        <v/>
      </c>
      <c r="AL532" s="227">
        <v>43591</v>
      </c>
      <c r="AM532" s="222" t="s">
        <v>15</v>
      </c>
      <c r="AN532" s="172">
        <f>IFERROR(VLOOKUP('PLANNING-RECHANGES LATelec'!$F533,'Table V'!A$1:O8440,13,FALSE),"TBD")</f>
        <v>1239</v>
      </c>
      <c r="AO532" s="170">
        <f>IFERROR(VLOOKUP('PLANNING-RECHANGES LATelec'!$F533,'Table V'!A$1:O8397,14,FALSE),"TBD")</f>
        <v>0</v>
      </c>
      <c r="AP532" s="171" t="str">
        <f>IFERROR(VLOOKUP('PLANNING-RECHANGES LATelec'!$F533,'Table V'!A$1:O$8013,15,FALSE),"TBD")</f>
        <v>EUR</v>
      </c>
      <c r="AQ532" s="170" t="str">
        <f>IFERROR(VLOOKUP('PLANNING-RECHANGES LATelec'!$A533,[3]PO_AS!$A$2:$R$2520,16,FALSE),"TBD")</f>
        <v>TBD</v>
      </c>
      <c r="AR532" s="171" t="str">
        <f>IFERROR(VLOOKUP('PLANNING-RECHANGES LATelec'!$A533,[3]PO_AS!$A$2:$S$2520,18,FALSE),"TBD")</f>
        <v>TBD</v>
      </c>
      <c r="AS532" s="171" t="str">
        <f t="shared" si="56"/>
        <v>Non valide</v>
      </c>
      <c r="AT532" s="171" t="str">
        <f t="shared" si="57"/>
        <v>Non valide</v>
      </c>
      <c r="AU532" s="215" t="str">
        <f>LEFT('PLANNING-RECHANGES LATelec'!$R533,9)</f>
        <v>LCT289402</v>
      </c>
      <c r="AV532" s="156"/>
    </row>
    <row r="533" spans="1:48" ht="25.5" hidden="1" x14ac:dyDescent="0.2">
      <c r="A533" s="86" t="str">
        <f t="shared" si="53"/>
        <v>450036954910</v>
      </c>
      <c r="B533" s="125" t="str">
        <f>IFERROR(VLOOKUP(F533,'Table V'!A:K,11,FALSE),"TBD")</f>
        <v>LATECOERE</v>
      </c>
      <c r="C533" s="125">
        <v>4500369549</v>
      </c>
      <c r="D533" s="126" t="s">
        <v>157</v>
      </c>
      <c r="E533" s="127" t="s">
        <v>104</v>
      </c>
      <c r="F533" s="125" t="s">
        <v>1532</v>
      </c>
      <c r="G533" s="125">
        <v>1</v>
      </c>
      <c r="H533" s="125">
        <v>1</v>
      </c>
      <c r="I533" s="125" t="str">
        <f>IFERROR(VLOOKUP(F533,'Stock PHS'!A:F,6,FALSE),"")</f>
        <v/>
      </c>
      <c r="J533" s="128" t="str">
        <f>IFERROR(VLOOKUP(F533,'Table V'!A:I,9,FALSE),"P/N INCONNU")</f>
        <v>P/N CONNU</v>
      </c>
      <c r="K533" s="125" t="str">
        <f>IFERROR(VLOOKUP(F533,'Table V'!A:J,10,FALSE),"TBD")</f>
        <v>N/A</v>
      </c>
      <c r="L533" s="125" t="str">
        <f>IFERROR(VLOOKUP(F533,'Table V'!A:C,3,FALSE),"LdF non existante")</f>
        <v>LdF approuvée</v>
      </c>
      <c r="M533" s="129" t="s">
        <v>59</v>
      </c>
      <c r="N533" s="129" t="str">
        <f>IFERROR(VLOOKUP(F533,'Table V'!A:H,8,FALSE),"À définir")</f>
        <v>N/A</v>
      </c>
      <c r="O533" s="125" t="str">
        <f>IFERROR(VLOOKUP(F533,'Table V'!A:E,2,FALSE),"TBD")</f>
        <v>FDCP-L1</v>
      </c>
      <c r="P533" s="125" t="str">
        <f>IFERROR(CONCATENATE(VLOOKUP(F533,'Table V'!$A$1:$Q$260192,17,FALSE),"-",(RIGHT(C533,4)),"0",D533),"")</f>
        <v>1251619-9549010</v>
      </c>
      <c r="Q533" s="138" t="str">
        <f>IFERROR(VLOOKUP(F533,'Table V'!A:L,12,FALSE),"")</f>
        <v>COL</v>
      </c>
      <c r="R533" s="126" t="s">
        <v>1579</v>
      </c>
      <c r="S533" s="125">
        <v>73220104</v>
      </c>
      <c r="T533" s="131" t="s">
        <v>1970</v>
      </c>
      <c r="U533" s="132" t="s">
        <v>15</v>
      </c>
      <c r="V533" s="139" t="str">
        <f>IFERROR(VLOOKUP(F533,'Table V'!A:F,6,FALSE),"TBD")</f>
        <v>N/A</v>
      </c>
      <c r="W533" s="140" t="str">
        <f>IFERROR(VLOOKUP(F533,'Table V'!A:G,7,FALSE),"TBD")</f>
        <v>N/A</v>
      </c>
      <c r="X533" s="125" t="str">
        <f>IFERROR(VLOOKUP(A533,[1]Feuil1!$A:$AG,32,FALSE),"N/A")</f>
        <v>N/A</v>
      </c>
      <c r="Y533" s="130" t="str">
        <f>IF(ISNUMBER(Tableau1[[#This Row],[Date expédition réelle]]),"Expédiée","En cours")</f>
        <v>En cours</v>
      </c>
      <c r="Z533" s="133" t="s">
        <v>1994</v>
      </c>
      <c r="AA533" s="125" t="s">
        <v>159</v>
      </c>
      <c r="AB533" s="129">
        <v>22020</v>
      </c>
      <c r="AC533" s="129"/>
      <c r="AD533" s="129">
        <v>5982</v>
      </c>
      <c r="AE533" s="134">
        <v>43510</v>
      </c>
      <c r="AF533" s="134">
        <v>43595</v>
      </c>
      <c r="AG533" s="134">
        <f t="shared" si="54"/>
        <v>43591</v>
      </c>
      <c r="AH533" s="125"/>
      <c r="AI533" s="219" t="str">
        <f>IFERROR(VLOOKUP('PLANNING-RECHANGES LATelec'!$AU534,[2]MAD!$B$4:$J$50000,2,FALSE),"MAD TBD")</f>
        <v>MAD TBD</v>
      </c>
      <c r="AJ533" s="135" t="str">
        <f>IFERROR(VLOOKUP('PLANNING-RECHANGES LATelec'!$AU534,[2]MAD!$B$4:$J$50000,9,FALSE),"NON EXPEDIÉE")</f>
        <v>NON EXPEDIÉE</v>
      </c>
      <c r="AK533" s="237" t="str">
        <f t="shared" si="55"/>
        <v/>
      </c>
      <c r="AL533" s="227">
        <v>43591</v>
      </c>
      <c r="AM533" s="222" t="s">
        <v>15</v>
      </c>
      <c r="AN533" s="172">
        <f>IFERROR(VLOOKUP('PLANNING-RECHANGES LATelec'!$F534,'Table V'!A$1:O8441,13,FALSE),"TBD")</f>
        <v>0</v>
      </c>
      <c r="AO533" s="170">
        <f>IFERROR(VLOOKUP('PLANNING-RECHANGES LATelec'!$F534,'Table V'!A$1:O8398,14,FALSE),"TBD")</f>
        <v>0</v>
      </c>
      <c r="AP533" s="171">
        <f>IFERROR(VLOOKUP('PLANNING-RECHANGES LATelec'!$F534,'Table V'!A$1:O$8013,15,FALSE),"TBD")</f>
        <v>0</v>
      </c>
      <c r="AQ533" s="170" t="str">
        <f>IFERROR(VLOOKUP('PLANNING-RECHANGES LATelec'!$A534,[3]PO_AS!$A$2:$R$2520,16,FALSE),"TBD")</f>
        <v>TBD</v>
      </c>
      <c r="AR533" s="171" t="str">
        <f>IFERROR(VLOOKUP('PLANNING-RECHANGES LATelec'!$A534,[3]PO_AS!$A$2:$S$2520,18,FALSE),"TBD")</f>
        <v>TBD</v>
      </c>
      <c r="AS533" s="171" t="str">
        <f t="shared" si="56"/>
        <v>Non valide</v>
      </c>
      <c r="AT533" s="171" t="str">
        <f t="shared" si="57"/>
        <v>Non valide</v>
      </c>
      <c r="AU533" s="215" t="str">
        <f>LEFT('PLANNING-RECHANGES LATelec'!$R534,9)</f>
        <v>LCT283892</v>
      </c>
      <c r="AV533" s="156"/>
    </row>
    <row r="534" spans="1:48" ht="38.25" x14ac:dyDescent="0.2">
      <c r="A534" s="164" t="str">
        <f t="shared" si="53"/>
        <v>490003770410</v>
      </c>
      <c r="B534" s="125" t="str">
        <f>IFERROR(VLOOKUP(F534,'Table V'!A:K,11,FALSE),"TBD")</f>
        <v>STELIA</v>
      </c>
      <c r="C534" s="125">
        <v>4900037704</v>
      </c>
      <c r="D534" s="126" t="s">
        <v>157</v>
      </c>
      <c r="E534" s="127" t="s">
        <v>104</v>
      </c>
      <c r="F534" s="125" t="s">
        <v>1438</v>
      </c>
      <c r="G534" s="125">
        <v>35</v>
      </c>
      <c r="H534" s="125">
        <v>35</v>
      </c>
      <c r="I534" s="125" t="str">
        <f>IFERROR(VLOOKUP(F534,'Stock PHS'!A:F,6,FALSE),"")</f>
        <v/>
      </c>
      <c r="J534" s="128" t="str">
        <f>IFERROR(VLOOKUP(F534,'Table V'!A:I,9,FALSE),"P/N INCONNU")</f>
        <v>P/N CONNU</v>
      </c>
      <c r="K534" s="125" t="str">
        <f>IFERROR(VLOOKUP(F534,'Table V'!A:J,10,FALSE),"TBD")</f>
        <v>TBD</v>
      </c>
      <c r="L534" s="125" t="str">
        <f>IFERROR(VLOOKUP(F534,'Table V'!A:C,3,FALSE),"LdF non existante")</f>
        <v>LdF Non approuvée</v>
      </c>
      <c r="M534" s="129"/>
      <c r="N534" s="129" t="str">
        <f>IFERROR(VLOOKUP(F534,'Table V'!A:H,8,FALSE),"À définir")</f>
        <v>OUI</v>
      </c>
      <c r="O534" s="125" t="str">
        <f>IFERROR(VLOOKUP(F534,'Table V'!A:E,2,FALSE),"TBD")</f>
        <v>FAISCEAU</v>
      </c>
      <c r="P534" s="129" t="str">
        <f>IFERROR(CONCATENATE(VLOOKUP(F534,'Table V'!$A$1:$Q$260192,17,FALSE),"-",(RIGHT(C534,4)),"0",D534),"")</f>
        <v>1251019-7704010</v>
      </c>
      <c r="Q534" s="138" t="str">
        <f>IFERROR(VLOOKUP(F534,'Table V'!A:L,12,FALSE),"")</f>
        <v>COL</v>
      </c>
      <c r="R534" s="126" t="s">
        <v>1571</v>
      </c>
      <c r="S534" s="125" t="s">
        <v>1572</v>
      </c>
      <c r="T534" s="131">
        <v>43576</v>
      </c>
      <c r="U534" s="132" t="s">
        <v>15</v>
      </c>
      <c r="V534" s="139" t="str">
        <f>IFERROR(VLOOKUP(F534,'Table V'!A:F,6,FALSE),"TBD")</f>
        <v>N/A</v>
      </c>
      <c r="W534" s="140" t="str">
        <f>IFERROR(VLOOKUP(F534,'Table V'!A:G,7,FALSE),"TBD")</f>
        <v>N/A</v>
      </c>
      <c r="X534" s="125" t="str">
        <f>IFERROR(VLOOKUP(A534,[1]Feuil1!$A:$AG,32,FALSE),"N/A")</f>
        <v>N/A</v>
      </c>
      <c r="Y534" s="130" t="str">
        <f>IF(ISNUMBER(Tableau1[[#This Row],[Date expédition réelle]]),"Expédiée","En cours")</f>
        <v>En cours</v>
      </c>
      <c r="Z534" s="133" t="s">
        <v>1988</v>
      </c>
      <c r="AA534" s="125" t="s">
        <v>876</v>
      </c>
      <c r="AB534" s="129">
        <v>22403</v>
      </c>
      <c r="AC534" s="129"/>
      <c r="AD534" s="129">
        <v>6631</v>
      </c>
      <c r="AE534" s="134">
        <v>43570</v>
      </c>
      <c r="AF534" s="134">
        <v>43595</v>
      </c>
      <c r="AG534" s="134">
        <f t="shared" si="54"/>
        <v>43591</v>
      </c>
      <c r="AH534" s="125"/>
      <c r="AI534" s="219" t="str">
        <f>IFERROR(VLOOKUP('PLANNING-RECHANGES LATelec'!$AU535,[2]MAD!$B$4:$J$50000,2,FALSE),"MAD TBD")</f>
        <v>MAD TBD</v>
      </c>
      <c r="AJ534" s="135" t="str">
        <f>IFERROR(VLOOKUP('PLANNING-RECHANGES LATelec'!$AU535,[2]MAD!$B$4:$J$50000,9,FALSE),"NON EXPEDIÉE")</f>
        <v>NON EXPEDIÉE</v>
      </c>
      <c r="AK534" s="237" t="str">
        <f t="shared" si="55"/>
        <v/>
      </c>
      <c r="AL534" s="227">
        <v>43594</v>
      </c>
      <c r="AM534" s="222" t="s">
        <v>15</v>
      </c>
      <c r="AN534" s="172">
        <f>IFERROR(VLOOKUP('PLANNING-RECHANGES LATelec'!$F535,'Table V'!A$1:O8442,13,FALSE),"TBD")</f>
        <v>831</v>
      </c>
      <c r="AO534" s="170">
        <f>IFERROR(VLOOKUP('PLANNING-RECHANGES LATelec'!$F535,'Table V'!A$1:O8399,14,FALSE),"TBD")</f>
        <v>1258</v>
      </c>
      <c r="AP534" s="171" t="str">
        <f>IFERROR(VLOOKUP('PLANNING-RECHANGES LATelec'!$F535,'Table V'!A$1:O$8013,15,FALSE),"TBD")</f>
        <v>USD</v>
      </c>
      <c r="AQ534" s="170" t="str">
        <f>IFERROR(VLOOKUP('PLANNING-RECHANGES LATelec'!$A535,[3]PO_AS!$A$2:$R$2520,16,FALSE),"TBD")</f>
        <v>TBD</v>
      </c>
      <c r="AR534" s="171" t="str">
        <f>IFERROR(VLOOKUP('PLANNING-RECHANGES LATelec'!$A535,[3]PO_AS!$A$2:$S$2520,18,FALSE),"TBD")</f>
        <v>TBD</v>
      </c>
      <c r="AS534" s="171" t="str">
        <f t="shared" si="56"/>
        <v>Non valide</v>
      </c>
      <c r="AT534" s="171" t="str">
        <f t="shared" si="57"/>
        <v>Non valide</v>
      </c>
      <c r="AU534" s="215" t="str">
        <f>LEFT('PLANNING-RECHANGES LATelec'!$R535,9)</f>
        <v>LCT322834</v>
      </c>
      <c r="AV534" s="156"/>
    </row>
    <row r="535" spans="1:48" ht="38.25" hidden="1" x14ac:dyDescent="0.2">
      <c r="A535" s="86" t="str">
        <f t="shared" si="53"/>
        <v>28098884
2811802510</v>
      </c>
      <c r="B535" s="125" t="str">
        <f>IFERROR(VLOOKUP(F535,'Table V'!A:K,11,FALSE),"TBD")</f>
        <v>AIRBUS</v>
      </c>
      <c r="C535" s="125" t="s">
        <v>1936</v>
      </c>
      <c r="D535" s="126" t="s">
        <v>157</v>
      </c>
      <c r="E535" s="127" t="s">
        <v>6</v>
      </c>
      <c r="F535" s="125" t="s">
        <v>1663</v>
      </c>
      <c r="G535" s="125">
        <v>2</v>
      </c>
      <c r="H535" s="125">
        <v>2</v>
      </c>
      <c r="I535" s="125" t="str">
        <f>IFERROR(VLOOKUP(F535,'Stock PHS'!A:F,6,FALSE),"")</f>
        <v/>
      </c>
      <c r="J535" s="128" t="str">
        <f>IFERROR(VLOOKUP(F535,'Table V'!A:I,9,FALSE),"P/N INCONNU")</f>
        <v>P/N CONNU</v>
      </c>
      <c r="K535" s="125" t="str">
        <f>IFERROR(VLOOKUP(F535,'Table V'!A:J,10,FALSE),"TBD")</f>
        <v>N/A</v>
      </c>
      <c r="L535" s="125" t="str">
        <f>IFERROR(VLOOKUP(F535,'Table V'!A:C,3,FALSE),"LdF non existante")</f>
        <v>LdF Non approuvée</v>
      </c>
      <c r="M535" s="129"/>
      <c r="N535" s="129" t="str">
        <f>IFERROR(VLOOKUP(F535,'Table V'!A:H,8,FALSE),"À définir")</f>
        <v>NON</v>
      </c>
      <c r="O535" s="125">
        <f>IFERROR(VLOOKUP(F535,'Table V'!A:E,2,FALSE),"TBD")</f>
        <v>511</v>
      </c>
      <c r="P535" s="129" t="str">
        <f>IFERROR(CONCATENATE(VLOOKUP(F535,'Table V'!$A$1:$Q$260192,17,FALSE),"-",(RIGHT(C535,4)),"0",D535),"")</f>
        <v>1251019-8025010</v>
      </c>
      <c r="Q535" s="138" t="str">
        <f>IFERROR(VLOOKUP(F535,'Table V'!A:L,12,FALSE),"")</f>
        <v>LAB</v>
      </c>
      <c r="R535" s="126" t="s">
        <v>1947</v>
      </c>
      <c r="S535" s="125" t="s">
        <v>1946</v>
      </c>
      <c r="T535" s="131" t="s">
        <v>24</v>
      </c>
      <c r="U535" s="132" t="s">
        <v>15</v>
      </c>
      <c r="V535" s="139" t="str">
        <f>IFERROR(VLOOKUP(F535,'Table V'!A:F,6,FALSE),"TBD")</f>
        <v>NA</v>
      </c>
      <c r="W535" s="140" t="str">
        <f>IFERROR(VLOOKUP(F535,'Table V'!A:G,7,FALSE),"TBD")</f>
        <v>NA</v>
      </c>
      <c r="X535" s="125" t="str">
        <f>IFERROR(VLOOKUP(A535,[1]Feuil1!$A:$AG,32,FALSE),"N/A")</f>
        <v>N/A</v>
      </c>
      <c r="Y535" s="130" t="str">
        <f>IF(ISNUMBER(Tableau1[[#This Row],[Date expédition réelle]]),"Expédiée","En cours")</f>
        <v>En cours</v>
      </c>
      <c r="Z535" s="133" t="s">
        <v>1941</v>
      </c>
      <c r="AA535" s="125" t="s">
        <v>876</v>
      </c>
      <c r="AB535" s="129">
        <v>22894</v>
      </c>
      <c r="AC535" s="129"/>
      <c r="AD535" s="129">
        <v>6712</v>
      </c>
      <c r="AE535" s="134">
        <v>43545</v>
      </c>
      <c r="AF535" s="134">
        <v>43595</v>
      </c>
      <c r="AG535" s="134">
        <f t="shared" si="54"/>
        <v>43593</v>
      </c>
      <c r="AH535" s="125"/>
      <c r="AI535" s="219" t="str">
        <f>IFERROR(VLOOKUP('PLANNING-RECHANGES LATelec'!$AU536,[2]MAD!$B$4:$J$50000,2,FALSE),"MAD TBD")</f>
        <v>MAD TBD</v>
      </c>
      <c r="AJ535" s="135" t="str">
        <f>IFERROR(VLOOKUP('PLANNING-RECHANGES LATelec'!$AU536,[2]MAD!$B$4:$J$50000,9,FALSE),"NON EXPEDIÉE")</f>
        <v>NON EXPEDIÉE</v>
      </c>
      <c r="AK535" s="237" t="str">
        <f t="shared" si="55"/>
        <v/>
      </c>
      <c r="AL535" s="227">
        <v>43593</v>
      </c>
      <c r="AM535" s="222" t="s">
        <v>15</v>
      </c>
      <c r="AN535" s="172">
        <f>IFERROR(VLOOKUP('PLANNING-RECHANGES LATelec'!$F536,'Table V'!A$1:O8443,13,FALSE),"TBD")</f>
        <v>1239</v>
      </c>
      <c r="AO535" s="170">
        <f>IFERROR(VLOOKUP('PLANNING-RECHANGES LATelec'!$F536,'Table V'!A$1:O8400,14,FALSE),"TBD")</f>
        <v>0</v>
      </c>
      <c r="AP535" s="171" t="str">
        <f>IFERROR(VLOOKUP('PLANNING-RECHANGES LATelec'!$F536,'Table V'!A$1:O$8013,15,FALSE),"TBD")</f>
        <v>EUR</v>
      </c>
      <c r="AQ535" s="170" t="str">
        <f>IFERROR(VLOOKUP('PLANNING-RECHANGES LATelec'!$A536,[3]PO_AS!$A$2:$R$2520,16,FALSE),"TBD")</f>
        <v>TBD</v>
      </c>
      <c r="AR535" s="171" t="str">
        <f>IFERROR(VLOOKUP('PLANNING-RECHANGES LATelec'!$A536,[3]PO_AS!$A$2:$S$2520,18,FALSE),"TBD")</f>
        <v>TBD</v>
      </c>
      <c r="AS535" s="171" t="str">
        <f t="shared" si="56"/>
        <v>Non valide</v>
      </c>
      <c r="AT535" s="171" t="str">
        <f t="shared" si="57"/>
        <v>Non valide</v>
      </c>
      <c r="AU535" s="215" t="str">
        <f>LEFT('PLANNING-RECHANGES LATelec'!$R536,9)</f>
        <v>LCT289403</v>
      </c>
      <c r="AV535" s="156"/>
    </row>
    <row r="536" spans="1:48" ht="25.5" hidden="1" x14ac:dyDescent="0.2">
      <c r="A536" s="86" t="str">
        <f t="shared" si="53"/>
        <v>450036954910</v>
      </c>
      <c r="B536" s="125" t="str">
        <f>IFERROR(VLOOKUP(F536,'Table V'!A:K,11,FALSE),"TBD")</f>
        <v>LATECOERE</v>
      </c>
      <c r="C536" s="125">
        <v>4500369549</v>
      </c>
      <c r="D536" s="126" t="s">
        <v>157</v>
      </c>
      <c r="E536" s="127" t="s">
        <v>104</v>
      </c>
      <c r="F536" s="125" t="s">
        <v>1532</v>
      </c>
      <c r="G536" s="125">
        <v>1</v>
      </c>
      <c r="H536" s="125">
        <v>1</v>
      </c>
      <c r="I536" s="125" t="str">
        <f>IFERROR(VLOOKUP(F536,'Stock PHS'!A:F,6,FALSE),"")</f>
        <v/>
      </c>
      <c r="J536" s="128" t="str">
        <f>IFERROR(VLOOKUP(F536,'Table V'!A:I,9,FALSE),"P/N INCONNU")</f>
        <v>P/N CONNU</v>
      </c>
      <c r="K536" s="125" t="str">
        <f>IFERROR(VLOOKUP(F536,'Table V'!A:J,10,FALSE),"TBD")</f>
        <v>N/A</v>
      </c>
      <c r="L536" s="125" t="str">
        <f>IFERROR(VLOOKUP(F536,'Table V'!A:C,3,FALSE),"LdF non existante")</f>
        <v>LdF approuvée</v>
      </c>
      <c r="M536" s="129" t="s">
        <v>59</v>
      </c>
      <c r="N536" s="129" t="str">
        <f>IFERROR(VLOOKUP(F536,'Table V'!A:H,8,FALSE),"À définir")</f>
        <v>N/A</v>
      </c>
      <c r="O536" s="125" t="str">
        <f>IFERROR(VLOOKUP(F536,'Table V'!A:E,2,FALSE),"TBD")</f>
        <v>FDCP-L1</v>
      </c>
      <c r="P536" s="125" t="str">
        <f>IFERROR(CONCATENATE(VLOOKUP(F536,'Table V'!$A$1:$Q$260192,17,FALSE),"-",(RIGHT(C536,4)),"0",D536),"")</f>
        <v>1251619-9549010</v>
      </c>
      <c r="Q536" s="138" t="str">
        <f>IFERROR(VLOOKUP(F536,'Table V'!A:L,12,FALSE),"")</f>
        <v>COL</v>
      </c>
      <c r="R536" s="126" t="s">
        <v>1580</v>
      </c>
      <c r="S536" s="125">
        <v>73220105</v>
      </c>
      <c r="T536" s="131" t="s">
        <v>1970</v>
      </c>
      <c r="U536" s="132" t="s">
        <v>15</v>
      </c>
      <c r="V536" s="139" t="str">
        <f>IFERROR(VLOOKUP(F536,'Table V'!A:F,6,FALSE),"TBD")</f>
        <v>N/A</v>
      </c>
      <c r="W536" s="140" t="str">
        <f>IFERROR(VLOOKUP(F536,'Table V'!A:G,7,FALSE),"TBD")</f>
        <v>N/A</v>
      </c>
      <c r="X536" s="125" t="str">
        <f>IFERROR(VLOOKUP(A536,[1]Feuil1!$A:$AG,32,FALSE),"N/A")</f>
        <v>N/A</v>
      </c>
      <c r="Y536" s="130" t="str">
        <f>IF(ISNUMBER(Tableau1[[#This Row],[Date expédition réelle]]),"Expédiée","En cours")</f>
        <v>En cours</v>
      </c>
      <c r="Z536" s="133" t="s">
        <v>1994</v>
      </c>
      <c r="AA536" s="125" t="s">
        <v>159</v>
      </c>
      <c r="AB536" s="129">
        <v>22020</v>
      </c>
      <c r="AC536" s="129"/>
      <c r="AD536" s="129">
        <v>5982</v>
      </c>
      <c r="AE536" s="134">
        <v>43510</v>
      </c>
      <c r="AF536" s="134">
        <v>43600</v>
      </c>
      <c r="AG536" s="134">
        <f t="shared" si="54"/>
        <v>43594</v>
      </c>
      <c r="AH536" s="125"/>
      <c r="AI536" s="219" t="str">
        <f>IFERROR(VLOOKUP('PLANNING-RECHANGES LATelec'!$AU537,[2]MAD!$B$4:$J$50000,2,FALSE),"MAD TBD")</f>
        <v>MAD TBD</v>
      </c>
      <c r="AJ536" s="135" t="str">
        <f>IFERROR(VLOOKUP('PLANNING-RECHANGES LATelec'!$AU537,[2]MAD!$B$4:$J$50000,9,FALSE),"NON EXPEDIÉE")</f>
        <v>NON EXPEDIÉE</v>
      </c>
      <c r="AK536" s="237" t="str">
        <f t="shared" si="55"/>
        <v/>
      </c>
      <c r="AL536" s="227">
        <v>43594</v>
      </c>
      <c r="AM536" s="222" t="s">
        <v>15</v>
      </c>
      <c r="AN536" s="172">
        <f>IFERROR(VLOOKUP('PLANNING-RECHANGES LATelec'!$F537,'Table V'!A$1:O8444,13,FALSE),"TBD")</f>
        <v>1239</v>
      </c>
      <c r="AO536" s="170">
        <f>IFERROR(VLOOKUP('PLANNING-RECHANGES LATelec'!$F537,'Table V'!A$1:O8401,14,FALSE),"TBD")</f>
        <v>0</v>
      </c>
      <c r="AP536" s="171" t="str">
        <f>IFERROR(VLOOKUP('PLANNING-RECHANGES LATelec'!$F537,'Table V'!A$1:O$8013,15,FALSE),"TBD")</f>
        <v>EUR</v>
      </c>
      <c r="AQ536" s="170" t="str">
        <f>IFERROR(VLOOKUP('PLANNING-RECHANGES LATelec'!$A537,[3]PO_AS!$A$2:$R$2520,16,FALSE),"TBD")</f>
        <v>TBD</v>
      </c>
      <c r="AR536" s="171" t="str">
        <f>IFERROR(VLOOKUP('PLANNING-RECHANGES LATelec'!$A537,[3]PO_AS!$A$2:$S$2520,18,FALSE),"TBD")</f>
        <v>TBD</v>
      </c>
      <c r="AS536" s="171" t="str">
        <f t="shared" si="56"/>
        <v>Non valide</v>
      </c>
      <c r="AT536" s="171" t="str">
        <f t="shared" si="57"/>
        <v>Non valide</v>
      </c>
      <c r="AU536" s="215" t="str">
        <f>LEFT('PLANNING-RECHANGES LATelec'!$R537,9)</f>
        <v>LCT289404</v>
      </c>
      <c r="AV536" s="156"/>
    </row>
    <row r="537" spans="1:48" ht="25.5" hidden="1" x14ac:dyDescent="0.2">
      <c r="A537" s="86" t="str">
        <f t="shared" si="53"/>
        <v>450036954910</v>
      </c>
      <c r="B537" s="125" t="str">
        <f>IFERROR(VLOOKUP(F537,'Table V'!A:K,11,FALSE),"TBD")</f>
        <v>LATECOERE</v>
      </c>
      <c r="C537" s="125">
        <v>4500369549</v>
      </c>
      <c r="D537" s="126" t="s">
        <v>157</v>
      </c>
      <c r="E537" s="127" t="s">
        <v>104</v>
      </c>
      <c r="F537" s="125" t="s">
        <v>1532</v>
      </c>
      <c r="G537" s="125">
        <v>1</v>
      </c>
      <c r="H537" s="125">
        <v>1</v>
      </c>
      <c r="I537" s="125" t="str">
        <f>IFERROR(VLOOKUP(F537,'Stock PHS'!A:F,6,FALSE),"")</f>
        <v/>
      </c>
      <c r="J537" s="128" t="str">
        <f>IFERROR(VLOOKUP(F537,'Table V'!A:I,9,FALSE),"P/N INCONNU")</f>
        <v>P/N CONNU</v>
      </c>
      <c r="K537" s="125" t="str">
        <f>IFERROR(VLOOKUP(F537,'Table V'!A:J,10,FALSE),"TBD")</f>
        <v>N/A</v>
      </c>
      <c r="L537" s="125" t="str">
        <f>IFERROR(VLOOKUP(F537,'Table V'!A:C,3,FALSE),"LdF non existante")</f>
        <v>LdF approuvée</v>
      </c>
      <c r="M537" s="129" t="s">
        <v>59</v>
      </c>
      <c r="N537" s="129" t="str">
        <f>IFERROR(VLOOKUP(F537,'Table V'!A:H,8,FALSE),"À définir")</f>
        <v>N/A</v>
      </c>
      <c r="O537" s="125" t="str">
        <f>IFERROR(VLOOKUP(F537,'Table V'!A:E,2,FALSE),"TBD")</f>
        <v>FDCP-L1</v>
      </c>
      <c r="P537" s="125" t="str">
        <f>IFERROR(CONCATENATE(VLOOKUP(F537,'Table V'!$A$1:$Q$260192,17,FALSE),"-",(RIGHT(C537,4)),"0",D537),"")</f>
        <v>1251619-9549010</v>
      </c>
      <c r="Q537" s="138" t="str">
        <f>IFERROR(VLOOKUP(F537,'Table V'!A:L,12,FALSE),"")</f>
        <v>COL</v>
      </c>
      <c r="R537" s="126" t="s">
        <v>1581</v>
      </c>
      <c r="S537" s="125">
        <v>73220106</v>
      </c>
      <c r="T537" s="131" t="s">
        <v>1970</v>
      </c>
      <c r="U537" s="132" t="s">
        <v>15</v>
      </c>
      <c r="V537" s="139" t="str">
        <f>IFERROR(VLOOKUP(F537,'Table V'!A:F,6,FALSE),"TBD")</f>
        <v>N/A</v>
      </c>
      <c r="W537" s="140" t="str">
        <f>IFERROR(VLOOKUP(F537,'Table V'!A:G,7,FALSE),"TBD")</f>
        <v>N/A</v>
      </c>
      <c r="X537" s="125" t="str">
        <f>IFERROR(VLOOKUP(A537,[1]Feuil1!$A:$AG,32,FALSE),"N/A")</f>
        <v>N/A</v>
      </c>
      <c r="Y537" s="130" t="str">
        <f>IF(ISNUMBER(Tableau1[[#This Row],[Date expédition réelle]]),"Expédiée","En cours")</f>
        <v>En cours</v>
      </c>
      <c r="Z537" s="133" t="s">
        <v>1994</v>
      </c>
      <c r="AA537" s="125" t="s">
        <v>159</v>
      </c>
      <c r="AB537" s="129">
        <v>22020</v>
      </c>
      <c r="AC537" s="129"/>
      <c r="AD537" s="129">
        <v>5982</v>
      </c>
      <c r="AE537" s="134">
        <v>43510</v>
      </c>
      <c r="AF537" s="134">
        <v>43600</v>
      </c>
      <c r="AG537" s="134">
        <f t="shared" si="54"/>
        <v>43594</v>
      </c>
      <c r="AH537" s="125"/>
      <c r="AI537" s="219" t="str">
        <f>IFERROR(VLOOKUP('PLANNING-RECHANGES LATelec'!$AU538,[2]MAD!$B$4:$J$50000,2,FALSE),"MAD TBD")</f>
        <v>MAD TBD</v>
      </c>
      <c r="AJ537" s="135" t="str">
        <f>IFERROR(VLOOKUP('PLANNING-RECHANGES LATelec'!$AU538,[2]MAD!$B$4:$J$50000,9,FALSE),"NON EXPEDIÉE")</f>
        <v>NON EXPEDIÉE</v>
      </c>
      <c r="AK537" s="237" t="str">
        <f t="shared" si="55"/>
        <v/>
      </c>
      <c r="AL537" s="227">
        <v>43594</v>
      </c>
      <c r="AM537" s="222" t="s">
        <v>15</v>
      </c>
      <c r="AN537" s="172">
        <f>IFERROR(VLOOKUP('PLANNING-RECHANGES LATelec'!$F538,'Table V'!A$1:O8445,13,FALSE),"TBD")</f>
        <v>1239</v>
      </c>
      <c r="AO537" s="170">
        <f>IFERROR(VLOOKUP('PLANNING-RECHANGES LATelec'!$F538,'Table V'!A$1:O8402,14,FALSE),"TBD")</f>
        <v>0</v>
      </c>
      <c r="AP537" s="171" t="str">
        <f>IFERROR(VLOOKUP('PLANNING-RECHANGES LATelec'!$F538,'Table V'!A$1:O$8013,15,FALSE),"TBD")</f>
        <v>EUR</v>
      </c>
      <c r="AQ537" s="170" t="str">
        <f>IFERROR(VLOOKUP('PLANNING-RECHANGES LATelec'!$A538,[3]PO_AS!$A$2:$R$2520,16,FALSE),"TBD")</f>
        <v>TBD</v>
      </c>
      <c r="AR537" s="171" t="str">
        <f>IFERROR(VLOOKUP('PLANNING-RECHANGES LATelec'!$A538,[3]PO_AS!$A$2:$S$2520,18,FALSE),"TBD")</f>
        <v>TBD</v>
      </c>
      <c r="AS537" s="171" t="str">
        <f t="shared" si="56"/>
        <v>Non valide</v>
      </c>
      <c r="AT537" s="171" t="str">
        <f t="shared" si="57"/>
        <v>Non valide</v>
      </c>
      <c r="AU537" s="215" t="str">
        <f>LEFT('PLANNING-RECHANGES LATelec'!$R538,9)</f>
        <v>LCT289405</v>
      </c>
      <c r="AV537" s="156"/>
    </row>
    <row r="538" spans="1:48" ht="25.5" hidden="1" x14ac:dyDescent="0.2">
      <c r="A538" s="86" t="str">
        <f t="shared" si="53"/>
        <v>450036954910</v>
      </c>
      <c r="B538" s="125" t="str">
        <f>IFERROR(VLOOKUP(F538,'Table V'!A:K,11,FALSE),"TBD")</f>
        <v>LATECOERE</v>
      </c>
      <c r="C538" s="125">
        <v>4500369549</v>
      </c>
      <c r="D538" s="126" t="s">
        <v>157</v>
      </c>
      <c r="E538" s="127" t="s">
        <v>104</v>
      </c>
      <c r="F538" s="125" t="s">
        <v>1532</v>
      </c>
      <c r="G538" s="125">
        <v>1</v>
      </c>
      <c r="H538" s="125">
        <v>1</v>
      </c>
      <c r="I538" s="125" t="str">
        <f>IFERROR(VLOOKUP(F538,'Stock PHS'!A:F,6,FALSE),"")</f>
        <v/>
      </c>
      <c r="J538" s="128" t="str">
        <f>IFERROR(VLOOKUP(F538,'Table V'!A:I,9,FALSE),"P/N INCONNU")</f>
        <v>P/N CONNU</v>
      </c>
      <c r="K538" s="125" t="str">
        <f>IFERROR(VLOOKUP(F538,'Table V'!A:J,10,FALSE),"TBD")</f>
        <v>N/A</v>
      </c>
      <c r="L538" s="125" t="str">
        <f>IFERROR(VLOOKUP(F538,'Table V'!A:C,3,FALSE),"LdF non existante")</f>
        <v>LdF approuvée</v>
      </c>
      <c r="M538" s="129" t="s">
        <v>59</v>
      </c>
      <c r="N538" s="129" t="str">
        <f>IFERROR(VLOOKUP(F538,'Table V'!A:H,8,FALSE),"À définir")</f>
        <v>N/A</v>
      </c>
      <c r="O538" s="125" t="str">
        <f>IFERROR(VLOOKUP(F538,'Table V'!A:E,2,FALSE),"TBD")</f>
        <v>FDCP-L1</v>
      </c>
      <c r="P538" s="125" t="str">
        <f>IFERROR(CONCATENATE(VLOOKUP(F538,'Table V'!$A$1:$Q$260192,17,FALSE),"-",(RIGHT(C538,4)),"0",D538),"")</f>
        <v>1251619-9549010</v>
      </c>
      <c r="Q538" s="138" t="str">
        <f>IFERROR(VLOOKUP(F538,'Table V'!A:L,12,FALSE),"")</f>
        <v>COL</v>
      </c>
      <c r="R538" s="126" t="s">
        <v>1582</v>
      </c>
      <c r="S538" s="125">
        <v>73220107</v>
      </c>
      <c r="T538" s="131" t="s">
        <v>1970</v>
      </c>
      <c r="U538" s="132" t="s">
        <v>15</v>
      </c>
      <c r="V538" s="139" t="str">
        <f>IFERROR(VLOOKUP(F538,'Table V'!A:F,6,FALSE),"TBD")</f>
        <v>N/A</v>
      </c>
      <c r="W538" s="140" t="str">
        <f>IFERROR(VLOOKUP(F538,'Table V'!A:G,7,FALSE),"TBD")</f>
        <v>N/A</v>
      </c>
      <c r="X538" s="125" t="str">
        <f>IFERROR(VLOOKUP(A538,[1]Feuil1!$A:$AG,32,FALSE),"N/A")</f>
        <v>N/A</v>
      </c>
      <c r="Y538" s="130" t="str">
        <f>IF(ISNUMBER(Tableau1[[#This Row],[Date expédition réelle]]),"Expédiée","En cours")</f>
        <v>En cours</v>
      </c>
      <c r="Z538" s="133" t="s">
        <v>1994</v>
      </c>
      <c r="AA538" s="125" t="s">
        <v>159</v>
      </c>
      <c r="AB538" s="129">
        <v>22020</v>
      </c>
      <c r="AC538" s="129"/>
      <c r="AD538" s="129">
        <v>5982</v>
      </c>
      <c r="AE538" s="134">
        <v>43510</v>
      </c>
      <c r="AF538" s="134">
        <v>43600</v>
      </c>
      <c r="AG538" s="134">
        <f t="shared" si="54"/>
        <v>43594</v>
      </c>
      <c r="AH538" s="125"/>
      <c r="AI538" s="219" t="str">
        <f>IFERROR(VLOOKUP('PLANNING-RECHANGES LATelec'!$AU539,[2]MAD!$B$4:$J$50000,2,FALSE),"MAD TBD")</f>
        <v>MAD TBD</v>
      </c>
      <c r="AJ538" s="135" t="str">
        <f>IFERROR(VLOOKUP('PLANNING-RECHANGES LATelec'!$AU539,[2]MAD!$B$4:$J$50000,9,FALSE),"NON EXPEDIÉE")</f>
        <v>NON EXPEDIÉE</v>
      </c>
      <c r="AK538" s="237" t="str">
        <f t="shared" si="55"/>
        <v/>
      </c>
      <c r="AL538" s="227">
        <v>43594</v>
      </c>
      <c r="AM538" s="222" t="s">
        <v>15</v>
      </c>
      <c r="AN538" s="172">
        <f>IFERROR(VLOOKUP('PLANNING-RECHANGES LATelec'!$F539,'Table V'!A$1:O8446,13,FALSE),"TBD")</f>
        <v>1239</v>
      </c>
      <c r="AO538" s="170">
        <f>IFERROR(VLOOKUP('PLANNING-RECHANGES LATelec'!$F539,'Table V'!A$1:O8403,14,FALSE),"TBD")</f>
        <v>0</v>
      </c>
      <c r="AP538" s="171" t="str">
        <f>IFERROR(VLOOKUP('PLANNING-RECHANGES LATelec'!$F539,'Table V'!A$1:O$8013,15,FALSE),"TBD")</f>
        <v>EUR</v>
      </c>
      <c r="AQ538" s="170" t="str">
        <f>IFERROR(VLOOKUP('PLANNING-RECHANGES LATelec'!$A539,[3]PO_AS!$A$2:$R$2520,16,FALSE),"TBD")</f>
        <v>TBD</v>
      </c>
      <c r="AR538" s="171" t="str">
        <f>IFERROR(VLOOKUP('PLANNING-RECHANGES LATelec'!$A539,[3]PO_AS!$A$2:$S$2520,18,FALSE),"TBD")</f>
        <v>TBD</v>
      </c>
      <c r="AS538" s="171" t="str">
        <f t="shared" si="56"/>
        <v>Non valide</v>
      </c>
      <c r="AT538" s="171" t="str">
        <f t="shared" si="57"/>
        <v>Non valide</v>
      </c>
      <c r="AU538" s="215" t="str">
        <f>LEFT('PLANNING-RECHANGES LATelec'!$R539,9)</f>
        <v>LCT289740</v>
      </c>
      <c r="AV538" s="156"/>
    </row>
    <row r="539" spans="1:48" ht="25.5" hidden="1" x14ac:dyDescent="0.2">
      <c r="A539" s="164" t="str">
        <f t="shared" si="53"/>
        <v>450037868810</v>
      </c>
      <c r="B539" s="125" t="str">
        <f>IFERROR(VLOOKUP(F539,'Table V'!A:K,11,FALSE),"TBD")</f>
        <v>LATECOERE</v>
      </c>
      <c r="C539" s="125">
        <v>4500378688</v>
      </c>
      <c r="D539" s="126" t="s">
        <v>157</v>
      </c>
      <c r="E539" s="127" t="s">
        <v>104</v>
      </c>
      <c r="F539" s="125" t="s">
        <v>1532</v>
      </c>
      <c r="G539" s="125">
        <v>1</v>
      </c>
      <c r="H539" s="125">
        <v>1</v>
      </c>
      <c r="I539" s="125" t="str">
        <f>IFERROR(VLOOKUP(F539,'Stock PHS'!A:F,6,FALSE),"")</f>
        <v/>
      </c>
      <c r="J539" s="128" t="str">
        <f>IFERROR(VLOOKUP(F539,'Table V'!A:I,9,FALSE),"P/N INCONNU")</f>
        <v>P/N CONNU</v>
      </c>
      <c r="K539" s="125" t="str">
        <f>IFERROR(VLOOKUP(F539,'Table V'!A:J,10,FALSE),"TBD")</f>
        <v>N/A</v>
      </c>
      <c r="L539" s="125" t="str">
        <f>IFERROR(VLOOKUP(F539,'Table V'!A:C,3,FALSE),"LdF non existante")</f>
        <v>LdF approuvée</v>
      </c>
      <c r="M539" s="129" t="s">
        <v>59</v>
      </c>
      <c r="N539" s="129" t="str">
        <f>IFERROR(VLOOKUP(F539,'Table V'!A:H,8,FALSE),"À définir")</f>
        <v>N/A</v>
      </c>
      <c r="O539" s="125" t="str">
        <f>IFERROR(VLOOKUP(F539,'Table V'!A:E,2,FALSE),"TBD")</f>
        <v>FDCP-L1</v>
      </c>
      <c r="P539" s="125" t="str">
        <f>IFERROR(CONCATENATE(VLOOKUP(F539,'Table V'!$A$1:$Q$260192,17,FALSE),"-",(RIGHT(C539,4)),"0",D539),"")</f>
        <v>1251619-8688010</v>
      </c>
      <c r="Q539" s="138" t="str">
        <f>IFERROR(VLOOKUP(F539,'Table V'!A:L,12,FALSE),"")</f>
        <v>COL</v>
      </c>
      <c r="R539" s="126" t="s">
        <v>1586</v>
      </c>
      <c r="S539" s="125">
        <v>73220108</v>
      </c>
      <c r="T539" s="131" t="s">
        <v>1970</v>
      </c>
      <c r="U539" s="132" t="s">
        <v>15</v>
      </c>
      <c r="V539" s="139" t="str">
        <f>IFERROR(VLOOKUP(F539,'Table V'!A:F,6,FALSE),"TBD")</f>
        <v>N/A</v>
      </c>
      <c r="W539" s="140" t="str">
        <f>IFERROR(VLOOKUP(F539,'Table V'!A:G,7,FALSE),"TBD")</f>
        <v>N/A</v>
      </c>
      <c r="X539" s="125" t="str">
        <f>IFERROR(VLOOKUP(A539,[1]Feuil1!$A:$AG,32,FALSE),"N/A")</f>
        <v>N/A</v>
      </c>
      <c r="Y539" s="130" t="str">
        <f>IF(ISNUMBER(Tableau1[[#This Row],[Date expédition réelle]]),"Expédiée","En cours")</f>
        <v>En cours</v>
      </c>
      <c r="Z539" s="133" t="s">
        <v>1994</v>
      </c>
      <c r="AA539" s="125" t="s">
        <v>159</v>
      </c>
      <c r="AB539" s="129">
        <v>22020</v>
      </c>
      <c r="AC539" s="129" t="s">
        <v>57</v>
      </c>
      <c r="AD539" s="129">
        <v>6040</v>
      </c>
      <c r="AE539" s="134">
        <v>43609</v>
      </c>
      <c r="AF539" s="134">
        <v>43600</v>
      </c>
      <c r="AG539" s="134">
        <f t="shared" si="54"/>
        <v>43594</v>
      </c>
      <c r="AH539" s="125"/>
      <c r="AI539" s="219" t="str">
        <f>IFERROR(VLOOKUP('PLANNING-RECHANGES LATelec'!$AU540,[2]MAD!$B$4:$J$50000,2,FALSE),"MAD TBD")</f>
        <v>MAD TBD</v>
      </c>
      <c r="AJ539" s="135" t="str">
        <f>IFERROR(VLOOKUP('PLANNING-RECHANGES LATelec'!$AU540,[2]MAD!$B$4:$J$50000,9,FALSE),"NON EXPEDIÉE")</f>
        <v>NON EXPEDIÉE</v>
      </c>
      <c r="AK539" s="237" t="str">
        <f t="shared" si="55"/>
        <v/>
      </c>
      <c r="AL539" s="227">
        <v>43594</v>
      </c>
      <c r="AM539" s="222" t="s">
        <v>15</v>
      </c>
      <c r="AN539" s="172">
        <f>IFERROR(VLOOKUP('PLANNING-RECHANGES LATelec'!$F540,'Table V'!A$1:O8447,13,FALSE),"TBD")</f>
        <v>1239</v>
      </c>
      <c r="AO539" s="170">
        <f>IFERROR(VLOOKUP('PLANNING-RECHANGES LATelec'!$F540,'Table V'!A$1:O8404,14,FALSE),"TBD")</f>
        <v>0</v>
      </c>
      <c r="AP539" s="171" t="str">
        <f>IFERROR(VLOOKUP('PLANNING-RECHANGES LATelec'!$F540,'Table V'!A$1:O$8013,15,FALSE),"TBD")</f>
        <v>EUR</v>
      </c>
      <c r="AQ539" s="170" t="str">
        <f>IFERROR(VLOOKUP('PLANNING-RECHANGES LATelec'!$A540,[3]PO_AS!$A$2:$R$2520,16,FALSE),"TBD")</f>
        <v>TBD</v>
      </c>
      <c r="AR539" s="171" t="str">
        <f>IFERROR(VLOOKUP('PLANNING-RECHANGES LATelec'!$A540,[3]PO_AS!$A$2:$S$2520,18,FALSE),"TBD")</f>
        <v>TBD</v>
      </c>
      <c r="AS539" s="171" t="str">
        <f t="shared" si="56"/>
        <v>Non valide</v>
      </c>
      <c r="AT539" s="171" t="str">
        <f t="shared" si="57"/>
        <v>Non valide</v>
      </c>
      <c r="AU539" s="215" t="str">
        <f>LEFT('PLANNING-RECHANGES LATelec'!$R540,9)</f>
        <v>LCT289741</v>
      </c>
      <c r="AV539" s="156"/>
    </row>
    <row r="540" spans="1:48" ht="25.5" hidden="1" x14ac:dyDescent="0.2">
      <c r="A540" s="165" t="str">
        <f t="shared" si="53"/>
        <v>450037868810</v>
      </c>
      <c r="B540" s="125" t="str">
        <f>IFERROR(VLOOKUP(F540,'Table V'!A:K,11,FALSE),"TBD")</f>
        <v>LATECOERE</v>
      </c>
      <c r="C540" s="125">
        <v>4500378688</v>
      </c>
      <c r="D540" s="126" t="s">
        <v>157</v>
      </c>
      <c r="E540" s="127" t="s">
        <v>104</v>
      </c>
      <c r="F540" s="125" t="s">
        <v>1532</v>
      </c>
      <c r="G540" s="125">
        <v>1</v>
      </c>
      <c r="H540" s="125">
        <v>1</v>
      </c>
      <c r="I540" s="125" t="str">
        <f>IFERROR(VLOOKUP(F540,'Stock PHS'!A:F,6,FALSE),"")</f>
        <v/>
      </c>
      <c r="J540" s="128" t="str">
        <f>IFERROR(VLOOKUP(F540,'Table V'!A:I,9,FALSE),"P/N INCONNU")</f>
        <v>P/N CONNU</v>
      </c>
      <c r="K540" s="125" t="str">
        <f>IFERROR(VLOOKUP(F540,'Table V'!A:J,10,FALSE),"TBD")</f>
        <v>N/A</v>
      </c>
      <c r="L540" s="125" t="str">
        <f>IFERROR(VLOOKUP(F540,'Table V'!A:C,3,FALSE),"LdF non existante")</f>
        <v>LdF approuvée</v>
      </c>
      <c r="M540" s="129" t="s">
        <v>59</v>
      </c>
      <c r="N540" s="129" t="str">
        <f>IFERROR(VLOOKUP(F540,'Table V'!A:H,8,FALSE),"À définir")</f>
        <v>N/A</v>
      </c>
      <c r="O540" s="125" t="str">
        <f>IFERROR(VLOOKUP(F540,'Table V'!A:E,2,FALSE),"TBD")</f>
        <v>FDCP-L1</v>
      </c>
      <c r="P540" s="125" t="str">
        <f>IFERROR(CONCATENATE(VLOOKUP(F540,'Table V'!$A$1:$Q$260192,17,FALSE),"-",(RIGHT(C540,4)),"0",D540),"")</f>
        <v>1251619-8688010</v>
      </c>
      <c r="Q540" s="138" t="str">
        <f>IFERROR(VLOOKUP(F540,'Table V'!A:L,12,FALSE),"")</f>
        <v>COL</v>
      </c>
      <c r="R540" s="126" t="s">
        <v>1587</v>
      </c>
      <c r="S540" s="125">
        <v>73220109</v>
      </c>
      <c r="T540" s="131" t="s">
        <v>1970</v>
      </c>
      <c r="U540" s="132" t="s">
        <v>15</v>
      </c>
      <c r="V540" s="139" t="str">
        <f>IFERROR(VLOOKUP(F540,'Table V'!A:F,6,FALSE),"TBD")</f>
        <v>N/A</v>
      </c>
      <c r="W540" s="140" t="str">
        <f>IFERROR(VLOOKUP(F540,'Table V'!A:G,7,FALSE),"TBD")</f>
        <v>N/A</v>
      </c>
      <c r="X540" s="125" t="str">
        <f>IFERROR(VLOOKUP(A540,[1]Feuil1!$A:$AG,32,FALSE),"N/A")</f>
        <v>N/A</v>
      </c>
      <c r="Y540" s="130" t="str">
        <f>IF(ISNUMBER(Tableau1[[#This Row],[Date expédition réelle]]),"Expédiée","En cours")</f>
        <v>En cours</v>
      </c>
      <c r="Z540" s="133" t="s">
        <v>1994</v>
      </c>
      <c r="AA540" s="125" t="s">
        <v>159</v>
      </c>
      <c r="AB540" s="129">
        <v>22020</v>
      </c>
      <c r="AC540" s="129" t="s">
        <v>57</v>
      </c>
      <c r="AD540" s="129">
        <v>6040</v>
      </c>
      <c r="AE540" s="134">
        <v>43609</v>
      </c>
      <c r="AF540" s="134">
        <v>43600</v>
      </c>
      <c r="AG540" s="134">
        <f t="shared" si="54"/>
        <v>43594</v>
      </c>
      <c r="AH540" s="125"/>
      <c r="AI540" s="219" t="str">
        <f>IFERROR(VLOOKUP('PLANNING-RECHANGES LATelec'!$AU541,[2]MAD!$B$4:$J$50000,2,FALSE),"MAD TBD")</f>
        <v>MAD TBD</v>
      </c>
      <c r="AJ540" s="135" t="str">
        <f>IFERROR(VLOOKUP('PLANNING-RECHANGES LATelec'!$AU541,[2]MAD!$B$4:$J$50000,9,FALSE),"NON EXPEDIÉE")</f>
        <v>NON EXPEDIÉE</v>
      </c>
      <c r="AK540" s="237" t="str">
        <f t="shared" si="55"/>
        <v/>
      </c>
      <c r="AL540" s="227">
        <v>43594</v>
      </c>
      <c r="AM540" s="222" t="s">
        <v>15</v>
      </c>
      <c r="AN540" s="172">
        <f>IFERROR(VLOOKUP('PLANNING-RECHANGES LATelec'!$F541,'Table V'!A$1:O8448,13,FALSE),"TBD")</f>
        <v>1239</v>
      </c>
      <c r="AO540" s="170">
        <f>IFERROR(VLOOKUP('PLANNING-RECHANGES LATelec'!$F541,'Table V'!A$1:O8405,14,FALSE),"TBD")</f>
        <v>0</v>
      </c>
      <c r="AP540" s="171" t="str">
        <f>IFERROR(VLOOKUP('PLANNING-RECHANGES LATelec'!$F541,'Table V'!A$1:O$8013,15,FALSE),"TBD")</f>
        <v>EUR</v>
      </c>
      <c r="AQ540" s="170" t="str">
        <f>IFERROR(VLOOKUP('PLANNING-RECHANGES LATelec'!$A541,[3]PO_AS!$A$2:$R$2520,16,FALSE),"TBD")</f>
        <v>TBD</v>
      </c>
      <c r="AR540" s="171" t="str">
        <f>IFERROR(VLOOKUP('PLANNING-RECHANGES LATelec'!$A541,[3]PO_AS!$A$2:$S$2520,18,FALSE),"TBD")</f>
        <v>TBD</v>
      </c>
      <c r="AS540" s="171" t="str">
        <f t="shared" si="56"/>
        <v>Non valide</v>
      </c>
      <c r="AT540" s="171" t="str">
        <f t="shared" si="57"/>
        <v>Non valide</v>
      </c>
      <c r="AU540" s="215" t="str">
        <f>LEFT('PLANNING-RECHANGES LATelec'!$R541,9)</f>
        <v>LCT289742</v>
      </c>
      <c r="AV540" s="156"/>
    </row>
    <row r="541" spans="1:48" ht="25.5" hidden="1" x14ac:dyDescent="0.2">
      <c r="A541" s="165" t="str">
        <f t="shared" si="53"/>
        <v>450037868810</v>
      </c>
      <c r="B541" s="125" t="str">
        <f>IFERROR(VLOOKUP(F541,'Table V'!A:K,11,FALSE),"TBD")</f>
        <v>LATECOERE</v>
      </c>
      <c r="C541" s="125">
        <v>4500378688</v>
      </c>
      <c r="D541" s="126" t="s">
        <v>157</v>
      </c>
      <c r="E541" s="127" t="s">
        <v>104</v>
      </c>
      <c r="F541" s="125" t="s">
        <v>1532</v>
      </c>
      <c r="G541" s="125">
        <v>1</v>
      </c>
      <c r="H541" s="125">
        <v>1</v>
      </c>
      <c r="I541" s="125" t="str">
        <f>IFERROR(VLOOKUP(F541,'Stock PHS'!A:F,6,FALSE),"")</f>
        <v/>
      </c>
      <c r="J541" s="128" t="str">
        <f>IFERROR(VLOOKUP(F541,'Table V'!A:I,9,FALSE),"P/N INCONNU")</f>
        <v>P/N CONNU</v>
      </c>
      <c r="K541" s="125" t="str">
        <f>IFERROR(VLOOKUP(F541,'Table V'!A:J,10,FALSE),"TBD")</f>
        <v>N/A</v>
      </c>
      <c r="L541" s="125" t="str">
        <f>IFERROR(VLOOKUP(F541,'Table V'!A:C,3,FALSE),"LdF non existante")</f>
        <v>LdF approuvée</v>
      </c>
      <c r="M541" s="129" t="s">
        <v>59</v>
      </c>
      <c r="N541" s="129" t="str">
        <f>IFERROR(VLOOKUP(F541,'Table V'!A:H,8,FALSE),"À définir")</f>
        <v>N/A</v>
      </c>
      <c r="O541" s="125" t="str">
        <f>IFERROR(VLOOKUP(F541,'Table V'!A:E,2,FALSE),"TBD")</f>
        <v>FDCP-L1</v>
      </c>
      <c r="P541" s="125" t="str">
        <f>IFERROR(CONCATENATE(VLOOKUP(F541,'Table V'!$A$1:$Q$260192,17,FALSE),"-",(RIGHT(C541,4)),"0",D541),"")</f>
        <v>1251619-8688010</v>
      </c>
      <c r="Q541" s="138" t="str">
        <f>IFERROR(VLOOKUP(F541,'Table V'!A:L,12,FALSE),"")</f>
        <v>COL</v>
      </c>
      <c r="R541" s="126" t="s">
        <v>1588</v>
      </c>
      <c r="S541" s="125">
        <v>73220110</v>
      </c>
      <c r="T541" s="131" t="s">
        <v>1971</v>
      </c>
      <c r="U541" s="132" t="s">
        <v>15</v>
      </c>
      <c r="V541" s="139" t="str">
        <f>IFERROR(VLOOKUP(F541,'Table V'!A:F,6,FALSE),"TBD")</f>
        <v>N/A</v>
      </c>
      <c r="W541" s="140" t="str">
        <f>IFERROR(VLOOKUP(F541,'Table V'!A:G,7,FALSE),"TBD")</f>
        <v>N/A</v>
      </c>
      <c r="X541" s="125" t="str">
        <f>IFERROR(VLOOKUP(A541,[1]Feuil1!$A:$AG,32,FALSE),"N/A")</f>
        <v>N/A</v>
      </c>
      <c r="Y541" s="130" t="str">
        <f>IF(ISNUMBER(Tableau1[[#This Row],[Date expédition réelle]]),"Expédiée","En cours")</f>
        <v>En cours</v>
      </c>
      <c r="Z541" s="133" t="s">
        <v>1670</v>
      </c>
      <c r="AA541" s="125" t="s">
        <v>159</v>
      </c>
      <c r="AB541" s="129">
        <v>22020</v>
      </c>
      <c r="AC541" s="129"/>
      <c r="AD541" s="129">
        <v>6543</v>
      </c>
      <c r="AE541" s="134">
        <v>43609</v>
      </c>
      <c r="AF541" s="134">
        <v>43602</v>
      </c>
      <c r="AG541" s="134">
        <f t="shared" si="54"/>
        <v>43598</v>
      </c>
      <c r="AH541" s="125"/>
      <c r="AI541" s="219" t="str">
        <f>IFERROR(VLOOKUP('PLANNING-RECHANGES LATelec'!$AU542,[2]MAD!$B$4:$J$50000,2,FALSE),"MAD TBD")</f>
        <v>MAD TBD</v>
      </c>
      <c r="AJ541" s="135" t="str">
        <f>IFERROR(VLOOKUP('PLANNING-RECHANGES LATelec'!$AU542,[2]MAD!$B$4:$J$50000,9,FALSE),"NON EXPEDIÉE")</f>
        <v>NON EXPEDIÉE</v>
      </c>
      <c r="AK541" s="237" t="str">
        <f t="shared" si="55"/>
        <v/>
      </c>
      <c r="AL541" s="227">
        <v>43598</v>
      </c>
      <c r="AM541" s="222" t="s">
        <v>15</v>
      </c>
      <c r="AN541" s="172">
        <f>IFERROR(VLOOKUP('PLANNING-RECHANGES LATelec'!$F542,'Table V'!A$1:O8449,13,FALSE),"TBD")</f>
        <v>1239</v>
      </c>
      <c r="AO541" s="170">
        <f>IFERROR(VLOOKUP('PLANNING-RECHANGES LATelec'!$F542,'Table V'!A$1:O8406,14,FALSE),"TBD")</f>
        <v>0</v>
      </c>
      <c r="AP541" s="171" t="str">
        <f>IFERROR(VLOOKUP('PLANNING-RECHANGES LATelec'!$F542,'Table V'!A$1:O$8013,15,FALSE),"TBD")</f>
        <v>EUR</v>
      </c>
      <c r="AQ541" s="170" t="str">
        <f>IFERROR(VLOOKUP('PLANNING-RECHANGES LATelec'!$A542,[3]PO_AS!$A$2:$R$2520,16,FALSE),"TBD")</f>
        <v>TBD</v>
      </c>
      <c r="AR541" s="171" t="str">
        <f>IFERROR(VLOOKUP('PLANNING-RECHANGES LATelec'!$A542,[3]PO_AS!$A$2:$S$2520,18,FALSE),"TBD")</f>
        <v>TBD</v>
      </c>
      <c r="AS541" s="171" t="str">
        <f t="shared" si="56"/>
        <v>Non valide</v>
      </c>
      <c r="AT541" s="171" t="str">
        <f t="shared" si="57"/>
        <v>Non valide</v>
      </c>
      <c r="AU541" s="215" t="str">
        <f>LEFT('PLANNING-RECHANGES LATelec'!$R542,9)</f>
        <v>LCT289743</v>
      </c>
      <c r="AV541" s="156"/>
    </row>
    <row r="542" spans="1:48" ht="25.5" hidden="1" x14ac:dyDescent="0.2">
      <c r="A542" s="164" t="str">
        <f t="shared" si="53"/>
        <v>450037868810</v>
      </c>
      <c r="B542" s="125" t="str">
        <f>IFERROR(VLOOKUP(F542,'Table V'!A:K,11,FALSE),"TBD")</f>
        <v>LATECOERE</v>
      </c>
      <c r="C542" s="125">
        <v>4500378688</v>
      </c>
      <c r="D542" s="126" t="s">
        <v>157</v>
      </c>
      <c r="E542" s="127" t="s">
        <v>104</v>
      </c>
      <c r="F542" s="125" t="s">
        <v>1532</v>
      </c>
      <c r="G542" s="125">
        <v>1</v>
      </c>
      <c r="H542" s="125">
        <v>1</v>
      </c>
      <c r="I542" s="125" t="str">
        <f>IFERROR(VLOOKUP(F542,'Stock PHS'!A:F,6,FALSE),"")</f>
        <v/>
      </c>
      <c r="J542" s="128" t="str">
        <f>IFERROR(VLOOKUP(F542,'Table V'!A:I,9,FALSE),"P/N INCONNU")</f>
        <v>P/N CONNU</v>
      </c>
      <c r="K542" s="125" t="str">
        <f>IFERROR(VLOOKUP(F542,'Table V'!A:J,10,FALSE),"TBD")</f>
        <v>N/A</v>
      </c>
      <c r="L542" s="125" t="str">
        <f>IFERROR(VLOOKUP(F542,'Table V'!A:C,3,FALSE),"LdF non existante")</f>
        <v>LdF approuvée</v>
      </c>
      <c r="M542" s="129" t="s">
        <v>59</v>
      </c>
      <c r="N542" s="129" t="str">
        <f>IFERROR(VLOOKUP(F542,'Table V'!A:H,8,FALSE),"À définir")</f>
        <v>N/A</v>
      </c>
      <c r="O542" s="125" t="str">
        <f>IFERROR(VLOOKUP(F542,'Table V'!A:E,2,FALSE),"TBD")</f>
        <v>FDCP-L1</v>
      </c>
      <c r="P542" s="125" t="str">
        <f>IFERROR(CONCATENATE(VLOOKUP(F542,'Table V'!$A$1:$Q$260192,17,FALSE),"-",(RIGHT(C542,4)),"0",D542),"")</f>
        <v>1251619-8688010</v>
      </c>
      <c r="Q542" s="138" t="str">
        <f>IFERROR(VLOOKUP(F542,'Table V'!A:L,12,FALSE),"")</f>
        <v>COL</v>
      </c>
      <c r="R542" s="126" t="s">
        <v>1589</v>
      </c>
      <c r="S542" s="125">
        <v>73220111</v>
      </c>
      <c r="T542" s="131" t="s">
        <v>1971</v>
      </c>
      <c r="U542" s="132" t="s">
        <v>15</v>
      </c>
      <c r="V542" s="139" t="str">
        <f>IFERROR(VLOOKUP(F542,'Table V'!A:F,6,FALSE),"TBD")</f>
        <v>N/A</v>
      </c>
      <c r="W542" s="140" t="str">
        <f>IFERROR(VLOOKUP(F542,'Table V'!A:G,7,FALSE),"TBD")</f>
        <v>N/A</v>
      </c>
      <c r="X542" s="125" t="str">
        <f>IFERROR(VLOOKUP(A542,[1]Feuil1!$A:$AG,32,FALSE),"N/A")</f>
        <v>N/A</v>
      </c>
      <c r="Y542" s="130" t="str">
        <f>IF(ISNUMBER(Tableau1[[#This Row],[Date expédition réelle]]),"Expédiée","En cours")</f>
        <v>En cours</v>
      </c>
      <c r="Z542" s="133" t="s">
        <v>1670</v>
      </c>
      <c r="AA542" s="125" t="s">
        <v>159</v>
      </c>
      <c r="AB542" s="129">
        <v>22020</v>
      </c>
      <c r="AC542" s="129"/>
      <c r="AD542" s="129">
        <v>6543</v>
      </c>
      <c r="AE542" s="134">
        <v>43609</v>
      </c>
      <c r="AF542" s="134">
        <v>43602</v>
      </c>
      <c r="AG542" s="134">
        <f t="shared" si="54"/>
        <v>43598</v>
      </c>
      <c r="AH542" s="125"/>
      <c r="AI542" s="219" t="str">
        <f>IFERROR(VLOOKUP('PLANNING-RECHANGES LATelec'!$AU543,[2]MAD!$B$4:$J$50000,2,FALSE),"MAD TBD")</f>
        <v>MAD TBD</v>
      </c>
      <c r="AJ542" s="135" t="str">
        <f>IFERROR(VLOOKUP('PLANNING-RECHANGES LATelec'!$AU543,[2]MAD!$B$4:$J$50000,9,FALSE),"NON EXPEDIÉE")</f>
        <v>NON EXPEDIÉE</v>
      </c>
      <c r="AK542" s="237" t="str">
        <f t="shared" si="55"/>
        <v/>
      </c>
      <c r="AL542" s="227">
        <v>43598</v>
      </c>
      <c r="AM542" s="222" t="s">
        <v>15</v>
      </c>
      <c r="AN542" s="172">
        <f>IFERROR(VLOOKUP('PLANNING-RECHANGES LATelec'!$F543,'Table V'!A$1:O8450,13,FALSE),"TBD")</f>
        <v>1239</v>
      </c>
      <c r="AO542" s="170">
        <f>IFERROR(VLOOKUP('PLANNING-RECHANGES LATelec'!$F543,'Table V'!A$1:O8407,14,FALSE),"TBD")</f>
        <v>0</v>
      </c>
      <c r="AP542" s="171" t="str">
        <f>IFERROR(VLOOKUP('PLANNING-RECHANGES LATelec'!$F543,'Table V'!A$1:O$8013,15,FALSE),"TBD")</f>
        <v>EUR</v>
      </c>
      <c r="AQ542" s="170" t="str">
        <f>IFERROR(VLOOKUP('PLANNING-RECHANGES LATelec'!$A543,[3]PO_AS!$A$2:$R$2520,16,FALSE),"TBD")</f>
        <v>TBD</v>
      </c>
      <c r="AR542" s="171" t="str">
        <f>IFERROR(VLOOKUP('PLANNING-RECHANGES LATelec'!$A543,[3]PO_AS!$A$2:$S$2520,18,FALSE),"TBD")</f>
        <v>TBD</v>
      </c>
      <c r="AS542" s="171" t="str">
        <f t="shared" si="56"/>
        <v>Non valide</v>
      </c>
      <c r="AT542" s="171" t="str">
        <f t="shared" si="57"/>
        <v>Non valide</v>
      </c>
      <c r="AU542" s="215" t="str">
        <f>LEFT('PLANNING-RECHANGES LATelec'!$R543,9)</f>
        <v>LCT289744</v>
      </c>
      <c r="AV542" s="156"/>
    </row>
    <row r="543" spans="1:48" ht="25.5" hidden="1" x14ac:dyDescent="0.2">
      <c r="A543" s="165" t="str">
        <f t="shared" si="53"/>
        <v>450037868810</v>
      </c>
      <c r="B543" s="125" t="str">
        <f>IFERROR(VLOOKUP(F543,'Table V'!A:K,11,FALSE),"TBD")</f>
        <v>LATECOERE</v>
      </c>
      <c r="C543" s="125">
        <v>4500378688</v>
      </c>
      <c r="D543" s="126" t="s">
        <v>157</v>
      </c>
      <c r="E543" s="127" t="s">
        <v>104</v>
      </c>
      <c r="F543" s="125" t="s">
        <v>1532</v>
      </c>
      <c r="G543" s="125">
        <v>1</v>
      </c>
      <c r="H543" s="125">
        <v>1</v>
      </c>
      <c r="I543" s="125" t="str">
        <f>IFERROR(VLOOKUP(F543,'Stock PHS'!A:F,6,FALSE),"")</f>
        <v/>
      </c>
      <c r="J543" s="128" t="str">
        <f>IFERROR(VLOOKUP(F543,'Table V'!A:I,9,FALSE),"P/N INCONNU")</f>
        <v>P/N CONNU</v>
      </c>
      <c r="K543" s="125" t="str">
        <f>IFERROR(VLOOKUP(F543,'Table V'!A:J,10,FALSE),"TBD")</f>
        <v>N/A</v>
      </c>
      <c r="L543" s="125" t="str">
        <f>IFERROR(VLOOKUP(F543,'Table V'!A:C,3,FALSE),"LdF non existante")</f>
        <v>LdF approuvée</v>
      </c>
      <c r="M543" s="129" t="s">
        <v>59</v>
      </c>
      <c r="N543" s="129" t="str">
        <f>IFERROR(VLOOKUP(F543,'Table V'!A:H,8,FALSE),"À définir")</f>
        <v>N/A</v>
      </c>
      <c r="O543" s="125" t="str">
        <f>IFERROR(VLOOKUP(F543,'Table V'!A:E,2,FALSE),"TBD")</f>
        <v>FDCP-L1</v>
      </c>
      <c r="P543" s="125" t="str">
        <f>IFERROR(CONCATENATE(VLOOKUP(F543,'Table V'!$A$1:$Q$260192,17,FALSE),"-",(RIGHT(C543,4)),"0",D543),"")</f>
        <v>1251619-8688010</v>
      </c>
      <c r="Q543" s="138" t="str">
        <f>IFERROR(VLOOKUP(F543,'Table V'!A:L,12,FALSE),"")</f>
        <v>COL</v>
      </c>
      <c r="R543" s="126" t="s">
        <v>1590</v>
      </c>
      <c r="S543" s="125">
        <v>73220112</v>
      </c>
      <c r="T543" s="131" t="s">
        <v>1971</v>
      </c>
      <c r="U543" s="132" t="s">
        <v>15</v>
      </c>
      <c r="V543" s="139" t="str">
        <f>IFERROR(VLOOKUP(F543,'Table V'!A:F,6,FALSE),"TBD")</f>
        <v>N/A</v>
      </c>
      <c r="W543" s="140" t="str">
        <f>IFERROR(VLOOKUP(F543,'Table V'!A:G,7,FALSE),"TBD")</f>
        <v>N/A</v>
      </c>
      <c r="X543" s="125" t="str">
        <f>IFERROR(VLOOKUP(A543,[1]Feuil1!$A:$AG,32,FALSE),"N/A")</f>
        <v>N/A</v>
      </c>
      <c r="Y543" s="130" t="str">
        <f>IF(ISNUMBER(Tableau1[[#This Row],[Date expédition réelle]]),"Expédiée","En cours")</f>
        <v>En cours</v>
      </c>
      <c r="Z543" s="133" t="s">
        <v>1670</v>
      </c>
      <c r="AA543" s="125" t="s">
        <v>159</v>
      </c>
      <c r="AB543" s="129">
        <v>22020</v>
      </c>
      <c r="AC543" s="129"/>
      <c r="AD543" s="129">
        <v>6543</v>
      </c>
      <c r="AE543" s="134">
        <v>43609</v>
      </c>
      <c r="AF543" s="134">
        <v>43602</v>
      </c>
      <c r="AG543" s="134">
        <f t="shared" si="54"/>
        <v>43598</v>
      </c>
      <c r="AH543" s="125"/>
      <c r="AI543" s="219" t="str">
        <f>IFERROR(VLOOKUP('PLANNING-RECHANGES LATelec'!$AU544,[2]MAD!$B$4:$J$50000,2,FALSE),"MAD TBD")</f>
        <v>MAD TBD</v>
      </c>
      <c r="AJ543" s="135" t="str">
        <f>IFERROR(VLOOKUP('PLANNING-RECHANGES LATelec'!$AU544,[2]MAD!$B$4:$J$50000,9,FALSE),"NON EXPEDIÉE")</f>
        <v>NON EXPEDIÉE</v>
      </c>
      <c r="AK543" s="237" t="str">
        <f t="shared" si="55"/>
        <v/>
      </c>
      <c r="AL543" s="227">
        <v>43598</v>
      </c>
      <c r="AM543" s="222" t="s">
        <v>15</v>
      </c>
      <c r="AN543" s="172">
        <f>IFERROR(VLOOKUP('PLANNING-RECHANGES LATelec'!$F544,'Table V'!A$1:O8451,13,FALSE),"TBD")</f>
        <v>1239</v>
      </c>
      <c r="AO543" s="170">
        <f>IFERROR(VLOOKUP('PLANNING-RECHANGES LATelec'!$F544,'Table V'!A$1:O8408,14,FALSE),"TBD")</f>
        <v>0</v>
      </c>
      <c r="AP543" s="171" t="str">
        <f>IFERROR(VLOOKUP('PLANNING-RECHANGES LATelec'!$F544,'Table V'!A$1:O$8013,15,FALSE),"TBD")</f>
        <v>EUR</v>
      </c>
      <c r="AQ543" s="170" t="str">
        <f>IFERROR(VLOOKUP('PLANNING-RECHANGES LATelec'!$A544,[3]PO_AS!$A$2:$R$2520,16,FALSE),"TBD")</f>
        <v>TBD</v>
      </c>
      <c r="AR543" s="171" t="str">
        <f>IFERROR(VLOOKUP('PLANNING-RECHANGES LATelec'!$A544,[3]PO_AS!$A$2:$S$2520,18,FALSE),"TBD")</f>
        <v>TBD</v>
      </c>
      <c r="AS543" s="171" t="str">
        <f t="shared" si="56"/>
        <v>Non valide</v>
      </c>
      <c r="AT543" s="171" t="str">
        <f t="shared" si="57"/>
        <v>Non valide</v>
      </c>
      <c r="AU543" s="215" t="str">
        <f>LEFT('PLANNING-RECHANGES LATelec'!$R544,9)</f>
        <v>LCT289745</v>
      </c>
      <c r="AV543" s="156"/>
    </row>
    <row r="544" spans="1:48" ht="25.5" hidden="1" x14ac:dyDescent="0.2">
      <c r="A544" s="164" t="str">
        <f t="shared" si="53"/>
        <v>450037868810</v>
      </c>
      <c r="B544" s="125" t="str">
        <f>IFERROR(VLOOKUP(F544,'Table V'!A:K,11,FALSE),"TBD")</f>
        <v>LATECOERE</v>
      </c>
      <c r="C544" s="125">
        <v>4500378688</v>
      </c>
      <c r="D544" s="126" t="s">
        <v>157</v>
      </c>
      <c r="E544" s="127" t="s">
        <v>104</v>
      </c>
      <c r="F544" s="125" t="s">
        <v>1532</v>
      </c>
      <c r="G544" s="125">
        <v>1</v>
      </c>
      <c r="H544" s="125">
        <v>1</v>
      </c>
      <c r="I544" s="125" t="str">
        <f>IFERROR(VLOOKUP(F544,'Stock PHS'!A:F,6,FALSE),"")</f>
        <v/>
      </c>
      <c r="J544" s="128" t="str">
        <f>IFERROR(VLOOKUP(F544,'Table V'!A:I,9,FALSE),"P/N INCONNU")</f>
        <v>P/N CONNU</v>
      </c>
      <c r="K544" s="125" t="str">
        <f>IFERROR(VLOOKUP(F544,'Table V'!A:J,10,FALSE),"TBD")</f>
        <v>N/A</v>
      </c>
      <c r="L544" s="125" t="str">
        <f>IFERROR(VLOOKUP(F544,'Table V'!A:C,3,FALSE),"LdF non existante")</f>
        <v>LdF approuvée</v>
      </c>
      <c r="M544" s="129" t="s">
        <v>59</v>
      </c>
      <c r="N544" s="129" t="str">
        <f>IFERROR(VLOOKUP(F544,'Table V'!A:H,8,FALSE),"À définir")</f>
        <v>N/A</v>
      </c>
      <c r="O544" s="125" t="str">
        <f>IFERROR(VLOOKUP(F544,'Table V'!A:E,2,FALSE),"TBD")</f>
        <v>FDCP-L1</v>
      </c>
      <c r="P544" s="125" t="str">
        <f>IFERROR(CONCATENATE(VLOOKUP(F544,'Table V'!$A$1:$Q$260192,17,FALSE),"-",(RIGHT(C544,4)),"0",D544),"")</f>
        <v>1251619-8688010</v>
      </c>
      <c r="Q544" s="138" t="str">
        <f>IFERROR(VLOOKUP(F544,'Table V'!A:L,12,FALSE),"")</f>
        <v>COL</v>
      </c>
      <c r="R544" s="126" t="s">
        <v>1591</v>
      </c>
      <c r="S544" s="125">
        <v>73220113</v>
      </c>
      <c r="T544" s="131" t="s">
        <v>1971</v>
      </c>
      <c r="U544" s="132" t="s">
        <v>15</v>
      </c>
      <c r="V544" s="139" t="str">
        <f>IFERROR(VLOOKUP(F544,'Table V'!A:F,6,FALSE),"TBD")</f>
        <v>N/A</v>
      </c>
      <c r="W544" s="140" t="str">
        <f>IFERROR(VLOOKUP(F544,'Table V'!A:G,7,FALSE),"TBD")</f>
        <v>N/A</v>
      </c>
      <c r="X544" s="125" t="str">
        <f>IFERROR(VLOOKUP(A544,[1]Feuil1!$A:$AG,32,FALSE),"N/A")</f>
        <v>N/A</v>
      </c>
      <c r="Y544" s="130" t="str">
        <f>IF(ISNUMBER(Tableau1[[#This Row],[Date expédition réelle]]),"Expédiée","En cours")</f>
        <v>En cours</v>
      </c>
      <c r="Z544" s="133" t="s">
        <v>1670</v>
      </c>
      <c r="AA544" s="125" t="s">
        <v>159</v>
      </c>
      <c r="AB544" s="129">
        <v>22020</v>
      </c>
      <c r="AC544" s="129"/>
      <c r="AD544" s="129">
        <v>6543</v>
      </c>
      <c r="AE544" s="134">
        <v>43609</v>
      </c>
      <c r="AF544" s="134">
        <v>43602</v>
      </c>
      <c r="AG544" s="134">
        <f t="shared" si="54"/>
        <v>43598</v>
      </c>
      <c r="AH544" s="125"/>
      <c r="AI544" s="219" t="str">
        <f>IFERROR(VLOOKUP('PLANNING-RECHANGES LATelec'!$AU545,[2]MAD!$B$4:$J$50000,2,FALSE),"MAD TBD")</f>
        <v>MAD TBD</v>
      </c>
      <c r="AJ544" s="135" t="str">
        <f>IFERROR(VLOOKUP('PLANNING-RECHANGES LATelec'!$AU545,[2]MAD!$B$4:$J$50000,9,FALSE),"NON EXPEDIÉE")</f>
        <v>NON EXPEDIÉE</v>
      </c>
      <c r="AK544" s="237" t="str">
        <f t="shared" si="55"/>
        <v/>
      </c>
      <c r="AL544" s="227">
        <v>43598</v>
      </c>
      <c r="AM544" s="222" t="s">
        <v>15</v>
      </c>
      <c r="AN544" s="172">
        <f>IFERROR(VLOOKUP('PLANNING-RECHANGES LATelec'!$F545,'Table V'!A$1:O8452,13,FALSE),"TBD")</f>
        <v>1239</v>
      </c>
      <c r="AO544" s="170">
        <f>IFERROR(VLOOKUP('PLANNING-RECHANGES LATelec'!$F545,'Table V'!A$1:O8409,14,FALSE),"TBD")</f>
        <v>0</v>
      </c>
      <c r="AP544" s="171" t="str">
        <f>IFERROR(VLOOKUP('PLANNING-RECHANGES LATelec'!$F545,'Table V'!A$1:O$8013,15,FALSE),"TBD")</f>
        <v>EUR</v>
      </c>
      <c r="AQ544" s="170" t="str">
        <f>IFERROR(VLOOKUP('PLANNING-RECHANGES LATelec'!$A545,[3]PO_AS!$A$2:$R$2520,16,FALSE),"TBD")</f>
        <v>TBD</v>
      </c>
      <c r="AR544" s="171" t="str">
        <f>IFERROR(VLOOKUP('PLANNING-RECHANGES LATelec'!$A545,[3]PO_AS!$A$2:$S$2520,18,FALSE),"TBD")</f>
        <v>TBD</v>
      </c>
      <c r="AS544" s="171" t="str">
        <f t="shared" si="56"/>
        <v>Non valide</v>
      </c>
      <c r="AT544" s="171" t="str">
        <f t="shared" si="57"/>
        <v>Non valide</v>
      </c>
      <c r="AU544" s="215" t="str">
        <f>LEFT('PLANNING-RECHANGES LATelec'!$R545,9)</f>
        <v>LCT289746</v>
      </c>
      <c r="AV544" s="156"/>
    </row>
    <row r="545" spans="1:48" ht="25.5" hidden="1" x14ac:dyDescent="0.2">
      <c r="A545" s="165" t="str">
        <f t="shared" si="53"/>
        <v>450037868810</v>
      </c>
      <c r="B545" s="125" t="str">
        <f>IFERROR(VLOOKUP(F545,'Table V'!A:K,11,FALSE),"TBD")</f>
        <v>LATECOERE</v>
      </c>
      <c r="C545" s="125">
        <v>4500378688</v>
      </c>
      <c r="D545" s="126" t="s">
        <v>157</v>
      </c>
      <c r="E545" s="127" t="s">
        <v>104</v>
      </c>
      <c r="F545" s="125" t="s">
        <v>1532</v>
      </c>
      <c r="G545" s="125">
        <v>1</v>
      </c>
      <c r="H545" s="125">
        <v>1</v>
      </c>
      <c r="I545" s="125" t="str">
        <f>IFERROR(VLOOKUP(F545,'Stock PHS'!A:F,6,FALSE),"")</f>
        <v/>
      </c>
      <c r="J545" s="128" t="str">
        <f>IFERROR(VLOOKUP(F545,'Table V'!A:I,9,FALSE),"P/N INCONNU")</f>
        <v>P/N CONNU</v>
      </c>
      <c r="K545" s="125" t="str">
        <f>IFERROR(VLOOKUP(F545,'Table V'!A:J,10,FALSE),"TBD")</f>
        <v>N/A</v>
      </c>
      <c r="L545" s="125" t="str">
        <f>IFERROR(VLOOKUP(F545,'Table V'!A:C,3,FALSE),"LdF non existante")</f>
        <v>LdF approuvée</v>
      </c>
      <c r="M545" s="129" t="s">
        <v>59</v>
      </c>
      <c r="N545" s="129" t="str">
        <f>IFERROR(VLOOKUP(F545,'Table V'!A:H,8,FALSE),"À définir")</f>
        <v>N/A</v>
      </c>
      <c r="O545" s="125" t="str">
        <f>IFERROR(VLOOKUP(F545,'Table V'!A:E,2,FALSE),"TBD")</f>
        <v>FDCP-L1</v>
      </c>
      <c r="P545" s="125" t="str">
        <f>IFERROR(CONCATENATE(VLOOKUP(F545,'Table V'!$A$1:$Q$260192,17,FALSE),"-",(RIGHT(C545,4)),"0",D545),"")</f>
        <v>1251619-8688010</v>
      </c>
      <c r="Q545" s="138" t="str">
        <f>IFERROR(VLOOKUP(F545,'Table V'!A:L,12,FALSE),"")</f>
        <v>COL</v>
      </c>
      <c r="R545" s="126" t="s">
        <v>1592</v>
      </c>
      <c r="S545" s="125">
        <v>73220114</v>
      </c>
      <c r="T545" s="131" t="s">
        <v>1971</v>
      </c>
      <c r="U545" s="132" t="s">
        <v>15</v>
      </c>
      <c r="V545" s="139" t="str">
        <f>IFERROR(VLOOKUP(F545,'Table V'!A:F,6,FALSE),"TBD")</f>
        <v>N/A</v>
      </c>
      <c r="W545" s="140" t="str">
        <f>IFERROR(VLOOKUP(F545,'Table V'!A:G,7,FALSE),"TBD")</f>
        <v>N/A</v>
      </c>
      <c r="X545" s="125" t="str">
        <f>IFERROR(VLOOKUP(A545,[1]Feuil1!$A:$AG,32,FALSE),"N/A")</f>
        <v>N/A</v>
      </c>
      <c r="Y545" s="130" t="str">
        <f>IF(ISNUMBER(Tableau1[[#This Row],[Date expédition réelle]]),"Expédiée","En cours")</f>
        <v>En cours</v>
      </c>
      <c r="Z545" s="133" t="s">
        <v>1670</v>
      </c>
      <c r="AA545" s="125" t="s">
        <v>159</v>
      </c>
      <c r="AB545" s="129">
        <v>22020</v>
      </c>
      <c r="AC545" s="129"/>
      <c r="AD545" s="129">
        <v>6543</v>
      </c>
      <c r="AE545" s="134">
        <v>43609</v>
      </c>
      <c r="AF545" s="134">
        <v>43602</v>
      </c>
      <c r="AG545" s="134">
        <f t="shared" si="54"/>
        <v>43598</v>
      </c>
      <c r="AH545" s="125"/>
      <c r="AI545" s="219" t="str">
        <f>IFERROR(VLOOKUP('PLANNING-RECHANGES LATelec'!$AU546,[2]MAD!$B$4:$J$50000,2,FALSE),"MAD TBD")</f>
        <v>MAD TBD</v>
      </c>
      <c r="AJ545" s="135" t="str">
        <f>IFERROR(VLOOKUP('PLANNING-RECHANGES LATelec'!$AU546,[2]MAD!$B$4:$J$50000,9,FALSE),"NON EXPEDIÉE")</f>
        <v>NON EXPEDIÉE</v>
      </c>
      <c r="AK545" s="237" t="str">
        <f t="shared" si="55"/>
        <v/>
      </c>
      <c r="AL545" s="227">
        <v>43598</v>
      </c>
      <c r="AM545" s="222" t="s">
        <v>15</v>
      </c>
      <c r="AN545" s="172">
        <f>IFERROR(VLOOKUP('PLANNING-RECHANGES LATelec'!$F546,'Table V'!A$1:O8453,13,FALSE),"TBD")</f>
        <v>4521</v>
      </c>
      <c r="AO545" s="170">
        <f>IFERROR(VLOOKUP('PLANNING-RECHANGES LATelec'!$F546,'Table V'!A$1:O8410,14,FALSE),"TBD")</f>
        <v>9368</v>
      </c>
      <c r="AP545" s="171" t="str">
        <f>IFERROR(VLOOKUP('PLANNING-RECHANGES LATelec'!$F546,'Table V'!A$1:O$8013,15,FALSE),"TBD")</f>
        <v>USD</v>
      </c>
      <c r="AQ545" s="170" t="str">
        <f>IFERROR(VLOOKUP('PLANNING-RECHANGES LATelec'!$A546,[3]PO_AS!$A$2:$R$2520,16,FALSE),"TBD")</f>
        <v>TBD</v>
      </c>
      <c r="AR545" s="171" t="str">
        <f>IFERROR(VLOOKUP('PLANNING-RECHANGES LATelec'!$A546,[3]PO_AS!$A$2:$S$2520,18,FALSE),"TBD")</f>
        <v>TBD</v>
      </c>
      <c r="AS545" s="171" t="str">
        <f t="shared" si="56"/>
        <v>Non valide</v>
      </c>
      <c r="AT545" s="171" t="str">
        <f t="shared" si="57"/>
        <v>Non valide</v>
      </c>
      <c r="AU545" s="215" t="str">
        <f>LEFT('PLANNING-RECHANGES LATelec'!$R546,9)</f>
        <v>LCT307450</v>
      </c>
      <c r="AV545" s="156"/>
    </row>
    <row r="546" spans="1:48" ht="76.5" x14ac:dyDescent="0.2">
      <c r="A546" s="86" t="str">
        <f t="shared" si="53"/>
        <v>2809788910</v>
      </c>
      <c r="B546" s="125" t="str">
        <f>IFERROR(VLOOKUP(F546,'Table V'!A:K,11,FALSE),"TBD")</f>
        <v>AIRBUS</v>
      </c>
      <c r="C546" s="125">
        <v>28097889</v>
      </c>
      <c r="D546" s="126" t="s">
        <v>157</v>
      </c>
      <c r="E546" s="127" t="s">
        <v>104</v>
      </c>
      <c r="F546" s="125" t="s">
        <v>1665</v>
      </c>
      <c r="G546" s="125">
        <v>6</v>
      </c>
      <c r="H546" s="125">
        <v>6</v>
      </c>
      <c r="I546" s="125" t="str">
        <f>IFERROR(VLOOKUP(F546,'Stock PHS'!A:F,6,FALSE),"")</f>
        <v/>
      </c>
      <c r="J546" s="128" t="str">
        <f>IFERROR(VLOOKUP(F546,'Table V'!A:I,9,FALSE),"P/N INCONNU")</f>
        <v>P/N CONNU</v>
      </c>
      <c r="K546" s="125" t="str">
        <f>IFERROR(VLOOKUP(F546,'Table V'!A:J,10,FALSE),"TBD")</f>
        <v>N/A</v>
      </c>
      <c r="L546" s="125" t="str">
        <f>IFERROR(VLOOKUP(F546,'Table V'!A:C,3,FALSE),"LdF non existante")</f>
        <v>LdF Non approuvée</v>
      </c>
      <c r="M546" s="129"/>
      <c r="N546" s="129" t="str">
        <f>IFERROR(VLOOKUP(F546,'Table V'!A:H,8,FALSE),"À définir")</f>
        <v>NON</v>
      </c>
      <c r="O546" s="125" t="str">
        <f>IFERROR(VLOOKUP(F546,'Table V'!A:E,2,FALSE),"TBD")</f>
        <v>BUNDLE</v>
      </c>
      <c r="P546" s="129" t="str">
        <f>IFERROR(CONCATENATE(VLOOKUP(F546,'Table V'!$A$1:$Q$260192,17,FALSE),"-",(RIGHT(C546,4)),"0",D546),"")</f>
        <v>1251019-7889010</v>
      </c>
      <c r="Q546" s="138" t="str">
        <f>IFERROR(VLOOKUP(F546,'Table V'!A:L,12,FALSE),"")</f>
        <v>COL</v>
      </c>
      <c r="R546" s="126" t="s">
        <v>1690</v>
      </c>
      <c r="S546" s="125" t="s">
        <v>1718</v>
      </c>
      <c r="T546" s="131">
        <v>43563</v>
      </c>
      <c r="U546" s="132" t="s">
        <v>15</v>
      </c>
      <c r="V546" s="139" t="str">
        <f>IFERROR(VLOOKUP(F546,'Table V'!A:F,6,FALSE),"TBD")</f>
        <v>N/A</v>
      </c>
      <c r="W546" s="140" t="str">
        <f>IFERROR(VLOOKUP(F546,'Table V'!A:G,7,FALSE),"TBD")</f>
        <v>N/A</v>
      </c>
      <c r="X546" s="125" t="str">
        <f>IFERROR(VLOOKUP(A546,[1]Feuil1!$A:$AG,32,FALSE),"N/A")</f>
        <v>N/A</v>
      </c>
      <c r="Y546" s="130" t="str">
        <f>IF(ISNUMBER(Tableau1[[#This Row],[Date expédition réelle]]),"Expédiée","En cours")</f>
        <v>En cours</v>
      </c>
      <c r="Z546" s="133" t="s">
        <v>1708</v>
      </c>
      <c r="AA546" s="125" t="s">
        <v>876</v>
      </c>
      <c r="AB546" s="129">
        <v>23238</v>
      </c>
      <c r="AC546" s="129"/>
      <c r="AD546" s="129">
        <v>6659</v>
      </c>
      <c r="AE546" s="134">
        <v>43587</v>
      </c>
      <c r="AF546" s="134">
        <v>43604</v>
      </c>
      <c r="AG546" s="134">
        <f t="shared" si="54"/>
        <v>43599</v>
      </c>
      <c r="AH546" s="125"/>
      <c r="AI546" s="219" t="str">
        <f>IFERROR(VLOOKUP('PLANNING-RECHANGES LATelec'!$AU547,[2]MAD!$B$4:$J$50000,2,FALSE),"MAD TBD")</f>
        <v>MAD TBD</v>
      </c>
      <c r="AJ546" s="135" t="str">
        <f>IFERROR(VLOOKUP('PLANNING-RECHANGES LATelec'!$AU547,[2]MAD!$B$4:$J$50000,9,FALSE),"NON EXPEDIÉE")</f>
        <v>NON EXPEDIÉE</v>
      </c>
      <c r="AK546" s="237" t="str">
        <f t="shared" si="55"/>
        <v/>
      </c>
      <c r="AL546" s="227">
        <v>43599</v>
      </c>
      <c r="AM546" s="222" t="s">
        <v>15</v>
      </c>
      <c r="AN546" s="172">
        <f>IFERROR(VLOOKUP('PLANNING-RECHANGES LATelec'!$F547,'Table V'!A$1:O8454,13,FALSE),"TBD")</f>
        <v>831</v>
      </c>
      <c r="AO546" s="170">
        <f>IFERROR(VLOOKUP('PLANNING-RECHANGES LATelec'!$F547,'Table V'!A$1:O8411,14,FALSE),"TBD")</f>
        <v>1258</v>
      </c>
      <c r="AP546" s="171" t="str">
        <f>IFERROR(VLOOKUP('PLANNING-RECHANGES LATelec'!$F547,'Table V'!A$1:O$8013,15,FALSE),"TBD")</f>
        <v>USD</v>
      </c>
      <c r="AQ546" s="170" t="str">
        <f>IFERROR(VLOOKUP('PLANNING-RECHANGES LATelec'!$A547,[3]PO_AS!$A$2:$R$2520,16,FALSE),"TBD")</f>
        <v>TBD</v>
      </c>
      <c r="AR546" s="171" t="str">
        <f>IFERROR(VLOOKUP('PLANNING-RECHANGES LATelec'!$A547,[3]PO_AS!$A$2:$S$2520,18,FALSE),"TBD")</f>
        <v>TBD</v>
      </c>
      <c r="AS546" s="171" t="str">
        <f t="shared" si="56"/>
        <v>Non valide</v>
      </c>
      <c r="AT546" s="171" t="str">
        <f t="shared" si="57"/>
        <v>Non valide</v>
      </c>
      <c r="AU546" s="215" t="str">
        <f>LEFT('PLANNING-RECHANGES LATelec'!$R547,9)</f>
        <v>LCT322837</v>
      </c>
      <c r="AV546" s="156"/>
    </row>
    <row r="547" spans="1:48" ht="38.25" x14ac:dyDescent="0.2">
      <c r="A547" s="86" t="str">
        <f t="shared" si="53"/>
        <v>28052925
2811802310</v>
      </c>
      <c r="B547" s="125" t="str">
        <f>IFERROR(VLOOKUP(F547,'Table V'!A:K,11,FALSE),"TBD")</f>
        <v>AIRBUS</v>
      </c>
      <c r="C547" s="125" t="s">
        <v>1937</v>
      </c>
      <c r="D547" s="126" t="s">
        <v>157</v>
      </c>
      <c r="E547" s="127" t="s">
        <v>6</v>
      </c>
      <c r="F547" s="125" t="s">
        <v>1444</v>
      </c>
      <c r="G547" s="125">
        <v>2</v>
      </c>
      <c r="H547" s="125">
        <v>2</v>
      </c>
      <c r="I547" s="125" t="str">
        <f>IFERROR(VLOOKUP(F547,'Stock PHS'!A:F,6,FALSE),"")</f>
        <v/>
      </c>
      <c r="J547" s="128" t="str">
        <f>IFERROR(VLOOKUP(F547,'Table V'!A:I,9,FALSE),"P/N INCONNU")</f>
        <v>P/N CONNU</v>
      </c>
      <c r="K547" s="125" t="str">
        <f>IFERROR(VLOOKUP(F547,'Table V'!A:J,10,FALSE),"TBD")</f>
        <v>NA</v>
      </c>
      <c r="L547" s="125" t="str">
        <f>IFERROR(VLOOKUP(F547,'Table V'!A:C,3,FALSE),"LdF non existante")</f>
        <v>LdF Non approuvée</v>
      </c>
      <c r="M547" s="129"/>
      <c r="N547" s="129" t="str">
        <f>IFERROR(VLOOKUP(F547,'Table V'!A:H,8,FALSE),"À définir")</f>
        <v>NON</v>
      </c>
      <c r="O547" s="125">
        <f>IFERROR(VLOOKUP(F547,'Table V'!A:E,2,FALSE),"TBD")</f>
        <v>511</v>
      </c>
      <c r="P547" s="125" t="str">
        <f>IFERROR(CONCATENATE(VLOOKUP(F547,'Table V'!$A$1:$Q$260192,17,FALSE),"-",(RIGHT(C547,4)),"0",D547),"")</f>
        <v>1251019-8023010</v>
      </c>
      <c r="Q547" s="138" t="str">
        <f>IFERROR(VLOOKUP(F547,'Table V'!A:L,12,FALSE),"")</f>
        <v>LAB</v>
      </c>
      <c r="R547" s="126" t="s">
        <v>1948</v>
      </c>
      <c r="S547" s="125" t="s">
        <v>1944</v>
      </c>
      <c r="T547" s="131">
        <v>43570</v>
      </c>
      <c r="U547" s="132" t="s">
        <v>15</v>
      </c>
      <c r="V547" s="139" t="str">
        <f>IFERROR(VLOOKUP(F547,'Table V'!A:F,6,FALSE),"TBD")</f>
        <v>NA</v>
      </c>
      <c r="W547" s="140" t="str">
        <f>IFERROR(VLOOKUP(F547,'Table V'!A:G,7,FALSE),"TBD")</f>
        <v>NA</v>
      </c>
      <c r="X547" s="125" t="s">
        <v>57</v>
      </c>
      <c r="Y547" s="130" t="str">
        <f>IF(ISNUMBER(Tableau1[[#This Row],[Date expédition réelle]]),"Expédiée","En cours")</f>
        <v>En cours</v>
      </c>
      <c r="Z547" s="133" t="s">
        <v>1942</v>
      </c>
      <c r="AA547" s="125" t="s">
        <v>876</v>
      </c>
      <c r="AB547" s="129">
        <v>22894</v>
      </c>
      <c r="AC547" s="129"/>
      <c r="AD547" s="129">
        <v>6712</v>
      </c>
      <c r="AE547" s="134">
        <v>43507</v>
      </c>
      <c r="AF547" s="134">
        <v>43602</v>
      </c>
      <c r="AG547" s="134">
        <f t="shared" si="54"/>
        <v>43600</v>
      </c>
      <c r="AH547" s="125"/>
      <c r="AI547" s="219" t="str">
        <f>IFERROR(VLOOKUP('PLANNING-RECHANGES LATelec'!$AU548,[2]MAD!$B$4:$J$50000,2,FALSE),"MAD TBD")</f>
        <v>MAD TBD</v>
      </c>
      <c r="AJ547" s="135" t="str">
        <f>IFERROR(VLOOKUP('PLANNING-RECHANGES LATelec'!$AU548,[2]MAD!$B$4:$J$50000,9,FALSE),"NON EXPEDIÉE")</f>
        <v>NON EXPEDIÉE</v>
      </c>
      <c r="AK547" s="237" t="str">
        <f t="shared" si="55"/>
        <v/>
      </c>
      <c r="AL547" s="227">
        <v>43600</v>
      </c>
      <c r="AM547" s="222" t="s">
        <v>15</v>
      </c>
      <c r="AN547" s="172">
        <f>IFERROR(VLOOKUP('PLANNING-RECHANGES LATelec'!$F548,'Table V'!A$1:O8455,13,FALSE),"TBD")</f>
        <v>1239</v>
      </c>
      <c r="AO547" s="170">
        <f>IFERROR(VLOOKUP('PLANNING-RECHANGES LATelec'!$F548,'Table V'!A$1:O8412,14,FALSE),"TBD")</f>
        <v>0</v>
      </c>
      <c r="AP547" s="171" t="str">
        <f>IFERROR(VLOOKUP('PLANNING-RECHANGES LATelec'!$F548,'Table V'!A$1:O$8013,15,FALSE),"TBD")</f>
        <v>EUR</v>
      </c>
      <c r="AQ547" s="170" t="str">
        <f>IFERROR(VLOOKUP('PLANNING-RECHANGES LATelec'!$A548,[3]PO_AS!$A$2:$R$2520,16,FALSE),"TBD")</f>
        <v>TBD</v>
      </c>
      <c r="AR547" s="171" t="str">
        <f>IFERROR(VLOOKUP('PLANNING-RECHANGES LATelec'!$A548,[3]PO_AS!$A$2:$S$2520,18,FALSE),"TBD")</f>
        <v>TBD</v>
      </c>
      <c r="AS547" s="171" t="str">
        <f t="shared" si="56"/>
        <v>Non valide</v>
      </c>
      <c r="AT547" s="171" t="str">
        <f t="shared" si="57"/>
        <v>Non valide</v>
      </c>
      <c r="AU547" s="215" t="str">
        <f>LEFT('PLANNING-RECHANGES LATelec'!$R548,9)</f>
        <v>LCT289747</v>
      </c>
      <c r="AV547" s="156"/>
    </row>
    <row r="548" spans="1:48" ht="25.5" hidden="1" x14ac:dyDescent="0.2">
      <c r="A548" s="165" t="str">
        <f t="shared" si="53"/>
        <v>450037868810</v>
      </c>
      <c r="B548" s="125" t="str">
        <f>IFERROR(VLOOKUP(F548,'Table V'!A:K,11,FALSE),"TBD")</f>
        <v>LATECOERE</v>
      </c>
      <c r="C548" s="125">
        <v>4500378688</v>
      </c>
      <c r="D548" s="126" t="s">
        <v>157</v>
      </c>
      <c r="E548" s="127" t="s">
        <v>104</v>
      </c>
      <c r="F548" s="125" t="s">
        <v>1532</v>
      </c>
      <c r="G548" s="125">
        <v>1</v>
      </c>
      <c r="H548" s="125">
        <v>1</v>
      </c>
      <c r="I548" s="125" t="str">
        <f>IFERROR(VLOOKUP(F548,'Stock PHS'!A:F,6,FALSE),"")</f>
        <v/>
      </c>
      <c r="J548" s="128" t="str">
        <f>IFERROR(VLOOKUP(F548,'Table V'!A:I,9,FALSE),"P/N INCONNU")</f>
        <v>P/N CONNU</v>
      </c>
      <c r="K548" s="125" t="str">
        <f>IFERROR(VLOOKUP(F548,'Table V'!A:J,10,FALSE),"TBD")</f>
        <v>N/A</v>
      </c>
      <c r="L548" s="125" t="str">
        <f>IFERROR(VLOOKUP(F548,'Table V'!A:C,3,FALSE),"LdF non existante")</f>
        <v>LdF approuvée</v>
      </c>
      <c r="M548" s="129" t="s">
        <v>59</v>
      </c>
      <c r="N548" s="129" t="str">
        <f>IFERROR(VLOOKUP(F548,'Table V'!A:H,8,FALSE),"À définir")</f>
        <v>N/A</v>
      </c>
      <c r="O548" s="125" t="str">
        <f>IFERROR(VLOOKUP(F548,'Table V'!A:E,2,FALSE),"TBD")</f>
        <v>FDCP-L1</v>
      </c>
      <c r="P548" s="125" t="str">
        <f>IFERROR(CONCATENATE(VLOOKUP(F548,'Table V'!$A$1:$Q$260192,17,FALSE),"-",(RIGHT(C548,4)),"0",D548),"")</f>
        <v>1251619-8688010</v>
      </c>
      <c r="Q548" s="138" t="str">
        <f>IFERROR(VLOOKUP(F548,'Table V'!A:L,12,FALSE),"")</f>
        <v>COL</v>
      </c>
      <c r="R548" s="126" t="s">
        <v>1593</v>
      </c>
      <c r="S548" s="125">
        <v>73220115</v>
      </c>
      <c r="T548" s="131" t="s">
        <v>1971</v>
      </c>
      <c r="U548" s="132" t="s">
        <v>15</v>
      </c>
      <c r="V548" s="139" t="str">
        <f>IFERROR(VLOOKUP(F548,'Table V'!A:F,6,FALSE),"TBD")</f>
        <v>N/A</v>
      </c>
      <c r="W548" s="140" t="str">
        <f>IFERROR(VLOOKUP(F548,'Table V'!A:G,7,FALSE),"TBD")</f>
        <v>N/A</v>
      </c>
      <c r="X548" s="125" t="str">
        <f>IFERROR(VLOOKUP(A548,[1]Feuil1!$A:$AG,32,FALSE),"N/A")</f>
        <v>N/A</v>
      </c>
      <c r="Y548" s="130" t="str">
        <f>IF(ISNUMBER(Tableau1[[#This Row],[Date expédition réelle]]),"Expédiée","En cours")</f>
        <v>En cours</v>
      </c>
      <c r="Z548" s="133" t="s">
        <v>1670</v>
      </c>
      <c r="AA548" s="125" t="s">
        <v>159</v>
      </c>
      <c r="AB548" s="129">
        <v>22020</v>
      </c>
      <c r="AC548" s="129"/>
      <c r="AD548" s="129">
        <v>6543</v>
      </c>
      <c r="AE548" s="134">
        <v>43609</v>
      </c>
      <c r="AF548" s="134">
        <v>43607</v>
      </c>
      <c r="AG548" s="134">
        <f t="shared" si="54"/>
        <v>43601</v>
      </c>
      <c r="AH548" s="125"/>
      <c r="AI548" s="219" t="str">
        <f>IFERROR(VLOOKUP('PLANNING-RECHANGES LATelec'!$AU549,[2]MAD!$B$4:$J$50000,2,FALSE),"MAD TBD")</f>
        <v>MAD TBD</v>
      </c>
      <c r="AJ548" s="135" t="str">
        <f>IFERROR(VLOOKUP('PLANNING-RECHANGES LATelec'!$AU549,[2]MAD!$B$4:$J$50000,9,FALSE),"NON EXPEDIÉE")</f>
        <v>NON EXPEDIÉE</v>
      </c>
      <c r="AK548" s="237" t="str">
        <f t="shared" si="55"/>
        <v/>
      </c>
      <c r="AL548" s="227">
        <v>43601</v>
      </c>
      <c r="AM548" s="222" t="s">
        <v>15</v>
      </c>
      <c r="AN548" s="172">
        <f>IFERROR(VLOOKUP('PLANNING-RECHANGES LATelec'!$F549,'Table V'!A$1:O8456,13,FALSE),"TBD")</f>
        <v>1239</v>
      </c>
      <c r="AO548" s="170">
        <f>IFERROR(VLOOKUP('PLANNING-RECHANGES LATelec'!$F549,'Table V'!A$1:O8413,14,FALSE),"TBD")</f>
        <v>0</v>
      </c>
      <c r="AP548" s="171" t="str">
        <f>IFERROR(VLOOKUP('PLANNING-RECHANGES LATelec'!$F549,'Table V'!A$1:O$8013,15,FALSE),"TBD")</f>
        <v>EUR</v>
      </c>
      <c r="AQ548" s="170" t="str">
        <f>IFERROR(VLOOKUP('PLANNING-RECHANGES LATelec'!$A549,[3]PO_AS!$A$2:$R$2520,16,FALSE),"TBD")</f>
        <v>TBD</v>
      </c>
      <c r="AR548" s="171" t="str">
        <f>IFERROR(VLOOKUP('PLANNING-RECHANGES LATelec'!$A549,[3]PO_AS!$A$2:$S$2520,18,FALSE),"TBD")</f>
        <v>TBD</v>
      </c>
      <c r="AS548" s="171" t="str">
        <f t="shared" si="56"/>
        <v>Non valide</v>
      </c>
      <c r="AT548" s="171" t="str">
        <f t="shared" si="57"/>
        <v>Non valide</v>
      </c>
      <c r="AU548" s="215" t="str">
        <f>LEFT('PLANNING-RECHANGES LATelec'!$R549,9)</f>
        <v>LCT289748</v>
      </c>
      <c r="AV548" s="156"/>
    </row>
    <row r="549" spans="1:48" ht="38.25" hidden="1" x14ac:dyDescent="0.2">
      <c r="A549" s="164" t="str">
        <f t="shared" si="53"/>
        <v>450037868810</v>
      </c>
      <c r="B549" s="125" t="str">
        <f>IFERROR(VLOOKUP(F549,'Table V'!A:K,11,FALSE),"TBD")</f>
        <v>LATECOERE</v>
      </c>
      <c r="C549" s="125">
        <v>4500378688</v>
      </c>
      <c r="D549" s="126" t="s">
        <v>157</v>
      </c>
      <c r="E549" s="127" t="s">
        <v>104</v>
      </c>
      <c r="F549" s="125" t="s">
        <v>1532</v>
      </c>
      <c r="G549" s="125">
        <v>1</v>
      </c>
      <c r="H549" s="125">
        <v>1</v>
      </c>
      <c r="I549" s="125" t="str">
        <f>IFERROR(VLOOKUP(F549,'Stock PHS'!A:F,6,FALSE),"")</f>
        <v/>
      </c>
      <c r="J549" s="128" t="str">
        <f>IFERROR(VLOOKUP(F549,'Table V'!A:I,9,FALSE),"P/N INCONNU")</f>
        <v>P/N CONNU</v>
      </c>
      <c r="K549" s="125" t="str">
        <f>IFERROR(VLOOKUP(F549,'Table V'!A:J,10,FALSE),"TBD")</f>
        <v>N/A</v>
      </c>
      <c r="L549" s="125" t="str">
        <f>IFERROR(VLOOKUP(F549,'Table V'!A:C,3,FALSE),"LdF non existante")</f>
        <v>LdF approuvée</v>
      </c>
      <c r="M549" s="129" t="s">
        <v>59</v>
      </c>
      <c r="N549" s="129" t="str">
        <f>IFERROR(VLOOKUP(F549,'Table V'!A:H,8,FALSE),"À définir")</f>
        <v>N/A</v>
      </c>
      <c r="O549" s="125" t="str">
        <f>IFERROR(VLOOKUP(F549,'Table V'!A:E,2,FALSE),"TBD")</f>
        <v>FDCP-L1</v>
      </c>
      <c r="P549" s="125" t="str">
        <f>IFERROR(CONCATENATE(VLOOKUP(F549,'Table V'!$A$1:$Q$260192,17,FALSE),"-",(RIGHT(C549,4)),"0",D549),"")</f>
        <v>1251619-8688010</v>
      </c>
      <c r="Q549" s="138" t="str">
        <f>IFERROR(VLOOKUP(F549,'Table V'!A:L,12,FALSE),"")</f>
        <v>COL</v>
      </c>
      <c r="R549" s="126" t="s">
        <v>1594</v>
      </c>
      <c r="S549" s="125">
        <v>73220116</v>
      </c>
      <c r="T549" s="131" t="s">
        <v>1971</v>
      </c>
      <c r="U549" s="132" t="s">
        <v>15</v>
      </c>
      <c r="V549" s="139" t="str">
        <f>IFERROR(VLOOKUP(F549,'Table V'!A:F,6,FALSE),"TBD")</f>
        <v>N/A</v>
      </c>
      <c r="W549" s="140" t="str">
        <f>IFERROR(VLOOKUP(F549,'Table V'!A:G,7,FALSE),"TBD")</f>
        <v>N/A</v>
      </c>
      <c r="X549" s="125" t="str">
        <f>IFERROR(VLOOKUP(A549,[1]Feuil1!$A:$AG,32,FALSE),"N/A")</f>
        <v>N/A</v>
      </c>
      <c r="Y549" s="130" t="str">
        <f>IF(ISNUMBER(Tableau1[[#This Row],[Date expédition réelle]]),"Expédiée","En cours")</f>
        <v>En cours</v>
      </c>
      <c r="Z549" s="133" t="s">
        <v>1699</v>
      </c>
      <c r="AA549" s="125" t="s">
        <v>159</v>
      </c>
      <c r="AB549" s="129">
        <v>22020</v>
      </c>
      <c r="AC549" s="129"/>
      <c r="AD549" s="129">
        <v>6543</v>
      </c>
      <c r="AE549" s="134">
        <v>43609</v>
      </c>
      <c r="AF549" s="134">
        <v>43607</v>
      </c>
      <c r="AG549" s="134">
        <f t="shared" si="54"/>
        <v>43601</v>
      </c>
      <c r="AH549" s="125"/>
      <c r="AI549" s="219" t="str">
        <f>IFERROR(VLOOKUP('PLANNING-RECHANGES LATelec'!$AU550,[2]MAD!$B$4:$J$50000,2,FALSE),"MAD TBD")</f>
        <v>MAD TBD</v>
      </c>
      <c r="AJ549" s="135" t="str">
        <f>IFERROR(VLOOKUP('PLANNING-RECHANGES LATelec'!$AU550,[2]MAD!$B$4:$J$50000,9,FALSE),"NON EXPEDIÉE")</f>
        <v>NON EXPEDIÉE</v>
      </c>
      <c r="AK549" s="237" t="str">
        <f t="shared" si="55"/>
        <v/>
      </c>
      <c r="AL549" s="227">
        <v>43601</v>
      </c>
      <c r="AM549" s="222" t="s">
        <v>15</v>
      </c>
      <c r="AN549" s="172">
        <f>IFERROR(VLOOKUP('PLANNING-RECHANGES LATelec'!$F550,'Table V'!A$1:O8457,13,FALSE),"TBD")</f>
        <v>1239</v>
      </c>
      <c r="AO549" s="170">
        <f>IFERROR(VLOOKUP('PLANNING-RECHANGES LATelec'!$F550,'Table V'!A$1:O8414,14,FALSE),"TBD")</f>
        <v>0</v>
      </c>
      <c r="AP549" s="171" t="str">
        <f>IFERROR(VLOOKUP('PLANNING-RECHANGES LATelec'!$F550,'Table V'!A$1:O$8013,15,FALSE),"TBD")</f>
        <v>EUR</v>
      </c>
      <c r="AQ549" s="170" t="str">
        <f>IFERROR(VLOOKUP('PLANNING-RECHANGES LATelec'!$A550,[3]PO_AS!$A$2:$R$2520,16,FALSE),"TBD")</f>
        <v>TBD</v>
      </c>
      <c r="AR549" s="171" t="str">
        <f>IFERROR(VLOOKUP('PLANNING-RECHANGES LATelec'!$A550,[3]PO_AS!$A$2:$S$2520,18,FALSE),"TBD")</f>
        <v>TBD</v>
      </c>
      <c r="AS549" s="171" t="str">
        <f t="shared" si="56"/>
        <v>Non valide</v>
      </c>
      <c r="AT549" s="171" t="str">
        <f t="shared" si="57"/>
        <v>Non valide</v>
      </c>
      <c r="AU549" s="215" t="str">
        <f>LEFT('PLANNING-RECHANGES LATelec'!$R550,9)</f>
        <v>LCT289749</v>
      </c>
      <c r="AV549" s="156"/>
    </row>
    <row r="550" spans="1:48" ht="38.25" hidden="1" x14ac:dyDescent="0.2">
      <c r="A550" s="165" t="str">
        <f t="shared" si="53"/>
        <v>450037868810</v>
      </c>
      <c r="B550" s="125" t="str">
        <f>IFERROR(VLOOKUP(F550,'Table V'!A:K,11,FALSE),"TBD")</f>
        <v>LATECOERE</v>
      </c>
      <c r="C550" s="125">
        <v>4500378688</v>
      </c>
      <c r="D550" s="126" t="s">
        <v>157</v>
      </c>
      <c r="E550" s="127" t="s">
        <v>104</v>
      </c>
      <c r="F550" s="125" t="s">
        <v>1532</v>
      </c>
      <c r="G550" s="125">
        <v>1</v>
      </c>
      <c r="H550" s="125">
        <v>1</v>
      </c>
      <c r="I550" s="125" t="str">
        <f>IFERROR(VLOOKUP(F550,'Stock PHS'!A:F,6,FALSE),"")</f>
        <v/>
      </c>
      <c r="J550" s="128" t="str">
        <f>IFERROR(VLOOKUP(F550,'Table V'!A:I,9,FALSE),"P/N INCONNU")</f>
        <v>P/N CONNU</v>
      </c>
      <c r="K550" s="125" t="str">
        <f>IFERROR(VLOOKUP(F550,'Table V'!A:J,10,FALSE),"TBD")</f>
        <v>N/A</v>
      </c>
      <c r="L550" s="125" t="str">
        <f>IFERROR(VLOOKUP(F550,'Table V'!A:C,3,FALSE),"LdF non existante")</f>
        <v>LdF approuvée</v>
      </c>
      <c r="M550" s="129" t="s">
        <v>59</v>
      </c>
      <c r="N550" s="129" t="str">
        <f>IFERROR(VLOOKUP(F550,'Table V'!A:H,8,FALSE),"À définir")</f>
        <v>N/A</v>
      </c>
      <c r="O550" s="125" t="str">
        <f>IFERROR(VLOOKUP(F550,'Table V'!A:E,2,FALSE),"TBD")</f>
        <v>FDCP-L1</v>
      </c>
      <c r="P550" s="125" t="str">
        <f>IFERROR(CONCATENATE(VLOOKUP(F550,'Table V'!$A$1:$Q$260192,17,FALSE),"-",(RIGHT(C550,4)),"0",D550),"")</f>
        <v>1251619-8688010</v>
      </c>
      <c r="Q550" s="138" t="str">
        <f>IFERROR(VLOOKUP(F550,'Table V'!A:L,12,FALSE),"")</f>
        <v>COL</v>
      </c>
      <c r="R550" s="126" t="s">
        <v>1595</v>
      </c>
      <c r="S550" s="125">
        <v>73220117</v>
      </c>
      <c r="T550" s="131" t="s">
        <v>1971</v>
      </c>
      <c r="U550" s="132" t="s">
        <v>15</v>
      </c>
      <c r="V550" s="139" t="str">
        <f>IFERROR(VLOOKUP(F550,'Table V'!A:F,6,FALSE),"TBD")</f>
        <v>N/A</v>
      </c>
      <c r="W550" s="140" t="str">
        <f>IFERROR(VLOOKUP(F550,'Table V'!A:G,7,FALSE),"TBD")</f>
        <v>N/A</v>
      </c>
      <c r="X550" s="125" t="str">
        <f>IFERROR(VLOOKUP(A550,[1]Feuil1!$A:$AG,32,FALSE),"N/A")</f>
        <v>N/A</v>
      </c>
      <c r="Y550" s="130" t="str">
        <f>IF(ISNUMBER(Tableau1[[#This Row],[Date expédition réelle]]),"Expédiée","En cours")</f>
        <v>En cours</v>
      </c>
      <c r="Z550" s="133" t="s">
        <v>1699</v>
      </c>
      <c r="AA550" s="125" t="s">
        <v>159</v>
      </c>
      <c r="AB550" s="129">
        <v>22020</v>
      </c>
      <c r="AC550" s="129"/>
      <c r="AD550" s="129">
        <v>6543</v>
      </c>
      <c r="AE550" s="134">
        <v>43609</v>
      </c>
      <c r="AF550" s="134">
        <v>43607</v>
      </c>
      <c r="AG550" s="134">
        <f t="shared" si="54"/>
        <v>43601</v>
      </c>
      <c r="AH550" s="125"/>
      <c r="AI550" s="219" t="str">
        <f>IFERROR(VLOOKUP('PLANNING-RECHANGES LATelec'!$AU551,[2]MAD!$B$4:$J$50000,2,FALSE),"MAD TBD")</f>
        <v>MAD TBD</v>
      </c>
      <c r="AJ550" s="135" t="str">
        <f>IFERROR(VLOOKUP('PLANNING-RECHANGES LATelec'!$AU551,[2]MAD!$B$4:$J$50000,9,FALSE),"NON EXPEDIÉE")</f>
        <v>NON EXPEDIÉE</v>
      </c>
      <c r="AK550" s="237" t="str">
        <f t="shared" si="55"/>
        <v/>
      </c>
      <c r="AL550" s="227">
        <v>43601</v>
      </c>
      <c r="AM550" s="222" t="s">
        <v>15</v>
      </c>
      <c r="AN550" s="172">
        <f>IFERROR(VLOOKUP('PLANNING-RECHANGES LATelec'!$F551,'Table V'!A$1:O8458,13,FALSE),"TBD")</f>
        <v>1239</v>
      </c>
      <c r="AO550" s="170">
        <f>IFERROR(VLOOKUP('PLANNING-RECHANGES LATelec'!$F551,'Table V'!A$1:O8415,14,FALSE),"TBD")</f>
        <v>0</v>
      </c>
      <c r="AP550" s="171" t="str">
        <f>IFERROR(VLOOKUP('PLANNING-RECHANGES LATelec'!$F551,'Table V'!A$1:O$8013,15,FALSE),"TBD")</f>
        <v>EUR</v>
      </c>
      <c r="AQ550" s="170" t="str">
        <f>IFERROR(VLOOKUP('PLANNING-RECHANGES LATelec'!$A551,[3]PO_AS!$A$2:$R$2520,16,FALSE),"TBD")</f>
        <v>TBD</v>
      </c>
      <c r="AR550" s="171" t="str">
        <f>IFERROR(VLOOKUP('PLANNING-RECHANGES LATelec'!$A551,[3]PO_AS!$A$2:$S$2520,18,FALSE),"TBD")</f>
        <v>TBD</v>
      </c>
      <c r="AS550" s="171" t="str">
        <f t="shared" si="56"/>
        <v>Non valide</v>
      </c>
      <c r="AT550" s="171" t="str">
        <f t="shared" si="57"/>
        <v>Non valide</v>
      </c>
      <c r="AU550" s="215" t="str">
        <f>LEFT('PLANNING-RECHANGES LATelec'!$R551,9)</f>
        <v>LCT289750</v>
      </c>
      <c r="AV550" s="156"/>
    </row>
    <row r="551" spans="1:48" ht="38.25" hidden="1" x14ac:dyDescent="0.2">
      <c r="A551" s="164" t="str">
        <f t="shared" si="53"/>
        <v>450037868810</v>
      </c>
      <c r="B551" s="125" t="str">
        <f>IFERROR(VLOOKUP(F551,'Table V'!A:K,11,FALSE),"TBD")</f>
        <v>LATECOERE</v>
      </c>
      <c r="C551" s="125">
        <v>4500378688</v>
      </c>
      <c r="D551" s="126" t="s">
        <v>157</v>
      </c>
      <c r="E551" s="127" t="s">
        <v>104</v>
      </c>
      <c r="F551" s="125" t="s">
        <v>1532</v>
      </c>
      <c r="G551" s="125">
        <v>1</v>
      </c>
      <c r="H551" s="125">
        <v>1</v>
      </c>
      <c r="I551" s="125" t="str">
        <f>IFERROR(VLOOKUP(F551,'Stock PHS'!A:F,6,FALSE),"")</f>
        <v/>
      </c>
      <c r="J551" s="128" t="str">
        <f>IFERROR(VLOOKUP(F551,'Table V'!A:I,9,FALSE),"P/N INCONNU")</f>
        <v>P/N CONNU</v>
      </c>
      <c r="K551" s="125" t="str">
        <f>IFERROR(VLOOKUP(F551,'Table V'!A:J,10,FALSE),"TBD")</f>
        <v>N/A</v>
      </c>
      <c r="L551" s="125" t="str">
        <f>IFERROR(VLOOKUP(F551,'Table V'!A:C,3,FALSE),"LdF non existante")</f>
        <v>LdF approuvée</v>
      </c>
      <c r="M551" s="129" t="s">
        <v>59</v>
      </c>
      <c r="N551" s="129" t="str">
        <f>IFERROR(VLOOKUP(F551,'Table V'!A:H,8,FALSE),"À définir")</f>
        <v>N/A</v>
      </c>
      <c r="O551" s="125" t="str">
        <f>IFERROR(VLOOKUP(F551,'Table V'!A:E,2,FALSE),"TBD")</f>
        <v>FDCP-L1</v>
      </c>
      <c r="P551" s="125" t="str">
        <f>IFERROR(CONCATENATE(VLOOKUP(F551,'Table V'!$A$1:$Q$260192,17,FALSE),"-",(RIGHT(C551,4)),"0",D551),"")</f>
        <v>1251619-8688010</v>
      </c>
      <c r="Q551" s="138" t="str">
        <f>IFERROR(VLOOKUP(F551,'Table V'!A:L,12,FALSE),"")</f>
        <v>COL</v>
      </c>
      <c r="R551" s="126" t="s">
        <v>1596</v>
      </c>
      <c r="S551" s="125">
        <v>73220118</v>
      </c>
      <c r="T551" s="131" t="s">
        <v>1971</v>
      </c>
      <c r="U551" s="132" t="s">
        <v>15</v>
      </c>
      <c r="V551" s="139" t="str">
        <f>IFERROR(VLOOKUP(F551,'Table V'!A:F,6,FALSE),"TBD")</f>
        <v>N/A</v>
      </c>
      <c r="W551" s="140" t="str">
        <f>IFERROR(VLOOKUP(F551,'Table V'!A:G,7,FALSE),"TBD")</f>
        <v>N/A</v>
      </c>
      <c r="X551" s="125" t="str">
        <f>IFERROR(VLOOKUP(A551,[1]Feuil1!$A:$AG,32,FALSE),"N/A")</f>
        <v>N/A</v>
      </c>
      <c r="Y551" s="130" t="str">
        <f>IF(ISNUMBER(Tableau1[[#This Row],[Date expédition réelle]]),"Expédiée","En cours")</f>
        <v>En cours</v>
      </c>
      <c r="Z551" s="133" t="s">
        <v>1699</v>
      </c>
      <c r="AA551" s="125" t="s">
        <v>159</v>
      </c>
      <c r="AB551" s="129">
        <v>22020</v>
      </c>
      <c r="AC551" s="129"/>
      <c r="AD551" s="129">
        <v>6543</v>
      </c>
      <c r="AE551" s="134">
        <v>43609</v>
      </c>
      <c r="AF551" s="134">
        <v>43607</v>
      </c>
      <c r="AG551" s="134">
        <f t="shared" si="54"/>
        <v>43601</v>
      </c>
      <c r="AH551" s="125"/>
      <c r="AI551" s="219" t="str">
        <f>IFERROR(VLOOKUP('PLANNING-RECHANGES LATelec'!$AU552,[2]MAD!$B$4:$J$50000,2,FALSE),"MAD TBD")</f>
        <v>MAD TBD</v>
      </c>
      <c r="AJ551" s="135" t="str">
        <f>IFERROR(VLOOKUP('PLANNING-RECHANGES LATelec'!$AU552,[2]MAD!$B$4:$J$50000,9,FALSE),"NON EXPEDIÉE")</f>
        <v>NON EXPEDIÉE</v>
      </c>
      <c r="AK551" s="237" t="str">
        <f t="shared" si="55"/>
        <v/>
      </c>
      <c r="AL551" s="227">
        <v>43601</v>
      </c>
      <c r="AM551" s="222" t="s">
        <v>15</v>
      </c>
      <c r="AN551" s="172">
        <f>IFERROR(VLOOKUP('PLANNING-RECHANGES LATelec'!$F552,'Table V'!A$1:O8459,13,FALSE),"TBD")</f>
        <v>1239</v>
      </c>
      <c r="AO551" s="170">
        <f>IFERROR(VLOOKUP('PLANNING-RECHANGES LATelec'!$F552,'Table V'!A$1:O8416,14,FALSE),"TBD")</f>
        <v>0</v>
      </c>
      <c r="AP551" s="171" t="str">
        <f>IFERROR(VLOOKUP('PLANNING-RECHANGES LATelec'!$F552,'Table V'!A$1:O$8013,15,FALSE),"TBD")</f>
        <v>EUR</v>
      </c>
      <c r="AQ551" s="170" t="str">
        <f>IFERROR(VLOOKUP('PLANNING-RECHANGES LATelec'!$A552,[3]PO_AS!$A$2:$R$2520,16,FALSE),"TBD")</f>
        <v>TBD</v>
      </c>
      <c r="AR551" s="171" t="str">
        <f>IFERROR(VLOOKUP('PLANNING-RECHANGES LATelec'!$A552,[3]PO_AS!$A$2:$S$2520,18,FALSE),"TBD")</f>
        <v>TBD</v>
      </c>
      <c r="AS551" s="171" t="str">
        <f t="shared" si="56"/>
        <v>Non valide</v>
      </c>
      <c r="AT551" s="171" t="str">
        <f t="shared" si="57"/>
        <v>Non valide</v>
      </c>
      <c r="AU551" s="215" t="str">
        <f>LEFT('PLANNING-RECHANGES LATelec'!$R552,9)</f>
        <v>LCT289751</v>
      </c>
      <c r="AV551" s="156"/>
    </row>
    <row r="552" spans="1:48" ht="38.25" hidden="1" x14ac:dyDescent="0.2">
      <c r="A552" s="165" t="str">
        <f t="shared" si="53"/>
        <v>450037868810</v>
      </c>
      <c r="B552" s="125" t="str">
        <f>IFERROR(VLOOKUP(F552,'Table V'!A:K,11,FALSE),"TBD")</f>
        <v>LATECOERE</v>
      </c>
      <c r="C552" s="125">
        <v>4500378688</v>
      </c>
      <c r="D552" s="126" t="s">
        <v>157</v>
      </c>
      <c r="E552" s="127" t="s">
        <v>104</v>
      </c>
      <c r="F552" s="125" t="s">
        <v>1532</v>
      </c>
      <c r="G552" s="125">
        <v>1</v>
      </c>
      <c r="H552" s="125">
        <v>1</v>
      </c>
      <c r="I552" s="125" t="str">
        <f>IFERROR(VLOOKUP(F552,'Stock PHS'!A:F,6,FALSE),"")</f>
        <v/>
      </c>
      <c r="J552" s="128" t="str">
        <f>IFERROR(VLOOKUP(F552,'Table V'!A:I,9,FALSE),"P/N INCONNU")</f>
        <v>P/N CONNU</v>
      </c>
      <c r="K552" s="125" t="str">
        <f>IFERROR(VLOOKUP(F552,'Table V'!A:J,10,FALSE),"TBD")</f>
        <v>N/A</v>
      </c>
      <c r="L552" s="125" t="str">
        <f>IFERROR(VLOOKUP(F552,'Table V'!A:C,3,FALSE),"LdF non existante")</f>
        <v>LdF approuvée</v>
      </c>
      <c r="M552" s="129" t="s">
        <v>59</v>
      </c>
      <c r="N552" s="129" t="str">
        <f>IFERROR(VLOOKUP(F552,'Table V'!A:H,8,FALSE),"À définir")</f>
        <v>N/A</v>
      </c>
      <c r="O552" s="125" t="str">
        <f>IFERROR(VLOOKUP(F552,'Table V'!A:E,2,FALSE),"TBD")</f>
        <v>FDCP-L1</v>
      </c>
      <c r="P552" s="125" t="str">
        <f>IFERROR(CONCATENATE(VLOOKUP(F552,'Table V'!$A$1:$Q$260192,17,FALSE),"-",(RIGHT(C552,4)),"0",D552),"")</f>
        <v>1251619-8688010</v>
      </c>
      <c r="Q552" s="138" t="str">
        <f>IFERROR(VLOOKUP(F552,'Table V'!A:L,12,FALSE),"")</f>
        <v>COL</v>
      </c>
      <c r="R552" s="126" t="s">
        <v>1597</v>
      </c>
      <c r="S552" s="125">
        <v>73220119</v>
      </c>
      <c r="T552" s="131" t="s">
        <v>1971</v>
      </c>
      <c r="U552" s="132" t="s">
        <v>15</v>
      </c>
      <c r="V552" s="139" t="str">
        <f>IFERROR(VLOOKUP(F552,'Table V'!A:F,6,FALSE),"TBD")</f>
        <v>N/A</v>
      </c>
      <c r="W552" s="140" t="str">
        <f>IFERROR(VLOOKUP(F552,'Table V'!A:G,7,FALSE),"TBD")</f>
        <v>N/A</v>
      </c>
      <c r="X552" s="125" t="str">
        <f>IFERROR(VLOOKUP(A552,[1]Feuil1!$A:$AG,32,FALSE),"N/A")</f>
        <v>N/A</v>
      </c>
      <c r="Y552" s="130" t="str">
        <f>IF(ISNUMBER(Tableau1[[#This Row],[Date expédition réelle]]),"Expédiée","En cours")</f>
        <v>En cours</v>
      </c>
      <c r="Z552" s="133" t="s">
        <v>1699</v>
      </c>
      <c r="AA552" s="125" t="s">
        <v>159</v>
      </c>
      <c r="AB552" s="129">
        <v>22020</v>
      </c>
      <c r="AC552" s="129"/>
      <c r="AD552" s="129">
        <v>6543</v>
      </c>
      <c r="AE552" s="134">
        <v>43609</v>
      </c>
      <c r="AF552" s="134">
        <v>43607</v>
      </c>
      <c r="AG552" s="134">
        <f t="shared" si="54"/>
        <v>43601</v>
      </c>
      <c r="AH552" s="125"/>
      <c r="AI552" s="219" t="str">
        <f>IFERROR(VLOOKUP('PLANNING-RECHANGES LATelec'!$AU553,[2]MAD!$B$4:$J$50000,2,FALSE),"MAD TBD")</f>
        <v>MAD TBD</v>
      </c>
      <c r="AJ552" s="135" t="str">
        <f>IFERROR(VLOOKUP('PLANNING-RECHANGES LATelec'!$AU553,[2]MAD!$B$4:$J$50000,9,FALSE),"NON EXPEDIÉE")</f>
        <v>NON EXPEDIÉE</v>
      </c>
      <c r="AK552" s="237" t="str">
        <f t="shared" si="55"/>
        <v/>
      </c>
      <c r="AL552" s="227">
        <v>43601</v>
      </c>
      <c r="AM552" s="222" t="s">
        <v>15</v>
      </c>
      <c r="AN552" s="172">
        <f>IFERROR(VLOOKUP('PLANNING-RECHANGES LATelec'!$F553,'Table V'!A$1:O8460,13,FALSE),"TBD")</f>
        <v>163</v>
      </c>
      <c r="AO552" s="170">
        <f>IFERROR(VLOOKUP('PLANNING-RECHANGES LATelec'!$F553,'Table V'!A$1:O8417,14,FALSE),"TBD")</f>
        <v>465</v>
      </c>
      <c r="AP552" s="171" t="str">
        <f>IFERROR(VLOOKUP('PLANNING-RECHANGES LATelec'!$F553,'Table V'!A$1:O$8013,15,FALSE),"TBD")</f>
        <v>USD</v>
      </c>
      <c r="AQ552" s="170">
        <f>IFERROR(VLOOKUP('PLANNING-RECHANGES LATelec'!$A553,[3]PO_AS!$A$2:$R$2520,16,FALSE),"TBD")</f>
        <v>163</v>
      </c>
      <c r="AR552" s="171" t="str">
        <f>IFERROR(VLOOKUP('PLANNING-RECHANGES LATelec'!$A553,[3]PO_AS!$A$2:$S$2520,18,FALSE),"TBD")</f>
        <v>USD</v>
      </c>
      <c r="AS552" s="171" t="str">
        <f t="shared" si="56"/>
        <v>Valide</v>
      </c>
      <c r="AT552" s="171" t="str">
        <f t="shared" si="57"/>
        <v>Valide</v>
      </c>
      <c r="AU552" s="215" t="str">
        <f>LEFT('PLANNING-RECHANGES LATelec'!$R553,9)</f>
        <v>LCT253995</v>
      </c>
      <c r="AV552" s="156"/>
    </row>
    <row r="553" spans="1:48" ht="25.5" hidden="1" x14ac:dyDescent="0.2">
      <c r="A553" s="86" t="str">
        <f t="shared" si="53"/>
        <v>2804522110</v>
      </c>
      <c r="B553" s="125" t="str">
        <f>IFERROR(VLOOKUP(F553,'Table V'!A:K,11,FALSE),"TBD")</f>
        <v>AIRBUS</v>
      </c>
      <c r="C553" s="125">
        <v>28045221</v>
      </c>
      <c r="D553" s="126" t="s">
        <v>157</v>
      </c>
      <c r="E553" s="127" t="s">
        <v>104</v>
      </c>
      <c r="F553" s="125" t="s">
        <v>675</v>
      </c>
      <c r="G553" s="125">
        <v>1</v>
      </c>
      <c r="H553" s="125">
        <v>1</v>
      </c>
      <c r="I553" s="125" t="str">
        <f>IFERROR(VLOOKUP(F553,'Stock PHS'!A:F,6,FALSE),"")</f>
        <v/>
      </c>
      <c r="J553" s="128" t="str">
        <f>IFERROR(VLOOKUP(F553,'Table V'!A:I,9,FALSE),"P/N INCONNU")</f>
        <v>P/N CONNU</v>
      </c>
      <c r="K553" s="125" t="str">
        <f>IFERROR(VLOOKUP(F553,'Table V'!A:J,10,FALSE),"TBD")</f>
        <v>TBD</v>
      </c>
      <c r="L553" s="125" t="str">
        <f>IFERROR(VLOOKUP(F553,'Table V'!A:C,3,FALSE),"LdF non existante")</f>
        <v>LdF approuvée</v>
      </c>
      <c r="M553" s="129"/>
      <c r="N553" s="129" t="str">
        <f>IFERROR(VLOOKUP(F553,'Table V'!A:H,8,FALSE),"À définir")</f>
        <v>NON</v>
      </c>
      <c r="O553" s="125" t="str">
        <f>IFERROR(VLOOKUP(F553,'Table V'!A:E,2,FALSE),"TBD")</f>
        <v>WIRE-BONDING</v>
      </c>
      <c r="P553" s="125" t="str">
        <f>IFERROR(CONCATENATE(VLOOKUP(F553,'Table V'!$A$1:$Q$260192,17,FALSE),"-",(RIGHT(C553,4)),"0",D553),"")</f>
        <v>1251019-5221010</v>
      </c>
      <c r="Q553" s="138" t="str">
        <f>IFERROR(VLOOKUP(F553,'Table V'!A:L,12,FALSE),"")</f>
        <v>COL</v>
      </c>
      <c r="R553" s="126" t="s">
        <v>1430</v>
      </c>
      <c r="S553" s="125" t="s">
        <v>1431</v>
      </c>
      <c r="T553" s="131" t="s">
        <v>24</v>
      </c>
      <c r="U553" s="132" t="s">
        <v>15</v>
      </c>
      <c r="V553" s="139" t="str">
        <f>IFERROR(VLOOKUP(F553,'Table V'!A:F,6,FALSE),"TBD")</f>
        <v>N/A</v>
      </c>
      <c r="W553" s="140" t="str">
        <f>IFERROR(VLOOKUP(F553,'Table V'!A:G,7,FALSE),"TBD")</f>
        <v>N/A</v>
      </c>
      <c r="X553" s="125" t="str">
        <f>IFERROR(VLOOKUP(A553,[1]Feuil1!$A:$AG,32,FALSE),"N/A")</f>
        <v>N/A</v>
      </c>
      <c r="Y553" s="130" t="str">
        <f>IF(ISNUMBER(Tableau1[[#This Row],[Date expédition réelle]]),"Expédiée","En cours")</f>
        <v>En cours</v>
      </c>
      <c r="Z553" s="133"/>
      <c r="AA553" s="125" t="s">
        <v>876</v>
      </c>
      <c r="AB553" s="129" t="s">
        <v>957</v>
      </c>
      <c r="AC553" s="129" t="s">
        <v>957</v>
      </c>
      <c r="AD553" s="129" t="s">
        <v>957</v>
      </c>
      <c r="AE553" s="134">
        <v>43607</v>
      </c>
      <c r="AF553" s="134">
        <v>43607</v>
      </c>
      <c r="AG553" s="134">
        <f t="shared" si="54"/>
        <v>43601</v>
      </c>
      <c r="AH553" s="125"/>
      <c r="AI553" s="219" t="str">
        <f>IFERROR(VLOOKUP('PLANNING-RECHANGES LATelec'!$AU554,[2]MAD!$B$4:$J$50000,2,FALSE),"MAD TBD")</f>
        <v>MAD TBD</v>
      </c>
      <c r="AJ553" s="135" t="str">
        <f>IFERROR(VLOOKUP('PLANNING-RECHANGES LATelec'!$AU554,[2]MAD!$B$4:$J$50000,9,FALSE),"NON EXPEDIÉE")</f>
        <v>NON EXPEDIÉE</v>
      </c>
      <c r="AK553" s="237" t="str">
        <f t="shared" si="55"/>
        <v/>
      </c>
      <c r="AL553" s="227">
        <v>43601</v>
      </c>
      <c r="AM553" s="222" t="s">
        <v>15</v>
      </c>
      <c r="AN553" s="172">
        <f>IFERROR(VLOOKUP('PLANNING-RECHANGES LATelec'!$F554,'Table V'!A$1:O8461,13,FALSE),"TBD")</f>
        <v>1239</v>
      </c>
      <c r="AO553" s="170">
        <f>IFERROR(VLOOKUP('PLANNING-RECHANGES LATelec'!$F554,'Table V'!A$1:O8418,14,FALSE),"TBD")</f>
        <v>0</v>
      </c>
      <c r="AP553" s="171" t="str">
        <f>IFERROR(VLOOKUP('PLANNING-RECHANGES LATelec'!$F554,'Table V'!A$1:O$8013,15,FALSE),"TBD")</f>
        <v>EUR</v>
      </c>
      <c r="AQ553" s="170" t="str">
        <f>IFERROR(VLOOKUP('PLANNING-RECHANGES LATelec'!$A554,[3]PO_AS!$A$2:$R$2520,16,FALSE),"TBD")</f>
        <v>TBD</v>
      </c>
      <c r="AR553" s="171" t="str">
        <f>IFERROR(VLOOKUP('PLANNING-RECHANGES LATelec'!$A554,[3]PO_AS!$A$2:$S$2520,18,FALSE),"TBD")</f>
        <v>TBD</v>
      </c>
      <c r="AS553" s="171" t="str">
        <f t="shared" si="56"/>
        <v>Non valide</v>
      </c>
      <c r="AT553" s="171" t="str">
        <f t="shared" si="57"/>
        <v>Non valide</v>
      </c>
      <c r="AU553" s="215" t="str">
        <f>LEFT('PLANNING-RECHANGES LATelec'!$R554,9)</f>
        <v>LCT289752</v>
      </c>
      <c r="AV553" s="156"/>
    </row>
    <row r="554" spans="1:48" ht="38.25" hidden="1" x14ac:dyDescent="0.2">
      <c r="A554" s="165" t="str">
        <f t="shared" si="53"/>
        <v>450037868810</v>
      </c>
      <c r="B554" s="125" t="str">
        <f>IFERROR(VLOOKUP(F554,'Table V'!A:K,11,FALSE),"TBD")</f>
        <v>LATECOERE</v>
      </c>
      <c r="C554" s="125">
        <v>4500378688</v>
      </c>
      <c r="D554" s="126" t="s">
        <v>157</v>
      </c>
      <c r="E554" s="127" t="s">
        <v>104</v>
      </c>
      <c r="F554" s="125" t="s">
        <v>1532</v>
      </c>
      <c r="G554" s="125">
        <v>1</v>
      </c>
      <c r="H554" s="125">
        <v>1</v>
      </c>
      <c r="I554" s="125" t="str">
        <f>IFERROR(VLOOKUP(F554,'Stock PHS'!A:F,6,FALSE),"")</f>
        <v/>
      </c>
      <c r="J554" s="128" t="str">
        <f>IFERROR(VLOOKUP(F554,'Table V'!A:I,9,FALSE),"P/N INCONNU")</f>
        <v>P/N CONNU</v>
      </c>
      <c r="K554" s="125" t="str">
        <f>IFERROR(VLOOKUP(F554,'Table V'!A:J,10,FALSE),"TBD")</f>
        <v>N/A</v>
      </c>
      <c r="L554" s="125" t="str">
        <f>IFERROR(VLOOKUP(F554,'Table V'!A:C,3,FALSE),"LdF non existante")</f>
        <v>LdF approuvée</v>
      </c>
      <c r="M554" s="129" t="s">
        <v>59</v>
      </c>
      <c r="N554" s="129" t="str">
        <f>IFERROR(VLOOKUP(F554,'Table V'!A:H,8,FALSE),"À définir")</f>
        <v>N/A</v>
      </c>
      <c r="O554" s="125" t="str">
        <f>IFERROR(VLOOKUP(F554,'Table V'!A:E,2,FALSE),"TBD")</f>
        <v>FDCP-L1</v>
      </c>
      <c r="P554" s="125" t="str">
        <f>IFERROR(CONCATENATE(VLOOKUP(F554,'Table V'!$A$1:$Q$260192,17,FALSE),"-",(RIGHT(C554,4)),"0",D554),"")</f>
        <v>1251619-8688010</v>
      </c>
      <c r="Q554" s="138" t="str">
        <f>IFERROR(VLOOKUP(F554,'Table V'!A:L,12,FALSE),"")</f>
        <v>COL</v>
      </c>
      <c r="R554" s="126" t="s">
        <v>1598</v>
      </c>
      <c r="S554" s="125">
        <v>73220120</v>
      </c>
      <c r="T554" s="131">
        <v>43570</v>
      </c>
      <c r="U554" s="132" t="s">
        <v>15</v>
      </c>
      <c r="V554" s="139" t="str">
        <f>IFERROR(VLOOKUP(F554,'Table V'!A:F,6,FALSE),"TBD")</f>
        <v>N/A</v>
      </c>
      <c r="W554" s="140" t="str">
        <f>IFERROR(VLOOKUP(F554,'Table V'!A:G,7,FALSE),"TBD")</f>
        <v>N/A</v>
      </c>
      <c r="X554" s="125" t="str">
        <f>IFERROR(VLOOKUP(A554,[1]Feuil1!$A:$AG,32,FALSE),"N/A")</f>
        <v>N/A</v>
      </c>
      <c r="Y554" s="130" t="str">
        <f>IF(ISNUMBER(Tableau1[[#This Row],[Date expédition réelle]]),"Expédiée","En cours")</f>
        <v>En cours</v>
      </c>
      <c r="Z554" s="133" t="s">
        <v>1698</v>
      </c>
      <c r="AA554" s="125" t="s">
        <v>159</v>
      </c>
      <c r="AB554" s="129">
        <v>22020</v>
      </c>
      <c r="AC554" s="129"/>
      <c r="AD554" s="129">
        <v>6705</v>
      </c>
      <c r="AE554" s="134">
        <v>43609</v>
      </c>
      <c r="AF554" s="134">
        <v>43609</v>
      </c>
      <c r="AG554" s="134">
        <f t="shared" si="54"/>
        <v>43605</v>
      </c>
      <c r="AH554" s="125"/>
      <c r="AI554" s="219" t="str">
        <f>IFERROR(VLOOKUP('PLANNING-RECHANGES LATelec'!$AU555,[2]MAD!$B$4:$J$50000,2,FALSE),"MAD TBD")</f>
        <v>MAD TBD</v>
      </c>
      <c r="AJ554" s="135" t="str">
        <f>IFERROR(VLOOKUP('PLANNING-RECHANGES LATelec'!$AU555,[2]MAD!$B$4:$J$50000,9,FALSE),"NON EXPEDIÉE")</f>
        <v>NON EXPEDIÉE</v>
      </c>
      <c r="AK554" s="237" t="str">
        <f t="shared" si="55"/>
        <v/>
      </c>
      <c r="AL554" s="227">
        <v>43605</v>
      </c>
      <c r="AM554" s="222" t="s">
        <v>15</v>
      </c>
      <c r="AN554" s="172">
        <f>IFERROR(VLOOKUP('PLANNING-RECHANGES LATelec'!$F555,'Table V'!A$1:O8462,13,FALSE),"TBD")</f>
        <v>1239</v>
      </c>
      <c r="AO554" s="170">
        <f>IFERROR(VLOOKUP('PLANNING-RECHANGES LATelec'!$F555,'Table V'!A$1:O8419,14,FALSE),"TBD")</f>
        <v>0</v>
      </c>
      <c r="AP554" s="171" t="str">
        <f>IFERROR(VLOOKUP('PLANNING-RECHANGES LATelec'!$F555,'Table V'!A$1:O$8013,15,FALSE),"TBD")</f>
        <v>EUR</v>
      </c>
      <c r="AQ554" s="170" t="str">
        <f>IFERROR(VLOOKUP('PLANNING-RECHANGES LATelec'!$A555,[3]PO_AS!$A$2:$R$2520,16,FALSE),"TBD")</f>
        <v>TBD</v>
      </c>
      <c r="AR554" s="171" t="str">
        <f>IFERROR(VLOOKUP('PLANNING-RECHANGES LATelec'!$A555,[3]PO_AS!$A$2:$S$2520,18,FALSE),"TBD")</f>
        <v>TBD</v>
      </c>
      <c r="AS554" s="171" t="str">
        <f t="shared" si="56"/>
        <v>Non valide</v>
      </c>
      <c r="AT554" s="171" t="str">
        <f t="shared" si="57"/>
        <v>Non valide</v>
      </c>
      <c r="AU554" s="215" t="str">
        <f>LEFT('PLANNING-RECHANGES LATelec'!$R555,9)</f>
        <v>LCT289753</v>
      </c>
      <c r="AV554" s="156"/>
    </row>
    <row r="555" spans="1:48" ht="38.25" hidden="1" x14ac:dyDescent="0.2">
      <c r="A555" s="164" t="str">
        <f t="shared" si="53"/>
        <v>450037868810</v>
      </c>
      <c r="B555" s="125" t="str">
        <f>IFERROR(VLOOKUP(F555,'Table V'!A:K,11,FALSE),"TBD")</f>
        <v>LATECOERE</v>
      </c>
      <c r="C555" s="125">
        <v>4500378688</v>
      </c>
      <c r="D555" s="126" t="s">
        <v>157</v>
      </c>
      <c r="E555" s="127" t="s">
        <v>104</v>
      </c>
      <c r="F555" s="125" t="s">
        <v>1532</v>
      </c>
      <c r="G555" s="125">
        <v>1</v>
      </c>
      <c r="H555" s="125">
        <v>1</v>
      </c>
      <c r="I555" s="125" t="str">
        <f>IFERROR(VLOOKUP(F555,'Stock PHS'!A:F,6,FALSE),"")</f>
        <v/>
      </c>
      <c r="J555" s="128" t="str">
        <f>IFERROR(VLOOKUP(F555,'Table V'!A:I,9,FALSE),"P/N INCONNU")</f>
        <v>P/N CONNU</v>
      </c>
      <c r="K555" s="125" t="str">
        <f>IFERROR(VLOOKUP(F555,'Table V'!A:J,10,FALSE),"TBD")</f>
        <v>N/A</v>
      </c>
      <c r="L555" s="125" t="str">
        <f>IFERROR(VLOOKUP(F555,'Table V'!A:C,3,FALSE),"LdF non existante")</f>
        <v>LdF approuvée</v>
      </c>
      <c r="M555" s="129" t="s">
        <v>59</v>
      </c>
      <c r="N555" s="129" t="str">
        <f>IFERROR(VLOOKUP(F555,'Table V'!A:H,8,FALSE),"À définir")</f>
        <v>N/A</v>
      </c>
      <c r="O555" s="125" t="str">
        <f>IFERROR(VLOOKUP(F555,'Table V'!A:E,2,FALSE),"TBD")</f>
        <v>FDCP-L1</v>
      </c>
      <c r="P555" s="125" t="str">
        <f>IFERROR(CONCATENATE(VLOOKUP(F555,'Table V'!$A$1:$Q$260192,17,FALSE),"-",(RIGHT(C555,4)),"0",D555),"")</f>
        <v>1251619-8688010</v>
      </c>
      <c r="Q555" s="138" t="str">
        <f>IFERROR(VLOOKUP(F555,'Table V'!A:L,12,FALSE),"")</f>
        <v>COL</v>
      </c>
      <c r="R555" s="126" t="s">
        <v>1599</v>
      </c>
      <c r="S555" s="125">
        <v>73220121</v>
      </c>
      <c r="T555" s="131">
        <v>43570</v>
      </c>
      <c r="U555" s="132" t="s">
        <v>15</v>
      </c>
      <c r="V555" s="139" t="str">
        <f>IFERROR(VLOOKUP(F555,'Table V'!A:F,6,FALSE),"TBD")</f>
        <v>N/A</v>
      </c>
      <c r="W555" s="140" t="str">
        <f>IFERROR(VLOOKUP(F555,'Table V'!A:G,7,FALSE),"TBD")</f>
        <v>N/A</v>
      </c>
      <c r="X555" s="125" t="str">
        <f>IFERROR(VLOOKUP(A555,[1]Feuil1!$A:$AG,32,FALSE),"N/A")</f>
        <v>N/A</v>
      </c>
      <c r="Y555" s="130" t="str">
        <f>IF(ISNUMBER(Tableau1[[#This Row],[Date expédition réelle]]),"Expédiée","En cours")</f>
        <v>En cours</v>
      </c>
      <c r="Z555" s="133" t="s">
        <v>1700</v>
      </c>
      <c r="AA555" s="125" t="s">
        <v>159</v>
      </c>
      <c r="AB555" s="129">
        <v>22020</v>
      </c>
      <c r="AC555" s="129"/>
      <c r="AD555" s="129">
        <v>6705</v>
      </c>
      <c r="AE555" s="134">
        <v>43609</v>
      </c>
      <c r="AF555" s="134">
        <v>43609</v>
      </c>
      <c r="AG555" s="134">
        <f t="shared" si="54"/>
        <v>43605</v>
      </c>
      <c r="AH555" s="125"/>
      <c r="AI555" s="219" t="str">
        <f>IFERROR(VLOOKUP('PLANNING-RECHANGES LATelec'!$AU556,[2]MAD!$B$4:$J$50000,2,FALSE),"MAD TBD")</f>
        <v>MAD TBD</v>
      </c>
      <c r="AJ555" s="135" t="str">
        <f>IFERROR(VLOOKUP('PLANNING-RECHANGES LATelec'!$AU556,[2]MAD!$B$4:$J$50000,9,FALSE),"NON EXPEDIÉE")</f>
        <v>NON EXPEDIÉE</v>
      </c>
      <c r="AK555" s="237" t="str">
        <f t="shared" si="55"/>
        <v/>
      </c>
      <c r="AL555" s="227">
        <v>43605</v>
      </c>
      <c r="AM555" s="222" t="s">
        <v>15</v>
      </c>
      <c r="AN555" s="172">
        <f>IFERROR(VLOOKUP('PLANNING-RECHANGES LATelec'!$F556,'Table V'!A$1:O8463,13,FALSE),"TBD")</f>
        <v>1239</v>
      </c>
      <c r="AO555" s="170">
        <f>IFERROR(VLOOKUP('PLANNING-RECHANGES LATelec'!$F556,'Table V'!A$1:O8420,14,FALSE),"TBD")</f>
        <v>0</v>
      </c>
      <c r="AP555" s="171" t="str">
        <f>IFERROR(VLOOKUP('PLANNING-RECHANGES LATelec'!$F556,'Table V'!A$1:O$8013,15,FALSE),"TBD")</f>
        <v>EUR</v>
      </c>
      <c r="AQ555" s="170" t="str">
        <f>IFERROR(VLOOKUP('PLANNING-RECHANGES LATelec'!$A556,[3]PO_AS!$A$2:$R$2520,16,FALSE),"TBD")</f>
        <v>TBD</v>
      </c>
      <c r="AR555" s="171" t="str">
        <f>IFERROR(VLOOKUP('PLANNING-RECHANGES LATelec'!$A556,[3]PO_AS!$A$2:$S$2520,18,FALSE),"TBD")</f>
        <v>TBD</v>
      </c>
      <c r="AS555" s="171" t="str">
        <f t="shared" si="56"/>
        <v>Non valide</v>
      </c>
      <c r="AT555" s="171" t="str">
        <f t="shared" si="57"/>
        <v>Non valide</v>
      </c>
      <c r="AU555" s="215" t="str">
        <f>LEFT('PLANNING-RECHANGES LATelec'!$R556,9)</f>
        <v>LCT289754</v>
      </c>
      <c r="AV555" s="156"/>
    </row>
    <row r="556" spans="1:48" ht="38.25" hidden="1" x14ac:dyDescent="0.2">
      <c r="A556" s="165" t="str">
        <f t="shared" si="53"/>
        <v>450037868810</v>
      </c>
      <c r="B556" s="125" t="str">
        <f>IFERROR(VLOOKUP(F556,'Table V'!A:K,11,FALSE),"TBD")</f>
        <v>LATECOERE</v>
      </c>
      <c r="C556" s="125">
        <v>4500378688</v>
      </c>
      <c r="D556" s="126" t="s">
        <v>157</v>
      </c>
      <c r="E556" s="127" t="s">
        <v>104</v>
      </c>
      <c r="F556" s="125" t="s">
        <v>1532</v>
      </c>
      <c r="G556" s="125">
        <v>1</v>
      </c>
      <c r="H556" s="125">
        <v>1</v>
      </c>
      <c r="I556" s="125" t="str">
        <f>IFERROR(VLOOKUP(F556,'Stock PHS'!A:F,6,FALSE),"")</f>
        <v/>
      </c>
      <c r="J556" s="128" t="str">
        <f>IFERROR(VLOOKUP(F556,'Table V'!A:I,9,FALSE),"P/N INCONNU")</f>
        <v>P/N CONNU</v>
      </c>
      <c r="K556" s="125" t="str">
        <f>IFERROR(VLOOKUP(F556,'Table V'!A:J,10,FALSE),"TBD")</f>
        <v>N/A</v>
      </c>
      <c r="L556" s="125" t="str">
        <f>IFERROR(VLOOKUP(F556,'Table V'!A:C,3,FALSE),"LdF non existante")</f>
        <v>LdF approuvée</v>
      </c>
      <c r="M556" s="129" t="s">
        <v>59</v>
      </c>
      <c r="N556" s="129" t="str">
        <f>IFERROR(VLOOKUP(F556,'Table V'!A:H,8,FALSE),"À définir")</f>
        <v>N/A</v>
      </c>
      <c r="O556" s="125" t="str">
        <f>IFERROR(VLOOKUP(F556,'Table V'!A:E,2,FALSE),"TBD")</f>
        <v>FDCP-L1</v>
      </c>
      <c r="P556" s="125" t="str">
        <f>IFERROR(CONCATENATE(VLOOKUP(F556,'Table V'!$A$1:$Q$260192,17,FALSE),"-",(RIGHT(C556,4)),"0",D556),"")</f>
        <v>1251619-8688010</v>
      </c>
      <c r="Q556" s="138" t="str">
        <f>IFERROR(VLOOKUP(F556,'Table V'!A:L,12,FALSE),"")</f>
        <v>COL</v>
      </c>
      <c r="R556" s="126" t="s">
        <v>1600</v>
      </c>
      <c r="S556" s="125">
        <v>73220122</v>
      </c>
      <c r="T556" s="131">
        <v>43570</v>
      </c>
      <c r="U556" s="132" t="s">
        <v>15</v>
      </c>
      <c r="V556" s="139" t="str">
        <f>IFERROR(VLOOKUP(F556,'Table V'!A:F,6,FALSE),"TBD")</f>
        <v>N/A</v>
      </c>
      <c r="W556" s="140" t="str">
        <f>IFERROR(VLOOKUP(F556,'Table V'!A:G,7,FALSE),"TBD")</f>
        <v>N/A</v>
      </c>
      <c r="X556" s="125" t="str">
        <f>IFERROR(VLOOKUP(A556,[1]Feuil1!$A:$AG,32,FALSE),"N/A")</f>
        <v>N/A</v>
      </c>
      <c r="Y556" s="130" t="str">
        <f>IF(ISNUMBER(Tableau1[[#This Row],[Date expédition réelle]]),"Expédiée","En cours")</f>
        <v>En cours</v>
      </c>
      <c r="Z556" s="133" t="s">
        <v>1700</v>
      </c>
      <c r="AA556" s="125" t="s">
        <v>159</v>
      </c>
      <c r="AB556" s="129">
        <v>22020</v>
      </c>
      <c r="AC556" s="129"/>
      <c r="AD556" s="129">
        <v>6705</v>
      </c>
      <c r="AE556" s="134">
        <v>43609</v>
      </c>
      <c r="AF556" s="134">
        <v>43609</v>
      </c>
      <c r="AG556" s="134">
        <f t="shared" si="54"/>
        <v>43605</v>
      </c>
      <c r="AH556" s="125"/>
      <c r="AI556" s="219" t="str">
        <f>IFERROR(VLOOKUP('PLANNING-RECHANGES LATelec'!$AU557,[2]MAD!$B$4:$J$50000,2,FALSE),"MAD TBD")</f>
        <v>MAD TBD</v>
      </c>
      <c r="AJ556" s="135" t="str">
        <f>IFERROR(VLOOKUP('PLANNING-RECHANGES LATelec'!$AU557,[2]MAD!$B$4:$J$50000,9,FALSE),"NON EXPEDIÉE")</f>
        <v>NON EXPEDIÉE</v>
      </c>
      <c r="AK556" s="237" t="str">
        <f t="shared" si="55"/>
        <v/>
      </c>
      <c r="AL556" s="227">
        <v>43605</v>
      </c>
      <c r="AM556" s="222" t="s">
        <v>15</v>
      </c>
      <c r="AN556" s="172">
        <f>IFERROR(VLOOKUP('PLANNING-RECHANGES LATelec'!$F557,'Table V'!A$1:O8464,13,FALSE),"TBD")</f>
        <v>1239</v>
      </c>
      <c r="AO556" s="170">
        <f>IFERROR(VLOOKUP('PLANNING-RECHANGES LATelec'!$F557,'Table V'!A$1:O8421,14,FALSE),"TBD")</f>
        <v>0</v>
      </c>
      <c r="AP556" s="171" t="str">
        <f>IFERROR(VLOOKUP('PLANNING-RECHANGES LATelec'!$F557,'Table V'!A$1:O$8013,15,FALSE),"TBD")</f>
        <v>EUR</v>
      </c>
      <c r="AQ556" s="170" t="str">
        <f>IFERROR(VLOOKUP('PLANNING-RECHANGES LATelec'!$A557,[3]PO_AS!$A$2:$R$2520,16,FALSE),"TBD")</f>
        <v>TBD</v>
      </c>
      <c r="AR556" s="171" t="str">
        <f>IFERROR(VLOOKUP('PLANNING-RECHANGES LATelec'!$A557,[3]PO_AS!$A$2:$S$2520,18,FALSE),"TBD")</f>
        <v>TBD</v>
      </c>
      <c r="AS556" s="171" t="str">
        <f t="shared" si="56"/>
        <v>Non valide</v>
      </c>
      <c r="AT556" s="171" t="str">
        <f t="shared" si="57"/>
        <v>Non valide</v>
      </c>
      <c r="AU556" s="215" t="str">
        <f>LEFT('PLANNING-RECHANGES LATelec'!$R557,9)</f>
        <v>LCT289755</v>
      </c>
      <c r="AV556" s="156"/>
    </row>
    <row r="557" spans="1:48" ht="38.25" hidden="1" x14ac:dyDescent="0.2">
      <c r="A557" s="86" t="str">
        <f t="shared" si="53"/>
        <v>450037868810</v>
      </c>
      <c r="B557" s="125" t="str">
        <f>IFERROR(VLOOKUP(F557,'Table V'!A:K,11,FALSE),"TBD")</f>
        <v>LATECOERE</v>
      </c>
      <c r="C557" s="125">
        <v>4500378688</v>
      </c>
      <c r="D557" s="126" t="s">
        <v>157</v>
      </c>
      <c r="E557" s="127" t="s">
        <v>104</v>
      </c>
      <c r="F557" s="125" t="s">
        <v>1532</v>
      </c>
      <c r="G557" s="125">
        <v>1</v>
      </c>
      <c r="H557" s="125">
        <v>1</v>
      </c>
      <c r="I557" s="125" t="str">
        <f>IFERROR(VLOOKUP(F557,'Stock PHS'!A:F,6,FALSE),"")</f>
        <v/>
      </c>
      <c r="J557" s="128" t="str">
        <f>IFERROR(VLOOKUP(F557,'Table V'!A:I,9,FALSE),"P/N INCONNU")</f>
        <v>P/N CONNU</v>
      </c>
      <c r="K557" s="125" t="str">
        <f>IFERROR(VLOOKUP(F557,'Table V'!A:J,10,FALSE),"TBD")</f>
        <v>N/A</v>
      </c>
      <c r="L557" s="125" t="str">
        <f>IFERROR(VLOOKUP(F557,'Table V'!A:C,3,FALSE),"LdF non existante")</f>
        <v>LdF approuvée</v>
      </c>
      <c r="M557" s="129" t="s">
        <v>59</v>
      </c>
      <c r="N557" s="129" t="str">
        <f>IFERROR(VLOOKUP(F557,'Table V'!A:H,8,FALSE),"À définir")</f>
        <v>N/A</v>
      </c>
      <c r="O557" s="125" t="str">
        <f>IFERROR(VLOOKUP(F557,'Table V'!A:E,2,FALSE),"TBD")</f>
        <v>FDCP-L1</v>
      </c>
      <c r="P557" s="129" t="str">
        <f>IFERROR(CONCATENATE(VLOOKUP(F557,'Table V'!$A$1:$Q$260192,17,FALSE),"-",(RIGHT(C557,4)),"0",D557),"")</f>
        <v>1251619-8688010</v>
      </c>
      <c r="Q557" s="138" t="str">
        <f>IFERROR(VLOOKUP(F557,'Table V'!A:L,12,FALSE),"")</f>
        <v>COL</v>
      </c>
      <c r="R557" s="126" t="s">
        <v>1601</v>
      </c>
      <c r="S557" s="125">
        <v>73220123</v>
      </c>
      <c r="T557" s="131">
        <v>43570</v>
      </c>
      <c r="U557" s="132" t="s">
        <v>15</v>
      </c>
      <c r="V557" s="139" t="str">
        <f>IFERROR(VLOOKUP(F557,'Table V'!A:F,6,FALSE),"TBD")</f>
        <v>N/A</v>
      </c>
      <c r="W557" s="140" t="str">
        <f>IFERROR(VLOOKUP(F557,'Table V'!A:G,7,FALSE),"TBD")</f>
        <v>N/A</v>
      </c>
      <c r="X557" s="125" t="str">
        <f>IFERROR(VLOOKUP(A557,[1]Feuil1!$A:$AG,32,FALSE),"N/A")</f>
        <v>N/A</v>
      </c>
      <c r="Y557" s="130" t="str">
        <f>IF(ISNUMBER(Tableau1[[#This Row],[Date expédition réelle]]),"Expédiée","En cours")</f>
        <v>En cours</v>
      </c>
      <c r="Z557" s="133" t="s">
        <v>1700</v>
      </c>
      <c r="AA557" s="125" t="s">
        <v>159</v>
      </c>
      <c r="AB557" s="129">
        <v>22020</v>
      </c>
      <c r="AC557" s="129"/>
      <c r="AD557" s="129">
        <v>6705</v>
      </c>
      <c r="AE557" s="134">
        <v>43609</v>
      </c>
      <c r="AF557" s="134">
        <v>43609</v>
      </c>
      <c r="AG557" s="134">
        <f t="shared" si="54"/>
        <v>43605</v>
      </c>
      <c r="AH557" s="125"/>
      <c r="AI557" s="219" t="str">
        <f>IFERROR(VLOOKUP('PLANNING-RECHANGES LATelec'!$AU558,[2]MAD!$B$4:$J$50000,2,FALSE),"MAD TBD")</f>
        <v>MAD TBD</v>
      </c>
      <c r="AJ557" s="135" t="str">
        <f>IFERROR(VLOOKUP('PLANNING-RECHANGES LATelec'!$AU558,[2]MAD!$B$4:$J$50000,9,FALSE),"NON EXPEDIÉE")</f>
        <v>NON EXPEDIÉE</v>
      </c>
      <c r="AK557" s="237" t="str">
        <f t="shared" si="55"/>
        <v/>
      </c>
      <c r="AL557" s="227">
        <v>43605</v>
      </c>
      <c r="AM557" s="222" t="s">
        <v>15</v>
      </c>
      <c r="AN557" s="172">
        <f>IFERROR(VLOOKUP('PLANNING-RECHANGES LATelec'!$F558,'Table V'!A$1:O8465,13,FALSE),"TBD")</f>
        <v>970</v>
      </c>
      <c r="AO557" s="170">
        <f>IFERROR(VLOOKUP('PLANNING-RECHANGES LATelec'!$F558,'Table V'!A$1:O8422,14,FALSE),"TBD")</f>
        <v>1796</v>
      </c>
      <c r="AP557" s="171" t="str">
        <f>IFERROR(VLOOKUP('PLANNING-RECHANGES LATelec'!$F558,'Table V'!A$1:O$8013,15,FALSE),"TBD")</f>
        <v>USD</v>
      </c>
      <c r="AQ557" s="170">
        <f>IFERROR(VLOOKUP('PLANNING-RECHANGES LATelec'!$A558,[3]PO_AS!$A$2:$R$2520,16,FALSE),"TBD")</f>
        <v>970</v>
      </c>
      <c r="AR557" s="171" t="str">
        <f>IFERROR(VLOOKUP('PLANNING-RECHANGES LATelec'!$A558,[3]PO_AS!$A$2:$S$2520,18,FALSE),"TBD")</f>
        <v>USD</v>
      </c>
      <c r="AS557" s="171" t="str">
        <f t="shared" si="56"/>
        <v>Valide</v>
      </c>
      <c r="AT557" s="171" t="str">
        <f t="shared" si="57"/>
        <v>Valide</v>
      </c>
      <c r="AU557" s="215" t="str">
        <f>LEFT('PLANNING-RECHANGES LATelec'!$R558,9)</f>
        <v>LCT302641</v>
      </c>
      <c r="AV557" s="156"/>
    </row>
    <row r="558" spans="1:48" ht="38.25" hidden="1" x14ac:dyDescent="0.2">
      <c r="A558" s="86" t="str">
        <f t="shared" si="53"/>
        <v>2808255910</v>
      </c>
      <c r="B558" s="125" t="str">
        <f>IFERROR(VLOOKUP(F558,'Table V'!A:K,11,FALSE),"TBD")</f>
        <v>AIRBUS</v>
      </c>
      <c r="C558" s="125">
        <v>28082559</v>
      </c>
      <c r="D558" s="126" t="s">
        <v>157</v>
      </c>
      <c r="E558" s="127" t="s">
        <v>104</v>
      </c>
      <c r="F558" s="125" t="s">
        <v>655</v>
      </c>
      <c r="G558" s="125">
        <v>2</v>
      </c>
      <c r="H558" s="125">
        <v>2</v>
      </c>
      <c r="I558" s="125" t="str">
        <f>IFERROR(VLOOKUP(F558,'Stock PHS'!A:F,6,FALSE),"")</f>
        <v/>
      </c>
      <c r="J558" s="128" t="str">
        <f>IFERROR(VLOOKUP(F558,'Table V'!A:I,9,FALSE),"P/N INCONNU")</f>
        <v>P/N CONNU</v>
      </c>
      <c r="K558" s="125" t="str">
        <f>IFERROR(VLOOKUP(F558,'Table V'!A:J,10,FALSE),"TBD")</f>
        <v>N/A</v>
      </c>
      <c r="L558" s="125" t="str">
        <f>IFERROR(VLOOKUP(F558,'Table V'!A:C,3,FALSE),"LdF non existante")</f>
        <v>LdF approuvée</v>
      </c>
      <c r="M558" s="129"/>
      <c r="N558" s="129" t="str">
        <f>IFERROR(VLOOKUP(F558,'Table V'!A:H,8,FALSE),"À définir")</f>
        <v>NON</v>
      </c>
      <c r="O558" s="125" t="str">
        <f>IFERROR(VLOOKUP(F558,'Table V'!A:E,2,FALSE),"TBD")</f>
        <v>JACK</v>
      </c>
      <c r="P558" s="129" t="str">
        <f>IFERROR(CONCATENATE(VLOOKUP(F558,'Table V'!$A$1:$Q$260192,17,FALSE),"-",(RIGHT(C558,4)),"0",D558),"")</f>
        <v>1251319-2559010</v>
      </c>
      <c r="Q558" s="138" t="str">
        <f>IFERROR(VLOOKUP(F558,'Table V'!A:L,12,FALSE),"")</f>
        <v>LAB</v>
      </c>
      <c r="R558" s="126" t="s">
        <v>1654</v>
      </c>
      <c r="S558" s="125" t="s">
        <v>1655</v>
      </c>
      <c r="T558" s="131" t="s">
        <v>24</v>
      </c>
      <c r="U558" s="132" t="s">
        <v>15</v>
      </c>
      <c r="V558" s="139" t="str">
        <f>IFERROR(VLOOKUP(F558,'Table V'!A:F,6,FALSE),"TBD")</f>
        <v>N/A</v>
      </c>
      <c r="W558" s="140" t="str">
        <f>IFERROR(VLOOKUP(F558,'Table V'!A:G,7,FALSE),"TBD")</f>
        <v>N/A</v>
      </c>
      <c r="X558" s="125" t="str">
        <f>IFERROR(VLOOKUP(A558,[1]Feuil1!$A:$AG,32,FALSE),"N/A")</f>
        <v>N/A</v>
      </c>
      <c r="Y558" s="130" t="str">
        <f>IF(ISNUMBER(Tableau1[[#This Row],[Date expédition réelle]]),"Expédiée","En cours")</f>
        <v>En cours</v>
      </c>
      <c r="Z558" s="133" t="s">
        <v>1686</v>
      </c>
      <c r="AA558" s="125" t="s">
        <v>876</v>
      </c>
      <c r="AB558" s="129">
        <v>22584</v>
      </c>
      <c r="AC558" s="129"/>
      <c r="AD558" s="129">
        <v>6456</v>
      </c>
      <c r="AE558" s="134">
        <v>43615</v>
      </c>
      <c r="AF558" s="134">
        <v>43615</v>
      </c>
      <c r="AG558" s="134">
        <f t="shared" si="54"/>
        <v>43609</v>
      </c>
      <c r="AH558" s="125"/>
      <c r="AI558" s="219" t="str">
        <f>IFERROR(VLOOKUP('PLANNING-RECHANGES LATelec'!$AU559,[2]MAD!$B$4:$J$50000,2,FALSE),"MAD TBD")</f>
        <v>MAD TBD</v>
      </c>
      <c r="AJ558" s="135" t="str">
        <f>IFERROR(VLOOKUP('PLANNING-RECHANGES LATelec'!$AU559,[2]MAD!$B$4:$J$50000,9,FALSE),"NON EXPEDIÉE")</f>
        <v>NON EXPEDIÉE</v>
      </c>
      <c r="AK558" s="237" t="str">
        <f t="shared" si="55"/>
        <v/>
      </c>
      <c r="AL558" s="227">
        <v>43609</v>
      </c>
      <c r="AM558" s="222" t="s">
        <v>15</v>
      </c>
      <c r="AN558" s="172">
        <f>IFERROR(VLOOKUP('PLANNING-RECHANGES LATelec'!$F559,'Table V'!A$1:O8466,13,FALSE),"TBD")</f>
        <v>2741</v>
      </c>
      <c r="AO558" s="170">
        <f>IFERROR(VLOOKUP('PLANNING-RECHANGES LATelec'!$F559,'Table V'!A$1:O8423,14,FALSE),"TBD")</f>
        <v>3510</v>
      </c>
      <c r="AP558" s="171" t="str">
        <f>IFERROR(VLOOKUP('PLANNING-RECHANGES LATelec'!$F559,'Table V'!A$1:O$8013,15,FALSE),"TBD")</f>
        <v>USD</v>
      </c>
      <c r="AQ558" s="170" t="str">
        <f>IFERROR(VLOOKUP('PLANNING-RECHANGES LATelec'!$A559,[3]PO_AS!$A$2:$R$2520,16,FALSE),"TBD")</f>
        <v>TBD</v>
      </c>
      <c r="AR558" s="171" t="str">
        <f>IFERROR(VLOOKUP('PLANNING-RECHANGES LATelec'!$A559,[3]PO_AS!$A$2:$S$2520,18,FALSE),"TBD")</f>
        <v>TBD</v>
      </c>
      <c r="AS558" s="171" t="str">
        <f t="shared" si="56"/>
        <v>Non valide</v>
      </c>
      <c r="AT558" s="171" t="str">
        <f t="shared" si="57"/>
        <v>Non valide</v>
      </c>
      <c r="AU558" s="215" t="str">
        <f>LEFT('PLANNING-RECHANGES LATelec'!$R559,9)</f>
        <v>LCT324925</v>
      </c>
      <c r="AV558" s="156"/>
    </row>
    <row r="559" spans="1:48" ht="25.5" hidden="1" x14ac:dyDescent="0.2">
      <c r="A559" s="86" t="str">
        <f t="shared" si="53"/>
        <v>2812097610</v>
      </c>
      <c r="B559" s="125" t="str">
        <f>IFERROR(VLOOKUP(F559,'Table V'!A:K,11,FALSE),"TBD")</f>
        <v>AIRBUS</v>
      </c>
      <c r="C559" s="125">
        <v>28120976</v>
      </c>
      <c r="D559" s="126" t="s">
        <v>157</v>
      </c>
      <c r="E559" s="127" t="s">
        <v>104</v>
      </c>
      <c r="F559" s="125" t="s">
        <v>1316</v>
      </c>
      <c r="G559" s="125">
        <v>1</v>
      </c>
      <c r="H559" s="125">
        <v>1</v>
      </c>
      <c r="I559" s="125" t="str">
        <f>IFERROR(VLOOKUP(F559,'Stock PHS'!A:F,6,FALSE),"")</f>
        <v/>
      </c>
      <c r="J559" s="128" t="str">
        <f>IFERROR(VLOOKUP(F559,'Table V'!A:I,9,FALSE),"P/N INCONNU")</f>
        <v>P/N CONNU</v>
      </c>
      <c r="K559" s="125" t="str">
        <f>IFERROR(VLOOKUP(F559,'Table V'!A:J,10,FALSE),"TBD")</f>
        <v>NA</v>
      </c>
      <c r="L559" s="125" t="str">
        <f>IFERROR(VLOOKUP(F559,'Table V'!A:C,3,FALSE),"LdF non existante")</f>
        <v>LdF Non approuvée</v>
      </c>
      <c r="M559" s="129"/>
      <c r="N559" s="129" t="str">
        <f>IFERROR(VLOOKUP(F559,'Table V'!A:H,8,FALSE),"À définir")</f>
        <v>NON</v>
      </c>
      <c r="O559" s="125">
        <f>IFERROR(VLOOKUP(F559,'Table V'!A:E,2,FALSE),"TBD")</f>
        <v>453</v>
      </c>
      <c r="P559" s="129" t="str">
        <f>IFERROR(CONCATENATE(VLOOKUP(F559,'Table V'!$A$1:$Q$260192,17,FALSE),"-",(RIGHT(C559,4)),"0",D559),"")</f>
        <v>1251019-0976010</v>
      </c>
      <c r="Q559" s="138" t="str">
        <f>IFERROR(VLOOKUP(F559,'Table V'!A:L,12,FALSE),"")</f>
        <v>LAB</v>
      </c>
      <c r="R559" s="126" t="s">
        <v>1959</v>
      </c>
      <c r="S559" s="125" t="s">
        <v>288</v>
      </c>
      <c r="T559" s="131">
        <v>43588</v>
      </c>
      <c r="U559" s="132"/>
      <c r="V559" s="139" t="str">
        <f>IFERROR(VLOOKUP(F559,'Table V'!A:F,6,FALSE),"TBD")</f>
        <v>N/A</v>
      </c>
      <c r="W559" s="140" t="str">
        <f>IFERROR(VLOOKUP(F559,'Table V'!A:G,7,FALSE),"TBD")</f>
        <v>NA</v>
      </c>
      <c r="X559" s="125" t="str">
        <f>IFERROR(VLOOKUP(A559,[1]Feuil1!$A:$AG,32,FALSE),"N/A")</f>
        <v>N/A</v>
      </c>
      <c r="Y559" s="130" t="str">
        <f>IF(ISNUMBER(Tableau1[[#This Row],[Date expédition réelle]]),"Expédiée","En cours")</f>
        <v>En cours</v>
      </c>
      <c r="Z559" s="133" t="s">
        <v>1993</v>
      </c>
      <c r="AA559" s="125" t="s">
        <v>876</v>
      </c>
      <c r="AB559" s="129">
        <v>23793</v>
      </c>
      <c r="AC559" s="129"/>
      <c r="AD559" s="129"/>
      <c r="AE559" s="134">
        <v>43619</v>
      </c>
      <c r="AF559" s="134">
        <v>43619</v>
      </c>
      <c r="AG559" s="134">
        <f t="shared" si="54"/>
        <v>43613</v>
      </c>
      <c r="AH559" s="125"/>
      <c r="AI559" s="219" t="str">
        <f>IFERROR(VLOOKUP('PLANNING-RECHANGES LATelec'!$AU511,[2]MAD!$B$4:$J$50000,2,FALSE),"MAD TBD")</f>
        <v>MAD TBD</v>
      </c>
      <c r="AJ559" s="134" t="str">
        <f>IFERROR(VLOOKUP('PLANNING-RECHANGES LATelec'!$AU511,[2]MAD!$B$4:$J$50000,9,FALSE),"NON EXPEDIÉE")</f>
        <v>NON EXPEDIÉE</v>
      </c>
      <c r="AK559" s="237" t="str">
        <f t="shared" si="55"/>
        <v/>
      </c>
      <c r="AL559" s="227">
        <v>43613</v>
      </c>
      <c r="AM559" s="222" t="s">
        <v>15</v>
      </c>
      <c r="AN559" s="172">
        <f>IFERROR(VLOOKUP('PLANNING-RECHANGES LATelec'!$F511,'Table V'!A$1:O8418,13,FALSE),"TBD")</f>
        <v>1686</v>
      </c>
      <c r="AO559" s="170">
        <f>IFERROR(VLOOKUP('PLANNING-RECHANGES LATelec'!$F511,'Table V'!A$1:O8375,14,FALSE),"TBD")</f>
        <v>2964</v>
      </c>
      <c r="AP559" s="171" t="str">
        <f>IFERROR(VLOOKUP('PLANNING-RECHANGES LATelec'!$F511,'Table V'!A$1:O$8013,15,FALSE),"TBD")</f>
        <v>USD</v>
      </c>
      <c r="AQ559" s="170">
        <f>IFERROR(VLOOKUP('PLANNING-RECHANGES LATelec'!$A511,[3]PO_AS!$A$2:$R$2520,16,FALSE),"TBD")</f>
        <v>2964</v>
      </c>
      <c r="AR559" s="171" t="str">
        <f>IFERROR(VLOOKUP('PLANNING-RECHANGES LATelec'!$A511,[3]PO_AS!$A$2:$S$2520,18,FALSE),"TBD")</f>
        <v>USD</v>
      </c>
      <c r="AS559" s="171" t="str">
        <f t="shared" si="56"/>
        <v>Valide</v>
      </c>
      <c r="AT559" s="171" t="str">
        <f t="shared" si="57"/>
        <v>Valide</v>
      </c>
      <c r="AU559" s="215" t="str">
        <f>LEFT('PLANNING-RECHANGES LATelec'!$R511,9)</f>
        <v>LCT269111</v>
      </c>
      <c r="AV559" s="156"/>
    </row>
    <row r="560" spans="1:48" ht="38.25" x14ac:dyDescent="0.2">
      <c r="A560" s="86" t="str">
        <f t="shared" si="53"/>
        <v>2806044610</v>
      </c>
      <c r="B560" s="125" t="str">
        <f>IFERROR(VLOOKUP(F560,'Table V'!A:K,11,FALSE),"TBD")</f>
        <v>AIRBUS</v>
      </c>
      <c r="C560" s="125">
        <v>28060446</v>
      </c>
      <c r="D560" s="126" t="s">
        <v>157</v>
      </c>
      <c r="E560" s="127" t="s">
        <v>104</v>
      </c>
      <c r="F560" s="125" t="s">
        <v>600</v>
      </c>
      <c r="G560" s="125">
        <v>1</v>
      </c>
      <c r="H560" s="125">
        <v>1</v>
      </c>
      <c r="I560" s="125" t="str">
        <f>IFERROR(VLOOKUP(F560,'Stock PHS'!A:F,6,FALSE),"")</f>
        <v/>
      </c>
      <c r="J560" s="128" t="str">
        <f>IFERROR(VLOOKUP(F560,'Table V'!A:I,9,FALSE),"P/N INCONNU")</f>
        <v>P/N CONNU</v>
      </c>
      <c r="K560" s="125" t="str">
        <f>IFERROR(VLOOKUP(F560,'Table V'!A:J,10,FALSE),"TBD")</f>
        <v>NB5457P</v>
      </c>
      <c r="L560" s="125" t="str">
        <f>IFERROR(VLOOKUP(F560,'Table V'!A:C,3,FALSE),"LdF non existante")</f>
        <v>LdF approuvée</v>
      </c>
      <c r="M560" s="129"/>
      <c r="N560" s="129" t="str">
        <f>IFERROR(VLOOKUP(F560,'Table V'!A:H,8,FALSE),"À définir")</f>
        <v>NON</v>
      </c>
      <c r="O560" s="125">
        <f>IFERROR(VLOOKUP(F560,'Table V'!A:E,2,FALSE),"TBD")</f>
        <v>117</v>
      </c>
      <c r="P560" s="125" t="str">
        <f>IFERROR(CONCATENATE(VLOOKUP(F560,'Table V'!$A$1:$Q$260192,17,FALSE),"-",(RIGHT(C560,4)),"0",D560),"")</f>
        <v>1251019-0446010</v>
      </c>
      <c r="Q560" s="138" t="str">
        <f>IFERROR(VLOOKUP(F560,'Table V'!A:L,12,FALSE),"")</f>
        <v>LAB</v>
      </c>
      <c r="R560" s="126" t="s">
        <v>1497</v>
      </c>
      <c r="S560" s="125" t="s">
        <v>1402</v>
      </c>
      <c r="T560" s="131">
        <v>43584</v>
      </c>
      <c r="U560" s="132"/>
      <c r="V560" s="139" t="str">
        <f>IFERROR(VLOOKUP(F560,'Table V'!A:F,6,FALSE),"TBD")</f>
        <v>N/A</v>
      </c>
      <c r="W560" s="140" t="str">
        <f>IFERROR(VLOOKUP(F560,'Table V'!A:G,7,FALSE),"TBD")</f>
        <v>N/A</v>
      </c>
      <c r="X560" s="125" t="str">
        <f>IFERROR(VLOOKUP(A560,[1]Feuil1!$A:$AG,32,FALSE),"N/A")</f>
        <v>N/A</v>
      </c>
      <c r="Y560" s="130" t="str">
        <f>IF(ISNUMBER(Tableau1[[#This Row],[Date expédition réelle]]),"Expédiée","En cours")</f>
        <v>En cours</v>
      </c>
      <c r="Z560" s="133" t="s">
        <v>1688</v>
      </c>
      <c r="AA560" s="125" t="s">
        <v>876</v>
      </c>
      <c r="AB560" s="129">
        <v>21862</v>
      </c>
      <c r="AC560" s="129"/>
      <c r="AD560" s="129"/>
      <c r="AE560" s="134">
        <v>43617</v>
      </c>
      <c r="AF560" s="134">
        <v>43617</v>
      </c>
      <c r="AG560" s="134">
        <f t="shared" si="54"/>
        <v>43613</v>
      </c>
      <c r="AH560" s="125"/>
      <c r="AI560" s="219" t="str">
        <f>IFERROR(VLOOKUP('PLANNING-RECHANGES LATelec'!$AU560,[2]MAD!$B$4:$J$50000,2,FALSE),"MAD TBD")</f>
        <v>MAD TBD</v>
      </c>
      <c r="AJ560" s="135" t="str">
        <f>IFERROR(VLOOKUP('PLANNING-RECHANGES LATelec'!$AU560,[2]MAD!$B$4:$J$50000,9,FALSE),"NON EXPEDIÉE")</f>
        <v>NON EXPEDIÉE</v>
      </c>
      <c r="AK560" s="237" t="str">
        <f t="shared" si="55"/>
        <v/>
      </c>
      <c r="AL560" s="227">
        <v>43613</v>
      </c>
      <c r="AM560" s="222" t="s">
        <v>15</v>
      </c>
      <c r="AN560" s="172">
        <f>IFERROR(VLOOKUP('PLANNING-RECHANGES LATelec'!$F560,'Table V'!A$1:O8467,13,FALSE),"TBD")</f>
        <v>1313.9</v>
      </c>
      <c r="AO560" s="170">
        <f>IFERROR(VLOOKUP('PLANNING-RECHANGES LATelec'!$F560,'Table V'!A$1:O8424,14,FALSE),"TBD")</f>
        <v>0</v>
      </c>
      <c r="AP560" s="171" t="str">
        <f>IFERROR(VLOOKUP('PLANNING-RECHANGES LATelec'!$F560,'Table V'!A$1:O$8013,15,FALSE),"TBD")</f>
        <v>USD</v>
      </c>
      <c r="AQ560" s="170">
        <f>IFERROR(VLOOKUP('PLANNING-RECHANGES LATelec'!$A560,[3]PO_AS!$A$2:$R$2520,16,FALSE),"TBD")</f>
        <v>1313.9</v>
      </c>
      <c r="AR560" s="171" t="str">
        <f>IFERROR(VLOOKUP('PLANNING-RECHANGES LATelec'!$A560,[3]PO_AS!$A$2:$S$2520,18,FALSE),"TBD")</f>
        <v>USD</v>
      </c>
      <c r="AS560" s="171" t="str">
        <f t="shared" si="56"/>
        <v>Valide</v>
      </c>
      <c r="AT560" s="171" t="str">
        <f t="shared" si="57"/>
        <v>Valide</v>
      </c>
      <c r="AU560" s="215" t="str">
        <f>LEFT('PLANNING-RECHANGES LATelec'!$R560,9)</f>
        <v>LCT268641</v>
      </c>
      <c r="AV560" s="156"/>
    </row>
    <row r="561" spans="1:48" ht="38.25" hidden="1" x14ac:dyDescent="0.2">
      <c r="A561" s="86" t="str">
        <f t="shared" si="53"/>
        <v>490003775610</v>
      </c>
      <c r="B561" s="125" t="str">
        <f>IFERROR(VLOOKUP(F561,'Table V'!A:K,11,FALSE),"TBD")</f>
        <v>STELIA</v>
      </c>
      <c r="C561" s="125">
        <v>4900037756</v>
      </c>
      <c r="D561" s="126" t="s">
        <v>157</v>
      </c>
      <c r="E561" s="127" t="s">
        <v>104</v>
      </c>
      <c r="F561" s="125" t="s">
        <v>687</v>
      </c>
      <c r="G561" s="125">
        <v>6</v>
      </c>
      <c r="H561" s="125">
        <v>6</v>
      </c>
      <c r="I561" s="125" t="str">
        <f>IFERROR(VLOOKUP(F561,'Stock PHS'!A:F,6,FALSE),"")</f>
        <v/>
      </c>
      <c r="J561" s="128" t="str">
        <f>IFERROR(VLOOKUP(F561,'Table V'!A:I,9,FALSE),"P/N INCONNU")</f>
        <v>P/N CONNU</v>
      </c>
      <c r="K561" s="125" t="str">
        <f>IFERROR(VLOOKUP(F561,'Table V'!A:J,10,FALSE),"TBD")</f>
        <v>TBD</v>
      </c>
      <c r="L561" s="125" t="str">
        <f>IFERROR(VLOOKUP(F561,'Table V'!A:C,3,FALSE),"LdF non existante")</f>
        <v>LdF approuvée</v>
      </c>
      <c r="M561" s="129"/>
      <c r="N561" s="129" t="str">
        <f>IFERROR(VLOOKUP(F561,'Table V'!A:H,8,FALSE),"À définir")</f>
        <v>OUI</v>
      </c>
      <c r="O561" s="125" t="str">
        <f>IFERROR(VLOOKUP(F561,'Table V'!A:E,2,FALSE),"TBD")</f>
        <v>CABLE COAXIAL</v>
      </c>
      <c r="P561" s="129" t="str">
        <f>IFERROR(CONCATENATE(VLOOKUP(F561,'Table V'!$A$1:$Q$260192,17,FALSE),"-",(RIGHT(C561,4)),"0",D561),"")</f>
        <v>1251019-7756010</v>
      </c>
      <c r="Q561" s="138" t="str">
        <f>IFERROR(VLOOKUP(F561,'Table V'!A:L,12,FALSE),"")</f>
        <v>COL</v>
      </c>
      <c r="R561" s="126" t="s">
        <v>1623</v>
      </c>
      <c r="S561" s="125" t="s">
        <v>1624</v>
      </c>
      <c r="T561" s="131">
        <v>43613</v>
      </c>
      <c r="U561" s="132"/>
      <c r="V561" s="139" t="str">
        <f>IFERROR(VLOOKUP(F561,'Table V'!A:F,6,FALSE),"TBD")</f>
        <v>N/A</v>
      </c>
      <c r="W561" s="140" t="str">
        <f>IFERROR(VLOOKUP(F561,'Table V'!A:G,7,FALSE),"TBD")</f>
        <v>N/A</v>
      </c>
      <c r="X561" s="125" t="str">
        <f>IFERROR(VLOOKUP(A561,[1]Feuil1!$A:$AG,32,FALSE),"N/A")</f>
        <v>N/A</v>
      </c>
      <c r="Y561" s="130" t="str">
        <f>IF(ISNUMBER(Tableau1[[#This Row],[Date expédition réelle]]),"Expédiée","En cours")</f>
        <v>En cours</v>
      </c>
      <c r="Z561" s="133" t="s">
        <v>1631</v>
      </c>
      <c r="AA561" s="125" t="s">
        <v>876</v>
      </c>
      <c r="AB561" s="129">
        <v>22582</v>
      </c>
      <c r="AC561" s="129"/>
      <c r="AD561" s="129"/>
      <c r="AE561" s="134">
        <v>43584</v>
      </c>
      <c r="AF561" s="134">
        <v>43623</v>
      </c>
      <c r="AG561" s="134">
        <f t="shared" si="54"/>
        <v>43619</v>
      </c>
      <c r="AH561" s="125"/>
      <c r="AI561" s="219" t="str">
        <f>IFERROR(VLOOKUP('PLANNING-RECHANGES LATelec'!$AU561,[2]MAD!$B$4:$J$50000,2,FALSE),"MAD TBD")</f>
        <v>MAD TBD</v>
      </c>
      <c r="AJ561" s="135" t="str">
        <f>IFERROR(VLOOKUP('PLANNING-RECHANGES LATelec'!$AU561,[2]MAD!$B$4:$J$50000,9,FALSE),"NON EXPEDIÉE")</f>
        <v>NON EXPEDIÉE</v>
      </c>
      <c r="AK561" s="237" t="str">
        <f t="shared" si="55"/>
        <v/>
      </c>
      <c r="AL561" s="227">
        <v>43619</v>
      </c>
      <c r="AM561" s="222" t="s">
        <v>15</v>
      </c>
      <c r="AN561" s="172">
        <f>IFERROR(VLOOKUP('PLANNING-RECHANGES LATelec'!$F561,'Table V'!A$1:O8468,13,FALSE),"TBD")</f>
        <v>234.12</v>
      </c>
      <c r="AO561" s="170">
        <f>IFERROR(VLOOKUP('PLANNING-RECHANGES LATelec'!$F561,'Table V'!A$1:O8425,14,FALSE),"TBD")</f>
        <v>0</v>
      </c>
      <c r="AP561" s="171" t="str">
        <f>IFERROR(VLOOKUP('PLANNING-RECHANGES LATelec'!$F561,'Table V'!A$1:O$8013,15,FALSE),"TBD")</f>
        <v>EUR</v>
      </c>
      <c r="AQ561" s="170" t="str">
        <f>IFERROR(VLOOKUP('PLANNING-RECHANGES LATelec'!$A561,[3]PO_AS!$A$2:$R$2520,16,FALSE),"TBD")</f>
        <v>TBD</v>
      </c>
      <c r="AR561" s="171" t="str">
        <f>IFERROR(VLOOKUP('PLANNING-RECHANGES LATelec'!$A561,[3]PO_AS!$A$2:$S$2520,18,FALSE),"TBD")</f>
        <v>TBD</v>
      </c>
      <c r="AS561" s="171" t="str">
        <f t="shared" si="56"/>
        <v>Non valide</v>
      </c>
      <c r="AT561" s="171" t="str">
        <f t="shared" si="57"/>
        <v>Non valide</v>
      </c>
      <c r="AU561" s="215" t="str">
        <f>LEFT('PLANNING-RECHANGES LATelec'!$R561,9)</f>
        <v>LCT299159</v>
      </c>
      <c r="AV561" s="156"/>
    </row>
    <row r="562" spans="1:48" ht="38.25" hidden="1" x14ac:dyDescent="0.2">
      <c r="A562" s="86" t="str">
        <f t="shared" si="53"/>
        <v>490003779220</v>
      </c>
      <c r="B562" s="125" t="str">
        <f>IFERROR(VLOOKUP(F562,'Table V'!A:K,11,FALSE),"TBD")</f>
        <v>STELIA</v>
      </c>
      <c r="C562" s="125">
        <v>4900037792</v>
      </c>
      <c r="D562" s="126" t="s">
        <v>751</v>
      </c>
      <c r="E562" s="127" t="s">
        <v>104</v>
      </c>
      <c r="F562" s="125" t="s">
        <v>687</v>
      </c>
      <c r="G562" s="125">
        <v>6</v>
      </c>
      <c r="H562" s="125">
        <v>6</v>
      </c>
      <c r="I562" s="125" t="str">
        <f>IFERROR(VLOOKUP(F562,'Stock PHS'!A:F,6,FALSE),"")</f>
        <v/>
      </c>
      <c r="J562" s="128" t="str">
        <f>IFERROR(VLOOKUP(F562,'Table V'!A:I,9,FALSE),"P/N INCONNU")</f>
        <v>P/N CONNU</v>
      </c>
      <c r="K562" s="125" t="str">
        <f>IFERROR(VLOOKUP(F562,'Table V'!A:J,10,FALSE),"TBD")</f>
        <v>TBD</v>
      </c>
      <c r="L562" s="125" t="str">
        <f>IFERROR(VLOOKUP(F562,'Table V'!A:C,3,FALSE),"LdF non existante")</f>
        <v>LdF approuvée</v>
      </c>
      <c r="M562" s="129"/>
      <c r="N562" s="129" t="str">
        <f>IFERROR(VLOOKUP(F562,'Table V'!A:H,8,FALSE),"À définir")</f>
        <v>OUI</v>
      </c>
      <c r="O562" s="125" t="str">
        <f>IFERROR(VLOOKUP(F562,'Table V'!A:E,2,FALSE),"TBD")</f>
        <v>CABLE COAXIAL</v>
      </c>
      <c r="P562" s="129" t="str">
        <f>IFERROR(CONCATENATE(VLOOKUP(F562,'Table V'!$A$1:$Q$260192,17,FALSE),"-",(RIGHT(C562,4)),"0",D562),"")</f>
        <v>1251019-7792020</v>
      </c>
      <c r="Q562" s="138" t="str">
        <f>IFERROR(VLOOKUP(F562,'Table V'!A:L,12,FALSE),"")</f>
        <v>COL</v>
      </c>
      <c r="R562" s="126" t="s">
        <v>1619</v>
      </c>
      <c r="S562" s="125" t="s">
        <v>1625</v>
      </c>
      <c r="T562" s="131">
        <v>43613</v>
      </c>
      <c r="U562" s="132"/>
      <c r="V562" s="139" t="str">
        <f>IFERROR(VLOOKUP(F562,'Table V'!A:F,6,FALSE),"TBD")</f>
        <v>N/A</v>
      </c>
      <c r="W562" s="140" t="str">
        <f>IFERROR(VLOOKUP(F562,'Table V'!A:G,7,FALSE),"TBD")</f>
        <v>N/A</v>
      </c>
      <c r="X562" s="125" t="str">
        <f>IFERROR(VLOOKUP(A562,[1]Feuil1!$A:$AG,32,FALSE),"N/A")</f>
        <v>N/A</v>
      </c>
      <c r="Y562" s="130" t="str">
        <f>IF(ISNUMBER(Tableau1[[#This Row],[Date expédition réelle]]),"Expédiée","En cours")</f>
        <v>En cours</v>
      </c>
      <c r="Z562" s="133" t="s">
        <v>1631</v>
      </c>
      <c r="AA562" s="125" t="s">
        <v>876</v>
      </c>
      <c r="AB562" s="129">
        <v>22582</v>
      </c>
      <c r="AC562" s="129"/>
      <c r="AD562" s="129"/>
      <c r="AE562" s="134">
        <v>43587</v>
      </c>
      <c r="AF562" s="134">
        <v>43623</v>
      </c>
      <c r="AG562" s="134">
        <f t="shared" si="54"/>
        <v>43619</v>
      </c>
      <c r="AH562" s="125"/>
      <c r="AI562" s="219" t="str">
        <f>IFERROR(VLOOKUP('PLANNING-RECHANGES LATelec'!$AU562,[2]MAD!$B$4:$J$50000,2,FALSE),"MAD TBD")</f>
        <v>MAD TBD</v>
      </c>
      <c r="AJ562" s="135" t="str">
        <f>IFERROR(VLOOKUP('PLANNING-RECHANGES LATelec'!$AU562,[2]MAD!$B$4:$J$50000,9,FALSE),"NON EXPEDIÉE")</f>
        <v>NON EXPEDIÉE</v>
      </c>
      <c r="AK562" s="237" t="str">
        <f t="shared" si="55"/>
        <v/>
      </c>
      <c r="AL562" s="227">
        <v>43619</v>
      </c>
      <c r="AM562" s="222" t="s">
        <v>15</v>
      </c>
      <c r="AN562" s="172">
        <f>IFERROR(VLOOKUP('PLANNING-RECHANGES LATelec'!$F562,'Table V'!A$1:O8469,13,FALSE),"TBD")</f>
        <v>234.12</v>
      </c>
      <c r="AO562" s="170">
        <f>IFERROR(VLOOKUP('PLANNING-RECHANGES LATelec'!$F562,'Table V'!A$1:O8426,14,FALSE),"TBD")</f>
        <v>0</v>
      </c>
      <c r="AP562" s="171" t="str">
        <f>IFERROR(VLOOKUP('PLANNING-RECHANGES LATelec'!$F562,'Table V'!A$1:O$8013,15,FALSE),"TBD")</f>
        <v>EUR</v>
      </c>
      <c r="AQ562" s="170" t="str">
        <f>IFERROR(VLOOKUP('PLANNING-RECHANGES LATelec'!$A562,[3]PO_AS!$A$2:$R$2520,16,FALSE),"TBD")</f>
        <v>TBD</v>
      </c>
      <c r="AR562" s="171" t="str">
        <f>IFERROR(VLOOKUP('PLANNING-RECHANGES LATelec'!$A562,[3]PO_AS!$A$2:$S$2520,18,FALSE),"TBD")</f>
        <v>TBD</v>
      </c>
      <c r="AS562" s="171" t="str">
        <f t="shared" si="56"/>
        <v>Non valide</v>
      </c>
      <c r="AT562" s="171" t="str">
        <f t="shared" si="57"/>
        <v>Non valide</v>
      </c>
      <c r="AU562" s="215" t="str">
        <f>LEFT('PLANNING-RECHANGES LATelec'!$R562,9)</f>
        <v>LCT299148</v>
      </c>
      <c r="AV562" s="156"/>
    </row>
    <row r="563" spans="1:48" ht="38.25" hidden="1" x14ac:dyDescent="0.2">
      <c r="A563" s="86" t="str">
        <f t="shared" si="53"/>
        <v>2810408710</v>
      </c>
      <c r="B563" s="125" t="str">
        <f>IFERROR(VLOOKUP(F563,'Table V'!A:K,11,FALSE),"TBD")</f>
        <v>AIRBUS</v>
      </c>
      <c r="C563" s="125">
        <v>28104087</v>
      </c>
      <c r="D563" s="126" t="s">
        <v>157</v>
      </c>
      <c r="E563" s="127" t="s">
        <v>104</v>
      </c>
      <c r="F563" s="125" t="s">
        <v>655</v>
      </c>
      <c r="G563" s="125">
        <v>2</v>
      </c>
      <c r="H563" s="125">
        <v>2</v>
      </c>
      <c r="I563" s="125" t="str">
        <f>IFERROR(VLOOKUP(F563,'Stock PHS'!A:F,6,FALSE),"")</f>
        <v/>
      </c>
      <c r="J563" s="128" t="str">
        <f>IFERROR(VLOOKUP(F563,'Table V'!A:I,9,FALSE),"P/N INCONNU")</f>
        <v>P/N CONNU</v>
      </c>
      <c r="K563" s="125" t="str">
        <f>IFERROR(VLOOKUP(F563,'Table V'!A:J,10,FALSE),"TBD")</f>
        <v>N/A</v>
      </c>
      <c r="L563" s="125" t="str">
        <f>IFERROR(VLOOKUP(F563,'Table V'!A:C,3,FALSE),"LdF non existante")</f>
        <v>LdF approuvée</v>
      </c>
      <c r="M563" s="129"/>
      <c r="N563" s="129" t="str">
        <f>IFERROR(VLOOKUP(F563,'Table V'!A:H,8,FALSE),"À définir")</f>
        <v>NON</v>
      </c>
      <c r="O563" s="125" t="str">
        <f>IFERROR(VLOOKUP(F563,'Table V'!A:E,2,FALSE),"TBD")</f>
        <v>JACK</v>
      </c>
      <c r="P563" s="129" t="str">
        <f>IFERROR(CONCATENATE(VLOOKUP(F563,'Table V'!$A$1:$Q$260192,17,FALSE),"-",(RIGHT(C563,4)),"0",D563),"")</f>
        <v>1251319-4087010</v>
      </c>
      <c r="Q563" s="138" t="str">
        <f>IFERROR(VLOOKUP(F563,'Table V'!A:L,12,FALSE),"")</f>
        <v>LAB</v>
      </c>
      <c r="R563" s="126" t="s">
        <v>1692</v>
      </c>
      <c r="S563" s="125" t="s">
        <v>1677</v>
      </c>
      <c r="T563" s="131">
        <v>43598</v>
      </c>
      <c r="U563" s="132"/>
      <c r="V563" s="139" t="str">
        <f>IFERROR(VLOOKUP(F563,'Table V'!A:F,6,FALSE),"TBD")</f>
        <v>N/A</v>
      </c>
      <c r="W563" s="140" t="str">
        <f>IFERROR(VLOOKUP(F563,'Table V'!A:G,7,FALSE),"TBD")</f>
        <v>N/A</v>
      </c>
      <c r="X563" s="125" t="str">
        <f>IFERROR(VLOOKUP(A563,[1]Feuil1!$A:$AG,32,FALSE),"N/A")</f>
        <v>N/A</v>
      </c>
      <c r="Y563" s="130" t="str">
        <f>IF(ISNUMBER(Tableau1[[#This Row],[Date expédition réelle]]),"Expédiée","En cours")</f>
        <v>En cours</v>
      </c>
      <c r="Z563" s="133" t="s">
        <v>1684</v>
      </c>
      <c r="AA563" s="125" t="s">
        <v>876</v>
      </c>
      <c r="AB563" s="129">
        <v>23073</v>
      </c>
      <c r="AC563" s="129"/>
      <c r="AD563" s="129"/>
      <c r="AE563" s="134">
        <v>43634</v>
      </c>
      <c r="AF563" s="134">
        <v>43634</v>
      </c>
      <c r="AG563" s="134">
        <f t="shared" si="54"/>
        <v>43628</v>
      </c>
      <c r="AH563" s="125"/>
      <c r="AI563" s="219" t="str">
        <f>IFERROR(VLOOKUP('PLANNING-RECHANGES LATelec'!$AU563,[2]MAD!$B$4:$J$50000,2,FALSE),"MAD TBD")</f>
        <v>MAD TBD</v>
      </c>
      <c r="AJ563" s="135" t="str">
        <f>IFERROR(VLOOKUP('PLANNING-RECHANGES LATelec'!$AU563,[2]MAD!$B$4:$J$50000,9,FALSE),"NON EXPEDIÉE")</f>
        <v>NON EXPEDIÉE</v>
      </c>
      <c r="AK563" s="237" t="str">
        <f t="shared" si="55"/>
        <v/>
      </c>
      <c r="AL563" s="227">
        <v>43628</v>
      </c>
      <c r="AM563" s="222" t="s">
        <v>15</v>
      </c>
      <c r="AN563" s="172">
        <f>IFERROR(VLOOKUP('PLANNING-RECHANGES LATelec'!$F563,'Table V'!A$1:O8470,13,FALSE),"TBD")</f>
        <v>970</v>
      </c>
      <c r="AO563" s="170">
        <f>IFERROR(VLOOKUP('PLANNING-RECHANGES LATelec'!$F563,'Table V'!A$1:O8427,14,FALSE),"TBD")</f>
        <v>1796</v>
      </c>
      <c r="AP563" s="171" t="str">
        <f>IFERROR(VLOOKUP('PLANNING-RECHANGES LATelec'!$F563,'Table V'!A$1:O$8013,15,FALSE),"TBD")</f>
        <v>USD</v>
      </c>
      <c r="AQ563" s="170">
        <f>IFERROR(VLOOKUP('PLANNING-RECHANGES LATelec'!$A563,[3]PO_AS!$A$2:$R$2520,16,FALSE),"TBD")</f>
        <v>970</v>
      </c>
      <c r="AR563" s="171" t="str">
        <f>IFERROR(VLOOKUP('PLANNING-RECHANGES LATelec'!$A563,[3]PO_AS!$A$2:$S$2520,18,FALSE),"TBD")</f>
        <v>USD</v>
      </c>
      <c r="AS563" s="171" t="str">
        <f t="shared" si="56"/>
        <v>Valide</v>
      </c>
      <c r="AT563" s="171" t="str">
        <f t="shared" si="57"/>
        <v>Valide</v>
      </c>
      <c r="AU563" s="215" t="str">
        <f>LEFT('PLANNING-RECHANGES LATelec'!$R563,9)</f>
        <v>LCT307501</v>
      </c>
      <c r="AV563" s="156"/>
    </row>
    <row r="564" spans="1:48" ht="89.25" hidden="1" x14ac:dyDescent="0.2">
      <c r="A564" s="86" t="str">
        <f t="shared" si="53"/>
        <v>2809790010</v>
      </c>
      <c r="B564" s="125" t="str">
        <f>IFERROR(VLOOKUP(F564,'Table V'!A:K,11,FALSE),"TBD")</f>
        <v>AIRBUS</v>
      </c>
      <c r="C564" s="125">
        <v>28097900</v>
      </c>
      <c r="D564" s="126" t="s">
        <v>157</v>
      </c>
      <c r="E564" s="127" t="s">
        <v>104</v>
      </c>
      <c r="F564" s="125" t="s">
        <v>1665</v>
      </c>
      <c r="G564" s="125">
        <v>7</v>
      </c>
      <c r="H564" s="125">
        <v>7</v>
      </c>
      <c r="I564" s="125" t="str">
        <f>IFERROR(VLOOKUP(F564,'Stock PHS'!A:F,6,FALSE),"")</f>
        <v/>
      </c>
      <c r="J564" s="128" t="str">
        <f>IFERROR(VLOOKUP(F564,'Table V'!A:I,9,FALSE),"P/N INCONNU")</f>
        <v>P/N CONNU</v>
      </c>
      <c r="K564" s="125" t="str">
        <f>IFERROR(VLOOKUP(F564,'Table V'!A:J,10,FALSE),"TBD")</f>
        <v>N/A</v>
      </c>
      <c r="L564" s="125" t="str">
        <f>IFERROR(VLOOKUP(F564,'Table V'!A:C,3,FALSE),"LdF non existante")</f>
        <v>LdF Non approuvée</v>
      </c>
      <c r="M564" s="129"/>
      <c r="N564" s="129" t="str">
        <f>IFERROR(VLOOKUP(F564,'Table V'!A:H,8,FALSE),"À définir")</f>
        <v>NON</v>
      </c>
      <c r="O564" s="125" t="str">
        <f>IFERROR(VLOOKUP(F564,'Table V'!A:E,2,FALSE),"TBD")</f>
        <v>BUNDLE</v>
      </c>
      <c r="P564" s="129" t="str">
        <f>IFERROR(CONCATENATE(VLOOKUP(F564,'Table V'!$A$1:$Q$260192,17,FALSE),"-",(RIGHT(C564,4)),"0",D564),"")</f>
        <v>1251019-7900010</v>
      </c>
      <c r="Q564" s="138" t="str">
        <f>IFERROR(VLOOKUP(F564,'Table V'!A:L,12,FALSE),"")</f>
        <v>COL</v>
      </c>
      <c r="R564" s="126" t="s">
        <v>1691</v>
      </c>
      <c r="S564" s="125" t="s">
        <v>1695</v>
      </c>
      <c r="T564" s="131">
        <v>43605</v>
      </c>
      <c r="U564" s="132"/>
      <c r="V564" s="139" t="str">
        <f>IFERROR(VLOOKUP(F564,'Table V'!A:F,6,FALSE),"TBD")</f>
        <v>N/A</v>
      </c>
      <c r="W564" s="140" t="str">
        <f>IFERROR(VLOOKUP(F564,'Table V'!A:G,7,FALSE),"TBD")</f>
        <v>N/A</v>
      </c>
      <c r="X564" s="125" t="str">
        <f>IFERROR(VLOOKUP(A564,[1]Feuil1!$A:$AG,32,FALSE),"N/A")</f>
        <v>N/A</v>
      </c>
      <c r="Y564" s="130" t="str">
        <f>IF(ISNUMBER(Tableau1[[#This Row],[Date expédition réelle]]),"Expédiée","En cours")</f>
        <v>En cours</v>
      </c>
      <c r="Z564" s="133" t="s">
        <v>1708</v>
      </c>
      <c r="AA564" s="125" t="s">
        <v>876</v>
      </c>
      <c r="AB564" s="129">
        <v>23238</v>
      </c>
      <c r="AC564" s="129"/>
      <c r="AD564" s="129"/>
      <c r="AE564" s="134">
        <v>43636</v>
      </c>
      <c r="AF564" s="134">
        <v>43636</v>
      </c>
      <c r="AG564" s="134">
        <f t="shared" si="54"/>
        <v>43630</v>
      </c>
      <c r="AH564" s="125"/>
      <c r="AI564" s="219" t="str">
        <f>IFERROR(VLOOKUP('PLANNING-RECHANGES LATelec'!$AU564,[2]MAD!$B$4:$J$50000,2,FALSE),"MAD TBD")</f>
        <v>MAD TBD</v>
      </c>
      <c r="AJ564" s="135" t="str">
        <f>IFERROR(VLOOKUP('PLANNING-RECHANGES LATelec'!$AU564,[2]MAD!$B$4:$J$50000,9,FALSE),"NON EXPEDIÉE")</f>
        <v>NON EXPEDIÉE</v>
      </c>
      <c r="AK564" s="237" t="str">
        <f t="shared" si="55"/>
        <v/>
      </c>
      <c r="AL564" s="227">
        <v>43630</v>
      </c>
      <c r="AM564" s="222" t="s">
        <v>15</v>
      </c>
      <c r="AN564" s="172">
        <f>IFERROR(VLOOKUP('PLANNING-RECHANGES LATelec'!$F564,'Table V'!A$1:O8471,13,FALSE),"TBD")</f>
        <v>4521</v>
      </c>
      <c r="AO564" s="170">
        <f>IFERROR(VLOOKUP('PLANNING-RECHANGES LATelec'!$F564,'Table V'!A$1:O8428,14,FALSE),"TBD")</f>
        <v>9368</v>
      </c>
      <c r="AP564" s="171" t="str">
        <f>IFERROR(VLOOKUP('PLANNING-RECHANGES LATelec'!$F564,'Table V'!A$1:O$8013,15,FALSE),"TBD")</f>
        <v>USD</v>
      </c>
      <c r="AQ564" s="170" t="str">
        <f>IFERROR(VLOOKUP('PLANNING-RECHANGES LATelec'!$A564,[3]PO_AS!$A$2:$R$2520,16,FALSE),"TBD")</f>
        <v>TBD</v>
      </c>
      <c r="AR564" s="171" t="str">
        <f>IFERROR(VLOOKUP('PLANNING-RECHANGES LATelec'!$A564,[3]PO_AS!$A$2:$S$2520,18,FALSE),"TBD")</f>
        <v>TBD</v>
      </c>
      <c r="AS564" s="171" t="str">
        <f t="shared" si="56"/>
        <v>Non valide</v>
      </c>
      <c r="AT564" s="171" t="str">
        <f t="shared" si="57"/>
        <v>Non valide</v>
      </c>
      <c r="AU564" s="215" t="str">
        <f>LEFT('PLANNING-RECHANGES LATelec'!$R564,9)</f>
        <v>LCT307474</v>
      </c>
      <c r="AV564" s="156"/>
    </row>
    <row r="565" spans="1:48" ht="38.25" hidden="1" x14ac:dyDescent="0.2">
      <c r="A565" s="164" t="str">
        <f t="shared" si="53"/>
        <v>2801947710</v>
      </c>
      <c r="B565" s="125" t="str">
        <f>IFERROR(VLOOKUP(F565,'Table V'!A:K,11,FALSE),"TBD")</f>
        <v>AIRBUS</v>
      </c>
      <c r="C565" s="125">
        <v>28019477</v>
      </c>
      <c r="D565" s="126" t="s">
        <v>157</v>
      </c>
      <c r="E565" s="127" t="s">
        <v>104</v>
      </c>
      <c r="F565" s="125" t="s">
        <v>1316</v>
      </c>
      <c r="G565" s="125" t="s">
        <v>1105</v>
      </c>
      <c r="H565" s="125" t="s">
        <v>1105</v>
      </c>
      <c r="I565" s="125" t="str">
        <f>IFERROR(VLOOKUP(F565,'Stock PHS'!A:F,6,FALSE),"")</f>
        <v/>
      </c>
      <c r="J565" s="128" t="str">
        <f>IFERROR(VLOOKUP(F565,'Table V'!A:I,9,FALSE),"P/N INCONNU")</f>
        <v>P/N CONNU</v>
      </c>
      <c r="K565" s="125" t="str">
        <f>IFERROR(VLOOKUP(F565,'Table V'!A:J,10,FALSE),"TBD")</f>
        <v>NA</v>
      </c>
      <c r="L565" s="125" t="str">
        <f>IFERROR(VLOOKUP(F565,'Table V'!A:C,3,FALSE),"LdF non existante")</f>
        <v>LdF Non approuvée</v>
      </c>
      <c r="M565" s="129"/>
      <c r="N565" s="129" t="str">
        <f>IFERROR(VLOOKUP(F565,'Table V'!A:H,8,FALSE),"À définir")</f>
        <v>NON</v>
      </c>
      <c r="O565" s="125">
        <f>IFERROR(VLOOKUP(F565,'Table V'!A:E,2,FALSE),"TBD")</f>
        <v>453</v>
      </c>
      <c r="P565" s="125" t="str">
        <f>IFERROR(CONCATENATE(VLOOKUP(F565,'Table V'!$A$1:$Q$260192,17,FALSE),"-",(RIGHT(C565,4)),"0",D565),"")</f>
        <v>1251019-9477010</v>
      </c>
      <c r="Q565" s="138" t="str">
        <f>IFERROR(VLOOKUP(F565,'Table V'!A:L,12,FALSE),"")</f>
        <v>LAB</v>
      </c>
      <c r="R565" s="126" t="s">
        <v>1329</v>
      </c>
      <c r="S565" s="125" t="s">
        <v>1322</v>
      </c>
      <c r="T565" s="131">
        <v>43624</v>
      </c>
      <c r="U565" s="132"/>
      <c r="V565" s="139" t="str">
        <f>IFERROR(VLOOKUP(F565,'Table V'!A:F,6,FALSE),"TBD")</f>
        <v>N/A</v>
      </c>
      <c r="W565" s="140" t="str">
        <f>IFERROR(VLOOKUP(F565,'Table V'!A:G,7,FALSE),"TBD")</f>
        <v>NA</v>
      </c>
      <c r="X565" s="140" t="str">
        <f>IFERROR(VLOOKUP(A565,[1]Feuil1!$A:$AG,32,FALSE),"N/A")</f>
        <v>N/A</v>
      </c>
      <c r="Y565" s="130" t="str">
        <f>IF(ISNUMBER(Tableau1[[#This Row],[Date expédition réelle]]),"Expédiée","En cours")</f>
        <v>En cours</v>
      </c>
      <c r="Z565" s="133" t="s">
        <v>1559</v>
      </c>
      <c r="AA565" s="125" t="s">
        <v>876</v>
      </c>
      <c r="AB565" s="129">
        <v>20452</v>
      </c>
      <c r="AC565" s="129"/>
      <c r="AD565" s="129"/>
      <c r="AE565" s="134">
        <v>43640.999988425923</v>
      </c>
      <c r="AF565" s="134">
        <v>43640</v>
      </c>
      <c r="AG565" s="134">
        <f t="shared" si="54"/>
        <v>43634</v>
      </c>
      <c r="AH565" s="125"/>
      <c r="AI565" s="219" t="str">
        <f>IFERROR(VLOOKUP('PLANNING-RECHANGES LATelec'!$AU565,[2]MAD!$B$4:$J$50000,2,FALSE),"MAD TBD")</f>
        <v>MAD TBD</v>
      </c>
      <c r="AJ565" s="135" t="str">
        <f>IFERROR(VLOOKUP('PLANNING-RECHANGES LATelec'!$AU565,[2]MAD!$B$4:$J$50000,9,FALSE),"NON EXPEDIÉE")</f>
        <v>NON EXPEDIÉE</v>
      </c>
      <c r="AK565" s="237" t="str">
        <f t="shared" si="55"/>
        <v/>
      </c>
      <c r="AL565" s="227">
        <v>43634</v>
      </c>
      <c r="AM565" s="222" t="s">
        <v>15</v>
      </c>
      <c r="AN565" s="172">
        <f>IFERROR(VLOOKUP('PLANNING-RECHANGES LATelec'!$F565,'Table V'!A$1:O8472,13,FALSE),"TBD")</f>
        <v>2741</v>
      </c>
      <c r="AO565" s="170">
        <f>IFERROR(VLOOKUP('PLANNING-RECHANGES LATelec'!$F565,'Table V'!A$1:O8429,14,FALSE),"TBD")</f>
        <v>3510</v>
      </c>
      <c r="AP565" s="171" t="str">
        <f>IFERROR(VLOOKUP('PLANNING-RECHANGES LATelec'!$F565,'Table V'!A$1:O$8013,15,FALSE),"TBD")</f>
        <v>USD</v>
      </c>
      <c r="AQ565" s="170">
        <f>IFERROR(VLOOKUP('PLANNING-RECHANGES LATelec'!$A565,[3]PO_AS!$A$2:$R$2520,16,FALSE),"TBD")</f>
        <v>2741</v>
      </c>
      <c r="AR565" s="171" t="str">
        <f>IFERROR(VLOOKUP('PLANNING-RECHANGES LATelec'!$A565,[3]PO_AS!$A$2:$S$2520,18,FALSE),"TBD")</f>
        <v>USD</v>
      </c>
      <c r="AS565" s="171" t="str">
        <f t="shared" si="56"/>
        <v>Valide</v>
      </c>
      <c r="AT565" s="171" t="str">
        <f t="shared" si="57"/>
        <v>Valide</v>
      </c>
      <c r="AU565" s="215" t="str">
        <f>LEFT('PLANNING-RECHANGES LATelec'!$R565,9)</f>
        <v>LCT226824</v>
      </c>
      <c r="AV565" s="156"/>
    </row>
    <row r="566" spans="1:48" ht="25.5" hidden="1" x14ac:dyDescent="0.2">
      <c r="A566" s="86" t="str">
        <f t="shared" si="53"/>
        <v>490003810610</v>
      </c>
      <c r="B566" s="125" t="str">
        <f>IFERROR(VLOOKUP(F566,'Table V'!A:K,11,FALSE),"TBD")</f>
        <v>STELIA</v>
      </c>
      <c r="C566" s="125">
        <v>4900038106</v>
      </c>
      <c r="D566" s="126" t="s">
        <v>157</v>
      </c>
      <c r="E566" s="127" t="s">
        <v>104</v>
      </c>
      <c r="F566" s="125" t="s">
        <v>646</v>
      </c>
      <c r="G566" s="125">
        <v>1</v>
      </c>
      <c r="H566" s="125">
        <v>1</v>
      </c>
      <c r="I566" s="125" t="str">
        <f>IFERROR(VLOOKUP(F566,'Stock PHS'!A:F,6,FALSE),"")</f>
        <v/>
      </c>
      <c r="J566" s="128" t="str">
        <f>IFERROR(VLOOKUP(F566,'Table V'!A:I,9,FALSE),"P/N INCONNU")</f>
        <v>P/N CONNU</v>
      </c>
      <c r="K566" s="125" t="str">
        <f>IFERROR(VLOOKUP(F566,'Table V'!A:J,10,FALSE),"TBD")</f>
        <v>N/A</v>
      </c>
      <c r="L566" s="125" t="str">
        <f>IFERROR(VLOOKUP(F566,'Table V'!A:C,3,FALSE),"LdF non existante")</f>
        <v>LdF approuvée</v>
      </c>
      <c r="M566" s="129"/>
      <c r="N566" s="129" t="str">
        <f>IFERROR(VLOOKUP(F566,'Table V'!A:H,8,FALSE),"À définir")</f>
        <v>OUI</v>
      </c>
      <c r="O566" s="125" t="str">
        <f>IFERROR(VLOOKUP(F566,'Table V'!A:E,2,FALSE),"TBD")</f>
        <v>CÂBLE</v>
      </c>
      <c r="P566" s="129" t="str">
        <f>IFERROR(CONCATENATE(VLOOKUP(F566,'Table V'!$A$1:$Q$260192,17,FALSE),"-",(RIGHT(C566,4)),"0",D566),"")</f>
        <v>1251019-8106010</v>
      </c>
      <c r="Q566" s="138" t="str">
        <f>IFERROR(VLOOKUP(F566,'Table V'!A:L,12,FALSE),"")</f>
        <v>LAB</v>
      </c>
      <c r="R566" s="126" t="s">
        <v>1957</v>
      </c>
      <c r="S566" s="125" t="s">
        <v>1958</v>
      </c>
      <c r="T566" s="131"/>
      <c r="U566" s="132"/>
      <c r="V566" s="139" t="str">
        <f>IFERROR(VLOOKUP(F566,'Table V'!A:F,6,FALSE),"TBD")</f>
        <v>N/A</v>
      </c>
      <c r="W566" s="140" t="str">
        <f>IFERROR(VLOOKUP(F566,'Table V'!A:G,7,FALSE),"TBD")</f>
        <v>N/A</v>
      </c>
      <c r="X566" s="125" t="str">
        <f>IFERROR(VLOOKUP(A566,[1]Feuil1!$A:$AG,32,FALSE),"N/A")</f>
        <v>N/A</v>
      </c>
      <c r="Y566" s="130" t="str">
        <f>IF(ISNUMBER(Tableau1[[#This Row],[Date expédition réelle]]),"Expédiée","En cours")</f>
        <v>En cours</v>
      </c>
      <c r="Z566" s="133" t="s">
        <v>1954</v>
      </c>
      <c r="AA566" s="125" t="s">
        <v>876</v>
      </c>
      <c r="AB566" s="129" t="s">
        <v>57</v>
      </c>
      <c r="AC566" s="129" t="s">
        <v>57</v>
      </c>
      <c r="AD566" s="129" t="s">
        <v>57</v>
      </c>
      <c r="AE566" s="134">
        <v>43648</v>
      </c>
      <c r="AF566" s="134">
        <v>43648</v>
      </c>
      <c r="AG566" s="134">
        <f t="shared" si="54"/>
        <v>43642</v>
      </c>
      <c r="AH566" s="125"/>
      <c r="AI566" s="219" t="str">
        <f>IFERROR(VLOOKUP('PLANNING-RECHANGES LATelec'!$AU566,[2]MAD!$B$4:$J$50000,2,FALSE),"MAD TBD")</f>
        <v>MAD TBD</v>
      </c>
      <c r="AJ566" s="134" t="str">
        <f>IFERROR(VLOOKUP('PLANNING-RECHANGES LATelec'!$AU566,[2]MAD!$B$4:$J$50000,9,FALSE),"NON EXPEDIÉE")</f>
        <v>NON EXPEDIÉE</v>
      </c>
      <c r="AK566" s="237" t="str">
        <f t="shared" si="55"/>
        <v/>
      </c>
      <c r="AL566" s="227">
        <v>43642</v>
      </c>
      <c r="AM566" s="222" t="s">
        <v>15</v>
      </c>
      <c r="AN566" s="172">
        <f>IFERROR(VLOOKUP('PLANNING-RECHANGES LATelec'!$F566,'Table V'!A$1:O8473,13,FALSE),"TBD")</f>
        <v>245</v>
      </c>
      <c r="AO566" s="170">
        <f>IFERROR(VLOOKUP('PLANNING-RECHANGES LATelec'!$F566,'Table V'!A$1:O8430,14,FALSE),"TBD")</f>
        <v>0</v>
      </c>
      <c r="AP566" s="171" t="str">
        <f>IFERROR(VLOOKUP('PLANNING-RECHANGES LATelec'!$F566,'Table V'!A$1:O$8013,15,FALSE),"TBD")</f>
        <v>EUR</v>
      </c>
      <c r="AQ566" s="170" t="str">
        <f>IFERROR(VLOOKUP('PLANNING-RECHANGES LATelec'!$A566,[3]PO_AS!$A$2:$R$2520,16,FALSE),"TBD")</f>
        <v>TBD</v>
      </c>
      <c r="AR566" s="171" t="str">
        <f>IFERROR(VLOOKUP('PLANNING-RECHANGES LATelec'!$A566,[3]PO_AS!$A$2:$S$2520,18,FALSE),"TBD")</f>
        <v>TBD</v>
      </c>
      <c r="AS566" s="171" t="str">
        <f t="shared" si="56"/>
        <v>Non valide</v>
      </c>
      <c r="AT566" s="171" t="str">
        <f t="shared" si="57"/>
        <v>Non valide</v>
      </c>
      <c r="AU566" s="215" t="str">
        <f>LEFT('PLANNING-RECHANGES LATelec'!$R566,9)</f>
        <v>LCT324922</v>
      </c>
      <c r="AV566" s="156"/>
    </row>
    <row r="567" spans="1:48" ht="38.25" hidden="1" x14ac:dyDescent="0.2">
      <c r="A567" s="86" t="str">
        <f t="shared" si="53"/>
        <v>2810116710</v>
      </c>
      <c r="B567" s="125" t="str">
        <f>IFERROR(VLOOKUP(F567,'Table V'!A:K,11,FALSE),"TBD")</f>
        <v>AIRBUS</v>
      </c>
      <c r="C567" s="125">
        <v>28101167</v>
      </c>
      <c r="D567" s="126" t="s">
        <v>157</v>
      </c>
      <c r="E567" s="127" t="s">
        <v>104</v>
      </c>
      <c r="F567" s="125" t="s">
        <v>677</v>
      </c>
      <c r="G567" s="125">
        <v>8</v>
      </c>
      <c r="H567" s="125">
        <v>8</v>
      </c>
      <c r="I567" s="125" t="str">
        <f>IFERROR(VLOOKUP(F567,'Stock PHS'!A:F,6,FALSE),"")</f>
        <v/>
      </c>
      <c r="J567" s="128" t="str">
        <f>IFERROR(VLOOKUP(F567,'Table V'!A:I,9,FALSE),"P/N INCONNU")</f>
        <v>P/N CONNU</v>
      </c>
      <c r="K567" s="125" t="str">
        <f>IFERROR(VLOOKUP(F567,'Table V'!A:J,10,FALSE),"TBD")</f>
        <v>TBD</v>
      </c>
      <c r="L567" s="125" t="str">
        <f>IFERROR(VLOOKUP(F567,'Table V'!A:C,3,FALSE),"LdF non existante")</f>
        <v>LdF approuvée</v>
      </c>
      <c r="M567" s="129"/>
      <c r="N567" s="129" t="str">
        <f>IFERROR(VLOOKUP(F567,'Table V'!A:H,8,FALSE),"À définir")</f>
        <v>NON</v>
      </c>
      <c r="O567" s="125" t="str">
        <f>IFERROR(VLOOKUP(F567,'Table V'!A:E,2,FALSE),"TBD")</f>
        <v>JACK ASSY</v>
      </c>
      <c r="P567" s="129" t="str">
        <f>IFERROR(CONCATENATE(VLOOKUP(F567,'Table V'!$A$1:$Q$260192,17,FALSE),"-",(RIGHT(C567,4)),"0",D567),"")</f>
        <v>1251019-1167010</v>
      </c>
      <c r="Q567" s="138" t="str">
        <f>IFERROR(VLOOKUP(F567,'Table V'!A:L,12,FALSE),"")</f>
        <v>COL</v>
      </c>
      <c r="R567" s="126" t="s">
        <v>1709</v>
      </c>
      <c r="S567" s="125" t="s">
        <v>1675</v>
      </c>
      <c r="T567" s="131">
        <v>43606</v>
      </c>
      <c r="U567" s="132" t="s">
        <v>15</v>
      </c>
      <c r="V567" s="139" t="str">
        <f>IFERROR(VLOOKUP(F567,'Table V'!A:F,6,FALSE),"TBD")</f>
        <v>N/A</v>
      </c>
      <c r="W567" s="140" t="str">
        <f>IFERROR(VLOOKUP(F567,'Table V'!A:G,7,FALSE),"TBD")</f>
        <v>N/A</v>
      </c>
      <c r="X567" s="125" t="str">
        <f>IFERROR(VLOOKUP(A567,[1]Feuil1!$A:$AG,32,FALSE),"N/A")</f>
        <v>N/A</v>
      </c>
      <c r="Y567" s="130" t="str">
        <f>IF(ISNUMBER(Tableau1[[#This Row],[Date expédition réelle]]),"Expédiée","En cours")</f>
        <v>En cours</v>
      </c>
      <c r="Z567" s="133" t="s">
        <v>1676</v>
      </c>
      <c r="AA567" s="125" t="s">
        <v>876</v>
      </c>
      <c r="AB567" s="129">
        <v>23027</v>
      </c>
      <c r="AC567" s="129"/>
      <c r="AD567" s="129">
        <v>6656</v>
      </c>
      <c r="AE567" s="134">
        <v>43628</v>
      </c>
      <c r="AF567" s="134">
        <v>43656</v>
      </c>
      <c r="AG567" s="134">
        <f t="shared" si="54"/>
        <v>43650</v>
      </c>
      <c r="AH567" s="125"/>
      <c r="AI567" s="219" t="str">
        <f>IFERROR(VLOOKUP('PLANNING-RECHANGES LATelec'!$AU567,[2]MAD!$B$4:$J$50000,2,FALSE),"MAD TBD")</f>
        <v>MAD TBD</v>
      </c>
      <c r="AJ567" s="135" t="str">
        <f>IFERROR(VLOOKUP('PLANNING-RECHANGES LATelec'!$AU567,[2]MAD!$B$4:$J$50000,9,FALSE),"NON EXPEDIÉE")</f>
        <v>NON EXPEDIÉE</v>
      </c>
      <c r="AK567" s="237" t="str">
        <f t="shared" si="55"/>
        <v/>
      </c>
      <c r="AL567" s="227">
        <v>43650</v>
      </c>
      <c r="AM567" s="222" t="s">
        <v>15</v>
      </c>
      <c r="AN567" s="172">
        <f>IFERROR(VLOOKUP('PLANNING-RECHANGES LATelec'!$F567,'Table V'!A$1:O8474,13,FALSE),"TBD")</f>
        <v>1885</v>
      </c>
      <c r="AO567" s="170">
        <f>IFERROR(VLOOKUP('PLANNING-RECHANGES LATelec'!$F567,'Table V'!A$1:O8431,14,FALSE),"TBD")</f>
        <v>0</v>
      </c>
      <c r="AP567" s="171" t="str">
        <f>IFERROR(VLOOKUP('PLANNING-RECHANGES LATelec'!$F567,'Table V'!A$1:O$8013,15,FALSE),"TBD")</f>
        <v>USD</v>
      </c>
      <c r="AQ567" s="170">
        <f>IFERROR(VLOOKUP('PLANNING-RECHANGES LATelec'!$A567,[3]PO_AS!$A$2:$R$2520,16,FALSE),"TBD")</f>
        <v>1885</v>
      </c>
      <c r="AR567" s="171" t="str">
        <f>IFERROR(VLOOKUP('PLANNING-RECHANGES LATelec'!$A567,[3]PO_AS!$A$2:$S$2520,18,FALSE),"TBD")</f>
        <v>USD</v>
      </c>
      <c r="AS567" s="171" t="str">
        <f t="shared" si="56"/>
        <v>Valide</v>
      </c>
      <c r="AT567" s="171" t="str">
        <f t="shared" si="57"/>
        <v>Valide</v>
      </c>
      <c r="AU567" s="215" t="str">
        <f>LEFT('PLANNING-RECHANGES LATelec'!$R567,9)</f>
        <v>LCT304849</v>
      </c>
      <c r="AV567" s="156"/>
    </row>
    <row r="568" spans="1:48" ht="38.25" hidden="1" x14ac:dyDescent="0.2">
      <c r="A568" s="86" t="str">
        <f t="shared" si="53"/>
        <v>2806045110</v>
      </c>
      <c r="B568" s="125" t="str">
        <f>IFERROR(VLOOKUP(F568,'Table V'!A:K,11,FALSE),"TBD")</f>
        <v>AIRBUS</v>
      </c>
      <c r="C568" s="125">
        <v>28060451</v>
      </c>
      <c r="D568" s="126" t="s">
        <v>157</v>
      </c>
      <c r="E568" s="127" t="s">
        <v>104</v>
      </c>
      <c r="F568" s="125" t="s">
        <v>600</v>
      </c>
      <c r="G568" s="125">
        <v>1</v>
      </c>
      <c r="H568" s="125">
        <v>1</v>
      </c>
      <c r="I568" s="125" t="str">
        <f>IFERROR(VLOOKUP(F568,'Stock PHS'!A:F,6,FALSE),"")</f>
        <v/>
      </c>
      <c r="J568" s="128" t="str">
        <f>IFERROR(VLOOKUP(F568,'Table V'!A:I,9,FALSE),"P/N INCONNU")</f>
        <v>P/N CONNU</v>
      </c>
      <c r="K568" s="125" t="str">
        <f>IFERROR(VLOOKUP(F568,'Table V'!A:J,10,FALSE),"TBD")</f>
        <v>NB5457P</v>
      </c>
      <c r="L568" s="125" t="str">
        <f>IFERROR(VLOOKUP(F568,'Table V'!A:C,3,FALSE),"LdF non existante")</f>
        <v>LdF approuvée</v>
      </c>
      <c r="M568" s="129"/>
      <c r="N568" s="129" t="str">
        <f>IFERROR(VLOOKUP(F568,'Table V'!A:H,8,FALSE),"À définir")</f>
        <v>NON</v>
      </c>
      <c r="O568" s="125">
        <f>IFERROR(VLOOKUP(F568,'Table V'!A:E,2,FALSE),"TBD")</f>
        <v>117</v>
      </c>
      <c r="P568" s="125" t="str">
        <f>IFERROR(CONCATENATE(VLOOKUP(F568,'Table V'!$A$1:$Q$260192,17,FALSE),"-",(RIGHT(C568,4)),"0",D568),"")</f>
        <v>1251019-0451010</v>
      </c>
      <c r="Q568" s="138" t="str">
        <f>IFERROR(VLOOKUP(F568,'Table V'!A:L,12,FALSE),"")</f>
        <v>LAB</v>
      </c>
      <c r="R568" s="126" t="s">
        <v>1498</v>
      </c>
      <c r="S568" s="125" t="s">
        <v>1403</v>
      </c>
      <c r="T568" s="131">
        <v>43621</v>
      </c>
      <c r="U568" s="132"/>
      <c r="V568" s="139" t="str">
        <f>IFERROR(VLOOKUP(F568,'Table V'!A:F,6,FALSE),"TBD")</f>
        <v>N/A</v>
      </c>
      <c r="W568" s="140" t="str">
        <f>IFERROR(VLOOKUP(F568,'Table V'!A:G,7,FALSE),"TBD")</f>
        <v>N/A</v>
      </c>
      <c r="X568" s="125" t="str">
        <f>IFERROR(VLOOKUP(A568,[1]Feuil1!$A:$AG,32,FALSE),"N/A")</f>
        <v>N/A</v>
      </c>
      <c r="Y568" s="130" t="str">
        <f>IF(ISNUMBER(Tableau1[[#This Row],[Date expédition réelle]]),"Expédiée","En cours")</f>
        <v>En cours</v>
      </c>
      <c r="Z568" s="133" t="s">
        <v>1688</v>
      </c>
      <c r="AA568" s="125" t="s">
        <v>876</v>
      </c>
      <c r="AB568" s="129">
        <v>21862</v>
      </c>
      <c r="AC568" s="129"/>
      <c r="AD568" s="129"/>
      <c r="AE568" s="134">
        <v>43656</v>
      </c>
      <c r="AF568" s="134">
        <v>43656</v>
      </c>
      <c r="AG568" s="134">
        <f t="shared" si="54"/>
        <v>43650</v>
      </c>
      <c r="AH568" s="125"/>
      <c r="AI568" s="219" t="str">
        <f>IFERROR(VLOOKUP('PLANNING-RECHANGES LATelec'!$AU568,[2]MAD!$B$4:$J$50000,2,FALSE),"MAD TBD")</f>
        <v>MAD TBD</v>
      </c>
      <c r="AJ568" s="135" t="str">
        <f>IFERROR(VLOOKUP('PLANNING-RECHANGES LATelec'!$AU568,[2]MAD!$B$4:$J$50000,9,FALSE),"NON EXPEDIÉE")</f>
        <v>NON EXPEDIÉE</v>
      </c>
      <c r="AK568" s="237" t="str">
        <f t="shared" si="55"/>
        <v/>
      </c>
      <c r="AL568" s="227">
        <v>43650</v>
      </c>
      <c r="AM568" s="222" t="s">
        <v>15</v>
      </c>
      <c r="AN568" s="172">
        <f>IFERROR(VLOOKUP('PLANNING-RECHANGES LATelec'!$F568,'Table V'!A$1:O8475,13,FALSE),"TBD")</f>
        <v>1313.9</v>
      </c>
      <c r="AO568" s="170">
        <f>IFERROR(VLOOKUP('PLANNING-RECHANGES LATelec'!$F568,'Table V'!A$1:O8432,14,FALSE),"TBD")</f>
        <v>0</v>
      </c>
      <c r="AP568" s="171" t="str">
        <f>IFERROR(VLOOKUP('PLANNING-RECHANGES LATelec'!$F568,'Table V'!A$1:O$8013,15,FALSE),"TBD")</f>
        <v>USD</v>
      </c>
      <c r="AQ568" s="170">
        <f>IFERROR(VLOOKUP('PLANNING-RECHANGES LATelec'!$A568,[3]PO_AS!$A$2:$R$2520,16,FALSE),"TBD")</f>
        <v>1313.9</v>
      </c>
      <c r="AR568" s="171" t="str">
        <f>IFERROR(VLOOKUP('PLANNING-RECHANGES LATelec'!$A568,[3]PO_AS!$A$2:$S$2520,18,FALSE),"TBD")</f>
        <v>USD</v>
      </c>
      <c r="AS568" s="171" t="str">
        <f t="shared" si="56"/>
        <v>Valide</v>
      </c>
      <c r="AT568" s="171" t="str">
        <f t="shared" si="57"/>
        <v>Valide</v>
      </c>
      <c r="AU568" s="215" t="str">
        <f>LEFT('PLANNING-RECHANGES LATelec'!$R568,9)</f>
        <v>LCT268644</v>
      </c>
      <c r="AV568" s="156"/>
    </row>
    <row r="569" spans="1:48" ht="38.25" hidden="1" x14ac:dyDescent="0.2">
      <c r="A569" s="164" t="str">
        <f t="shared" si="53"/>
        <v>2801947810</v>
      </c>
      <c r="B569" s="125" t="str">
        <f>IFERROR(VLOOKUP(F569,'Table V'!A:K,11,FALSE),"TBD")</f>
        <v>AIRBUS</v>
      </c>
      <c r="C569" s="125">
        <v>28019478</v>
      </c>
      <c r="D569" s="126" t="s">
        <v>157</v>
      </c>
      <c r="E569" s="127" t="s">
        <v>104</v>
      </c>
      <c r="F569" s="125" t="s">
        <v>1316</v>
      </c>
      <c r="G569" s="125" t="s">
        <v>1105</v>
      </c>
      <c r="H569" s="125" t="s">
        <v>1105</v>
      </c>
      <c r="I569" s="125" t="str">
        <f>IFERROR(VLOOKUP(F569,'Stock PHS'!A:F,6,FALSE),"")</f>
        <v/>
      </c>
      <c r="J569" s="128" t="str">
        <f>IFERROR(VLOOKUP(F569,'Table V'!A:I,9,FALSE),"P/N INCONNU")</f>
        <v>P/N CONNU</v>
      </c>
      <c r="K569" s="125" t="str">
        <f>IFERROR(VLOOKUP(F569,'Table V'!A:J,10,FALSE),"TBD")</f>
        <v>NA</v>
      </c>
      <c r="L569" s="125" t="str">
        <f>IFERROR(VLOOKUP(F569,'Table V'!A:C,3,FALSE),"LdF non existante")</f>
        <v>LdF Non approuvée</v>
      </c>
      <c r="M569" s="129"/>
      <c r="N569" s="129" t="str">
        <f>IFERROR(VLOOKUP(F569,'Table V'!A:H,8,FALSE),"À définir")</f>
        <v>NON</v>
      </c>
      <c r="O569" s="125">
        <f>IFERROR(VLOOKUP(F569,'Table V'!A:E,2,FALSE),"TBD")</f>
        <v>453</v>
      </c>
      <c r="P569" s="125" t="str">
        <f>IFERROR(CONCATENATE(VLOOKUP(F569,'Table V'!$A$1:$Q$260192,17,FALSE),"-",(RIGHT(C569,4)),"0",D569),"")</f>
        <v>1251019-9478010</v>
      </c>
      <c r="Q569" s="138" t="str">
        <f>IFERROR(VLOOKUP(F569,'Table V'!A:L,12,FALSE),"")</f>
        <v>LAB</v>
      </c>
      <c r="R569" s="126" t="s">
        <v>1330</v>
      </c>
      <c r="S569" s="125" t="s">
        <v>1323</v>
      </c>
      <c r="T569" s="131">
        <v>43654</v>
      </c>
      <c r="U569" s="132"/>
      <c r="V569" s="139" t="str">
        <f>IFERROR(VLOOKUP(F569,'Table V'!A:F,6,FALSE),"TBD")</f>
        <v>N/A</v>
      </c>
      <c r="W569" s="140" t="str">
        <f>IFERROR(VLOOKUP(F569,'Table V'!A:G,7,FALSE),"TBD")</f>
        <v>NA</v>
      </c>
      <c r="X569" s="140" t="str">
        <f>IFERROR(VLOOKUP(A569,[1]Feuil1!$A:$AG,32,FALSE),"N/A")</f>
        <v>N/A</v>
      </c>
      <c r="Y569" s="130" t="str">
        <f>IF(ISNUMBER(Tableau1[[#This Row],[Date expédition réelle]]),"Expédiée","En cours")</f>
        <v>En cours</v>
      </c>
      <c r="Z569" s="133" t="s">
        <v>1559</v>
      </c>
      <c r="AA569" s="125" t="s">
        <v>876</v>
      </c>
      <c r="AB569" s="129">
        <v>20452</v>
      </c>
      <c r="AC569" s="129"/>
      <c r="AD569" s="129"/>
      <c r="AE569" s="134">
        <v>43668.999988425923</v>
      </c>
      <c r="AF569" s="134">
        <v>43668</v>
      </c>
      <c r="AG569" s="134">
        <f t="shared" si="54"/>
        <v>43662</v>
      </c>
      <c r="AH569" s="125"/>
      <c r="AI569" s="219" t="str">
        <f>IFERROR(VLOOKUP('PLANNING-RECHANGES LATelec'!$AU569,[2]MAD!$B$4:$J$50000,2,FALSE),"MAD TBD")</f>
        <v>MAD TBD</v>
      </c>
      <c r="AJ569" s="135" t="str">
        <f>IFERROR(VLOOKUP('PLANNING-RECHANGES LATelec'!$AU569,[2]MAD!$B$4:$J$50000,9,FALSE),"NON EXPEDIÉE")</f>
        <v>NON EXPEDIÉE</v>
      </c>
      <c r="AK569" s="237" t="str">
        <f t="shared" si="55"/>
        <v/>
      </c>
      <c r="AL569" s="227">
        <v>43662</v>
      </c>
      <c r="AM569" s="222" t="s">
        <v>15</v>
      </c>
      <c r="AN569" s="172">
        <f>IFERROR(VLOOKUP('PLANNING-RECHANGES LATelec'!$F569,'Table V'!A$1:O8476,13,FALSE),"TBD")</f>
        <v>2741</v>
      </c>
      <c r="AO569" s="170">
        <f>IFERROR(VLOOKUP('PLANNING-RECHANGES LATelec'!$F569,'Table V'!A$1:O8433,14,FALSE),"TBD")</f>
        <v>3510</v>
      </c>
      <c r="AP569" s="171" t="str">
        <f>IFERROR(VLOOKUP('PLANNING-RECHANGES LATelec'!$F569,'Table V'!A$1:O$8013,15,FALSE),"TBD")</f>
        <v>USD</v>
      </c>
      <c r="AQ569" s="170">
        <f>IFERROR(VLOOKUP('PLANNING-RECHANGES LATelec'!$A569,[3]PO_AS!$A$2:$R$2520,16,FALSE),"TBD")</f>
        <v>2741</v>
      </c>
      <c r="AR569" s="171" t="str">
        <f>IFERROR(VLOOKUP('PLANNING-RECHANGES LATelec'!$A569,[3]PO_AS!$A$2:$S$2520,18,FALSE),"TBD")</f>
        <v>USD</v>
      </c>
      <c r="AS569" s="171" t="str">
        <f t="shared" si="56"/>
        <v>Valide</v>
      </c>
      <c r="AT569" s="171" t="str">
        <f t="shared" si="57"/>
        <v>Valide</v>
      </c>
      <c r="AU569" s="215" t="str">
        <f>LEFT('PLANNING-RECHANGES LATelec'!$R569,9)</f>
        <v>LCT226826</v>
      </c>
      <c r="AV569" s="156"/>
    </row>
    <row r="570" spans="1:48" ht="25.5" hidden="1" x14ac:dyDescent="0.2">
      <c r="A570" s="85" t="str">
        <f t="shared" si="53"/>
        <v>2791106910</v>
      </c>
      <c r="B570" s="125" t="str">
        <f>IFERROR(VLOOKUP(F570,'Table V'!A:K,11,FALSE),"TBD")</f>
        <v>AIRBUS</v>
      </c>
      <c r="C570" s="125">
        <v>27911069</v>
      </c>
      <c r="D570" s="126">
        <v>10</v>
      </c>
      <c r="E570" s="127" t="s">
        <v>104</v>
      </c>
      <c r="F570" s="125" t="s">
        <v>674</v>
      </c>
      <c r="G570" s="125">
        <v>7</v>
      </c>
      <c r="H570" s="125">
        <v>7</v>
      </c>
      <c r="I570" s="125" t="str">
        <f>IFERROR(VLOOKUP(F570,'Stock PHS'!A:F,6,FALSE),"")</f>
        <v/>
      </c>
      <c r="J570" s="128" t="str">
        <f>IFERROR(VLOOKUP(F570,'Table V'!A:I,9,FALSE),"P/N INCONNU")</f>
        <v>P/N CONNU</v>
      </c>
      <c r="K570" s="125" t="str">
        <f>IFERROR(VLOOKUP(F570,'Table V'!A:J,10,FALSE),"TBD")</f>
        <v>N/A</v>
      </c>
      <c r="L570" s="125" t="str">
        <f>IFERROR(VLOOKUP(F570,'Table V'!A:C,3,FALSE),"LdF non existante")</f>
        <v>LdF approuvée</v>
      </c>
      <c r="M570" s="129" t="s">
        <v>59</v>
      </c>
      <c r="N570" s="125" t="str">
        <f>IFERROR(VLOOKUP(F570,'Table V'!A:H,8,FALSE),"À définir")</f>
        <v>NON</v>
      </c>
      <c r="O570" s="125" t="str">
        <f>IFERROR(VLOOKUP(F570,'Table V'!A:E,2,FALSE),"TBD")</f>
        <v>PROTECTION CAP</v>
      </c>
      <c r="P570" s="125" t="str">
        <f>IFERROR(CONCATENATE(VLOOKUP(F570,'Table V'!$A$1:$Q$260192,17,FALSE),"-",(RIGHT(C570,4)),"0",D570),"")</f>
        <v>1251019-1069010</v>
      </c>
      <c r="Q570" s="130" t="str">
        <f>IFERROR(VLOOKUP(F570,'Table V'!A:L,12,FALSE),"")</f>
        <v>COL</v>
      </c>
      <c r="R570" s="126" t="s">
        <v>901</v>
      </c>
      <c r="S570" s="125" t="s">
        <v>903</v>
      </c>
      <c r="T570" s="131">
        <v>43647</v>
      </c>
      <c r="U570" s="132"/>
      <c r="V570" s="130" t="str">
        <f>IFERROR(VLOOKUP(F570,'Table V'!A:F,6,FALSE),"TBD")</f>
        <v>N/A</v>
      </c>
      <c r="W570" s="125" t="str">
        <f>IFERROR(VLOOKUP(F570,'Table V'!A:G,7,FALSE),"TBD")</f>
        <v>N/A</v>
      </c>
      <c r="X570" s="125" t="str">
        <f>IFERROR(VLOOKUP(A570,[1]Feuil1!$A:$AG,32,FALSE),"N/A")</f>
        <v>N/A</v>
      </c>
      <c r="Y570" s="130" t="str">
        <f>IF(ISNUMBER(Tableau1[[#This Row],[Date expédition réelle]]),"Expédiée","En cours")</f>
        <v>En cours</v>
      </c>
      <c r="Z570" s="133" t="s">
        <v>1225</v>
      </c>
      <c r="AA570" s="125" t="s">
        <v>876</v>
      </c>
      <c r="AB570" s="129">
        <v>17018</v>
      </c>
      <c r="AC570" s="129" t="s">
        <v>928</v>
      </c>
      <c r="AD570" s="129"/>
      <c r="AE570" s="134">
        <v>43682</v>
      </c>
      <c r="AF570" s="134">
        <v>43682</v>
      </c>
      <c r="AG570" s="134">
        <f t="shared" si="54"/>
        <v>43676</v>
      </c>
      <c r="AH570" s="125"/>
      <c r="AI570" s="219" t="str">
        <f>IFERROR(VLOOKUP('PLANNING-RECHANGES LATelec'!$AU570,[2]MAD!$B$4:$J$50000,2,FALSE),"MAD TBD")</f>
        <v>MAD TBD</v>
      </c>
      <c r="AJ570" s="135" t="str">
        <f>IFERROR(VLOOKUP('PLANNING-RECHANGES LATelec'!$AU570,[2]MAD!$B$4:$J$50000,9,FALSE),"NON EXPEDIÉE")</f>
        <v>NON EXPEDIÉE</v>
      </c>
      <c r="AK570" s="237" t="str">
        <f t="shared" si="55"/>
        <v/>
      </c>
      <c r="AL570" s="227">
        <v>43676</v>
      </c>
      <c r="AM570" s="222" t="s">
        <v>15</v>
      </c>
      <c r="AN570" s="172">
        <f>IFERROR(VLOOKUP('PLANNING-RECHANGES LATelec'!$F570,'Table V'!A$1:O8477,13,FALSE),"TBD")</f>
        <v>134</v>
      </c>
      <c r="AO570" s="170">
        <f>IFERROR(VLOOKUP('PLANNING-RECHANGES LATelec'!$F570,'Table V'!A$1:O8434,14,FALSE),"TBD")</f>
        <v>0</v>
      </c>
      <c r="AP570" s="171" t="str">
        <f>IFERROR(VLOOKUP('PLANNING-RECHANGES LATelec'!$F570,'Table V'!A$1:O$8013,15,FALSE),"TBD")</f>
        <v>EUR</v>
      </c>
      <c r="AQ570" s="170">
        <f>IFERROR(VLOOKUP('PLANNING-RECHANGES LATelec'!$A570,[3]PO_AS!$A$2:$R$2520,16,FALSE),"TBD")</f>
        <v>134</v>
      </c>
      <c r="AR570" s="171" t="str">
        <f>IFERROR(VLOOKUP('PLANNING-RECHANGES LATelec'!$A570,[3]PO_AS!$A$2:$S$2520,18,FALSE),"TBD")</f>
        <v>EUR</v>
      </c>
      <c r="AS570" s="169" t="str">
        <f t="shared" si="56"/>
        <v>Valide</v>
      </c>
      <c r="AT570" s="169" t="str">
        <f t="shared" si="57"/>
        <v>Valide</v>
      </c>
      <c r="AU570" s="215" t="str">
        <f>LEFT('PLANNING-RECHANGES LATelec'!$R570,9)</f>
        <v>LCT133557</v>
      </c>
      <c r="AV570" s="156"/>
    </row>
    <row r="571" spans="1:48" ht="25.5" hidden="1" x14ac:dyDescent="0.2">
      <c r="A571" s="85" t="str">
        <f t="shared" si="53"/>
        <v>2793585610</v>
      </c>
      <c r="B571" s="125" t="str">
        <f>IFERROR(VLOOKUP(F571,'Table V'!A:K,11,FALSE),"TBD")</f>
        <v>AIRBUS</v>
      </c>
      <c r="C571" s="125">
        <v>27935856</v>
      </c>
      <c r="D571" s="126">
        <v>10</v>
      </c>
      <c r="E571" s="127" t="s">
        <v>104</v>
      </c>
      <c r="F571" s="125" t="s">
        <v>674</v>
      </c>
      <c r="G571" s="125">
        <v>10</v>
      </c>
      <c r="H571" s="125">
        <v>10</v>
      </c>
      <c r="I571" s="125" t="str">
        <f>IFERROR(VLOOKUP(F571,'Stock PHS'!A:F,6,FALSE),"")</f>
        <v/>
      </c>
      <c r="J571" s="128" t="str">
        <f>IFERROR(VLOOKUP(F571,'Table V'!A:I,9,FALSE),"P/N INCONNU")</f>
        <v>P/N CONNU</v>
      </c>
      <c r="K571" s="125" t="str">
        <f>IFERROR(VLOOKUP(F571,'Table V'!A:J,10,FALSE),"TBD")</f>
        <v>N/A</v>
      </c>
      <c r="L571" s="125" t="str">
        <f>IFERROR(VLOOKUP(F571,'Table V'!A:C,3,FALSE),"LdF non existante")</f>
        <v>LdF approuvée</v>
      </c>
      <c r="M571" s="129" t="s">
        <v>59</v>
      </c>
      <c r="N571" s="125" t="str">
        <f>IFERROR(VLOOKUP(F571,'Table V'!A:H,8,FALSE),"À définir")</f>
        <v>NON</v>
      </c>
      <c r="O571" s="125" t="str">
        <f>IFERROR(VLOOKUP(F571,'Table V'!A:E,2,FALSE),"TBD")</f>
        <v>PROTECTION CAP</v>
      </c>
      <c r="P571" s="125" t="str">
        <f>IFERROR(CONCATENATE(VLOOKUP(F571,'Table V'!$A$1:$Q$260192,17,FALSE),"-",(RIGHT(C571,4)),"0",D571),"")</f>
        <v>1251019-5856010</v>
      </c>
      <c r="Q571" s="130" t="str">
        <f>IFERROR(VLOOKUP(F571,'Table V'!A:L,12,FALSE),"")</f>
        <v>COL</v>
      </c>
      <c r="R571" s="126" t="s">
        <v>1077</v>
      </c>
      <c r="S571" s="125" t="s">
        <v>1079</v>
      </c>
      <c r="T571" s="131">
        <v>43647</v>
      </c>
      <c r="U571" s="132"/>
      <c r="V571" s="130" t="str">
        <f>IFERROR(VLOOKUP(F571,'Table V'!A:F,6,FALSE),"TBD")</f>
        <v>N/A</v>
      </c>
      <c r="W571" s="125" t="str">
        <f>IFERROR(VLOOKUP(F571,'Table V'!A:G,7,FALSE),"TBD")</f>
        <v>N/A</v>
      </c>
      <c r="X571" s="125" t="str">
        <f>IFERROR(VLOOKUP(A571,[1]Feuil1!$A:$AG,32,FALSE),"N/A")</f>
        <v>N/A</v>
      </c>
      <c r="Y571" s="130" t="str">
        <f>IF(ISNUMBER(Tableau1[[#This Row],[Date expédition réelle]]),"Expédiée","En cours")</f>
        <v>En cours</v>
      </c>
      <c r="Z571" s="133" t="s">
        <v>1226</v>
      </c>
      <c r="AA571" s="125" t="s">
        <v>876</v>
      </c>
      <c r="AB571" s="129">
        <v>18015</v>
      </c>
      <c r="AC571" s="129"/>
      <c r="AD571" s="129"/>
      <c r="AE571" s="134">
        <v>43685</v>
      </c>
      <c r="AF571" s="134">
        <v>43685</v>
      </c>
      <c r="AG571" s="134">
        <f t="shared" si="54"/>
        <v>43679</v>
      </c>
      <c r="AH571" s="125"/>
      <c r="AI571" s="219" t="str">
        <f>IFERROR(VLOOKUP('PLANNING-RECHANGES LATelec'!$AU571,[2]MAD!$B$4:$J$50000,2,FALSE),"MAD TBD")</f>
        <v>MAD TBD</v>
      </c>
      <c r="AJ571" s="135" t="str">
        <f>IFERROR(VLOOKUP('PLANNING-RECHANGES LATelec'!$AU571,[2]MAD!$B$4:$J$50000,9,FALSE),"NON EXPEDIÉE")</f>
        <v>NON EXPEDIÉE</v>
      </c>
      <c r="AK571" s="237" t="str">
        <f t="shared" si="55"/>
        <v/>
      </c>
      <c r="AL571" s="227">
        <v>43679</v>
      </c>
      <c r="AM571" s="222" t="s">
        <v>15</v>
      </c>
      <c r="AN571" s="172">
        <f>IFERROR(VLOOKUP('PLANNING-RECHANGES LATelec'!$F571,'Table V'!A$1:O8478,13,FALSE),"TBD")</f>
        <v>134</v>
      </c>
      <c r="AO571" s="170">
        <f>IFERROR(VLOOKUP('PLANNING-RECHANGES LATelec'!$F571,'Table V'!A$1:O8435,14,FALSE),"TBD")</f>
        <v>0</v>
      </c>
      <c r="AP571" s="171" t="str">
        <f>IFERROR(VLOOKUP('PLANNING-RECHANGES LATelec'!$F571,'Table V'!A$1:O$8013,15,FALSE),"TBD")</f>
        <v>EUR</v>
      </c>
      <c r="AQ571" s="170">
        <f>IFERROR(VLOOKUP('PLANNING-RECHANGES LATelec'!$A571,[3]PO_AS!$A$2:$R$2520,16,FALSE),"TBD")</f>
        <v>134</v>
      </c>
      <c r="AR571" s="171" t="str">
        <f>IFERROR(VLOOKUP('PLANNING-RECHANGES LATelec'!$A571,[3]PO_AS!$A$2:$S$2520,18,FALSE),"TBD")</f>
        <v>EUR</v>
      </c>
      <c r="AS571" s="169" t="str">
        <f t="shared" si="56"/>
        <v>Valide</v>
      </c>
      <c r="AT571" s="169" t="str">
        <f t="shared" si="57"/>
        <v>Valide</v>
      </c>
      <c r="AU571" s="215" t="str">
        <f>LEFT('PLANNING-RECHANGES LATelec'!$R571,9)</f>
        <v>LCT168314</v>
      </c>
      <c r="AV571" s="156"/>
    </row>
    <row r="572" spans="1:48" ht="38.25" hidden="1" x14ac:dyDescent="0.2">
      <c r="A572" s="86" t="str">
        <f t="shared" si="53"/>
        <v>2806045310</v>
      </c>
      <c r="B572" s="125" t="str">
        <f>IFERROR(VLOOKUP(F572,'Table V'!A:K,11,FALSE),"TBD")</f>
        <v>AIRBUS</v>
      </c>
      <c r="C572" s="125">
        <v>28060453</v>
      </c>
      <c r="D572" s="126" t="s">
        <v>157</v>
      </c>
      <c r="E572" s="127" t="s">
        <v>104</v>
      </c>
      <c r="F572" s="125" t="s">
        <v>600</v>
      </c>
      <c r="G572" s="125">
        <v>1</v>
      </c>
      <c r="H572" s="125">
        <v>1</v>
      </c>
      <c r="I572" s="125" t="str">
        <f>IFERROR(VLOOKUP(F572,'Stock PHS'!A:F,6,FALSE),"")</f>
        <v/>
      </c>
      <c r="J572" s="128" t="str">
        <f>IFERROR(VLOOKUP(F572,'Table V'!A:I,9,FALSE),"P/N INCONNU")</f>
        <v>P/N CONNU</v>
      </c>
      <c r="K572" s="125" t="str">
        <f>IFERROR(VLOOKUP(F572,'Table V'!A:J,10,FALSE),"TBD")</f>
        <v>NB5457P</v>
      </c>
      <c r="L572" s="125" t="str">
        <f>IFERROR(VLOOKUP(F572,'Table V'!A:C,3,FALSE),"LdF non existante")</f>
        <v>LdF approuvée</v>
      </c>
      <c r="M572" s="129"/>
      <c r="N572" s="129" t="str">
        <f>IFERROR(VLOOKUP(F572,'Table V'!A:H,8,FALSE),"À définir")</f>
        <v>NON</v>
      </c>
      <c r="O572" s="125">
        <f>IFERROR(VLOOKUP(F572,'Table V'!A:E,2,FALSE),"TBD")</f>
        <v>117</v>
      </c>
      <c r="P572" s="125" t="str">
        <f>IFERROR(CONCATENATE(VLOOKUP(F572,'Table V'!$A$1:$Q$260192,17,FALSE),"-",(RIGHT(C572,4)),"0",D572),"")</f>
        <v>1251019-0453010</v>
      </c>
      <c r="Q572" s="138" t="str">
        <f>IFERROR(VLOOKUP(F572,'Table V'!A:L,12,FALSE),"")</f>
        <v>LAB</v>
      </c>
      <c r="R572" s="126" t="s">
        <v>1499</v>
      </c>
      <c r="S572" s="125" t="s">
        <v>1404</v>
      </c>
      <c r="T572" s="131">
        <v>43653</v>
      </c>
      <c r="U572" s="132"/>
      <c r="V572" s="139" t="str">
        <f>IFERROR(VLOOKUP(F572,'Table V'!A:F,6,FALSE),"TBD")</f>
        <v>N/A</v>
      </c>
      <c r="W572" s="140" t="str">
        <f>IFERROR(VLOOKUP(F572,'Table V'!A:G,7,FALSE),"TBD")</f>
        <v>N/A</v>
      </c>
      <c r="X572" s="125" t="str">
        <f>IFERROR(VLOOKUP(A572,[1]Feuil1!$A:$AG,32,FALSE),"N/A")</f>
        <v>N/A</v>
      </c>
      <c r="Y572" s="130" t="str">
        <f>IF(ISNUMBER(Tableau1[[#This Row],[Date expédition réelle]]),"Expédiée","En cours")</f>
        <v>En cours</v>
      </c>
      <c r="Z572" s="133" t="s">
        <v>1688</v>
      </c>
      <c r="AA572" s="125" t="s">
        <v>876</v>
      </c>
      <c r="AB572" s="129">
        <v>21862</v>
      </c>
      <c r="AC572" s="129"/>
      <c r="AD572" s="129"/>
      <c r="AE572" s="134">
        <v>43689</v>
      </c>
      <c r="AF572" s="134">
        <v>43689</v>
      </c>
      <c r="AG572" s="134">
        <f t="shared" si="54"/>
        <v>43683</v>
      </c>
      <c r="AH572" s="125"/>
      <c r="AI572" s="219" t="str">
        <f>IFERROR(VLOOKUP('PLANNING-RECHANGES LATelec'!$AU572,[2]MAD!$B$4:$J$50000,2,FALSE),"MAD TBD")</f>
        <v>MAD TBD</v>
      </c>
      <c r="AJ572" s="135" t="str">
        <f>IFERROR(VLOOKUP('PLANNING-RECHANGES LATelec'!$AU572,[2]MAD!$B$4:$J$50000,9,FALSE),"NON EXPEDIÉE")</f>
        <v>NON EXPEDIÉE</v>
      </c>
      <c r="AK572" s="237" t="str">
        <f t="shared" si="55"/>
        <v/>
      </c>
      <c r="AL572" s="227">
        <v>43683</v>
      </c>
      <c r="AM572" s="222" t="s">
        <v>15</v>
      </c>
      <c r="AN572" s="172">
        <f>IFERROR(VLOOKUP('PLANNING-RECHANGES LATelec'!$F572,'Table V'!A$1:O8479,13,FALSE),"TBD")</f>
        <v>1313.9</v>
      </c>
      <c r="AO572" s="170">
        <f>IFERROR(VLOOKUP('PLANNING-RECHANGES LATelec'!$F572,'Table V'!A$1:O8436,14,FALSE),"TBD")</f>
        <v>0</v>
      </c>
      <c r="AP572" s="171" t="str">
        <f>IFERROR(VLOOKUP('PLANNING-RECHANGES LATelec'!$F572,'Table V'!A$1:O$8013,15,FALSE),"TBD")</f>
        <v>USD</v>
      </c>
      <c r="AQ572" s="170">
        <f>IFERROR(VLOOKUP('PLANNING-RECHANGES LATelec'!$A572,[3]PO_AS!$A$2:$R$2520,16,FALSE),"TBD")</f>
        <v>1313.9</v>
      </c>
      <c r="AR572" s="171" t="str">
        <f>IFERROR(VLOOKUP('PLANNING-RECHANGES LATelec'!$A572,[3]PO_AS!$A$2:$S$2520,18,FALSE),"TBD")</f>
        <v>USD</v>
      </c>
      <c r="AS572" s="171" t="str">
        <f t="shared" si="56"/>
        <v>Valide</v>
      </c>
      <c r="AT572" s="171" t="str">
        <f t="shared" si="57"/>
        <v>Valide</v>
      </c>
      <c r="AU572" s="215" t="str">
        <f>LEFT('PLANNING-RECHANGES LATelec'!$R572,9)</f>
        <v>LCT268647</v>
      </c>
      <c r="AV572" s="156"/>
    </row>
    <row r="573" spans="1:48" ht="38.25" hidden="1" x14ac:dyDescent="0.2">
      <c r="A573" s="86" t="str">
        <f t="shared" si="53"/>
        <v>2806046110</v>
      </c>
      <c r="B573" s="125" t="str">
        <f>IFERROR(VLOOKUP(F573,'Table V'!A:K,11,FALSE),"TBD")</f>
        <v>AIRBUS</v>
      </c>
      <c r="C573" s="125">
        <v>28060461</v>
      </c>
      <c r="D573" s="126" t="s">
        <v>157</v>
      </c>
      <c r="E573" s="127" t="s">
        <v>104</v>
      </c>
      <c r="F573" s="125" t="s">
        <v>600</v>
      </c>
      <c r="G573" s="125">
        <v>1</v>
      </c>
      <c r="H573" s="125">
        <v>1</v>
      </c>
      <c r="I573" s="125" t="str">
        <f>IFERROR(VLOOKUP(F573,'Stock PHS'!A:F,6,FALSE),"")</f>
        <v/>
      </c>
      <c r="J573" s="128" t="str">
        <f>IFERROR(VLOOKUP(F573,'Table V'!A:I,9,FALSE),"P/N INCONNU")</f>
        <v>P/N CONNU</v>
      </c>
      <c r="K573" s="125" t="str">
        <f>IFERROR(VLOOKUP(F573,'Table V'!A:J,10,FALSE),"TBD")</f>
        <v>NB5457P</v>
      </c>
      <c r="L573" s="125" t="str">
        <f>IFERROR(VLOOKUP(F573,'Table V'!A:C,3,FALSE),"LdF non existante")</f>
        <v>LdF approuvée</v>
      </c>
      <c r="M573" s="129"/>
      <c r="N573" s="129" t="str">
        <f>IFERROR(VLOOKUP(F573,'Table V'!A:H,8,FALSE),"À définir")</f>
        <v>NON</v>
      </c>
      <c r="O573" s="125">
        <f>IFERROR(VLOOKUP(F573,'Table V'!A:E,2,FALSE),"TBD")</f>
        <v>117</v>
      </c>
      <c r="P573" s="125" t="str">
        <f>IFERROR(CONCATENATE(VLOOKUP(F573,'Table V'!$A$1:$Q$260192,17,FALSE),"-",(RIGHT(C573,4)),"0",D573),"")</f>
        <v>1251019-0461010</v>
      </c>
      <c r="Q573" s="138" t="str">
        <f>IFERROR(VLOOKUP(F573,'Table V'!A:L,12,FALSE),"")</f>
        <v>LAB</v>
      </c>
      <c r="R573" s="126" t="s">
        <v>1500</v>
      </c>
      <c r="S573" s="125" t="s">
        <v>1405</v>
      </c>
      <c r="T573" s="131">
        <v>43653</v>
      </c>
      <c r="U573" s="132"/>
      <c r="V573" s="139" t="str">
        <f>IFERROR(VLOOKUP(F573,'Table V'!A:F,6,FALSE),"TBD")</f>
        <v>N/A</v>
      </c>
      <c r="W573" s="140" t="str">
        <f>IFERROR(VLOOKUP(F573,'Table V'!A:G,7,FALSE),"TBD")</f>
        <v>N/A</v>
      </c>
      <c r="X573" s="125" t="str">
        <f>IFERROR(VLOOKUP(A573,[1]Feuil1!$A:$AG,32,FALSE),"N/A")</f>
        <v>N/A</v>
      </c>
      <c r="Y573" s="130" t="str">
        <f>IF(ISNUMBER(Tableau1[[#This Row],[Date expédition réelle]]),"Expédiée","En cours")</f>
        <v>En cours</v>
      </c>
      <c r="Z573" s="133" t="s">
        <v>1688</v>
      </c>
      <c r="AA573" s="125" t="s">
        <v>876</v>
      </c>
      <c r="AB573" s="129">
        <v>21862</v>
      </c>
      <c r="AC573" s="129"/>
      <c r="AD573" s="129"/>
      <c r="AE573" s="134">
        <v>43689</v>
      </c>
      <c r="AF573" s="134">
        <v>43689</v>
      </c>
      <c r="AG573" s="134">
        <f t="shared" si="54"/>
        <v>43683</v>
      </c>
      <c r="AH573" s="125"/>
      <c r="AI573" s="219" t="str">
        <f>IFERROR(VLOOKUP('PLANNING-RECHANGES LATelec'!$AU573,[2]MAD!$B$4:$J$50000,2,FALSE),"MAD TBD")</f>
        <v>MAD TBD</v>
      </c>
      <c r="AJ573" s="135" t="str">
        <f>IFERROR(VLOOKUP('PLANNING-RECHANGES LATelec'!$AU573,[2]MAD!$B$4:$J$50000,9,FALSE),"NON EXPEDIÉE")</f>
        <v>NON EXPEDIÉE</v>
      </c>
      <c r="AK573" s="237" t="str">
        <f t="shared" si="55"/>
        <v/>
      </c>
      <c r="AL573" s="227">
        <v>43683</v>
      </c>
      <c r="AM573" s="222" t="s">
        <v>15</v>
      </c>
      <c r="AN573" s="172">
        <f>IFERROR(VLOOKUP('PLANNING-RECHANGES LATelec'!$F573,'Table V'!A$1:O8480,13,FALSE),"TBD")</f>
        <v>1313.9</v>
      </c>
      <c r="AO573" s="170">
        <f>IFERROR(VLOOKUP('PLANNING-RECHANGES LATelec'!$F573,'Table V'!A$1:O8437,14,FALSE),"TBD")</f>
        <v>0</v>
      </c>
      <c r="AP573" s="171" t="str">
        <f>IFERROR(VLOOKUP('PLANNING-RECHANGES LATelec'!$F573,'Table V'!A$1:O$8013,15,FALSE),"TBD")</f>
        <v>USD</v>
      </c>
      <c r="AQ573" s="170">
        <f>IFERROR(VLOOKUP('PLANNING-RECHANGES LATelec'!$A573,[3]PO_AS!$A$2:$R$2520,16,FALSE),"TBD")</f>
        <v>1313.9</v>
      </c>
      <c r="AR573" s="171" t="str">
        <f>IFERROR(VLOOKUP('PLANNING-RECHANGES LATelec'!$A573,[3]PO_AS!$A$2:$S$2520,18,FALSE),"TBD")</f>
        <v>USD</v>
      </c>
      <c r="AS573" s="171" t="str">
        <f t="shared" si="56"/>
        <v>Valide</v>
      </c>
      <c r="AT573" s="171" t="str">
        <f t="shared" si="57"/>
        <v>Valide</v>
      </c>
      <c r="AU573" s="215" t="str">
        <f>LEFT('PLANNING-RECHANGES LATelec'!$R573,9)</f>
        <v>LCT268650</v>
      </c>
      <c r="AV573" s="156"/>
    </row>
    <row r="574" spans="1:48" ht="38.25" hidden="1" x14ac:dyDescent="0.2">
      <c r="A574" s="86" t="str">
        <f t="shared" si="53"/>
        <v>2806047310</v>
      </c>
      <c r="B574" s="125" t="str">
        <f>IFERROR(VLOOKUP(F574,'Table V'!A:K,11,FALSE),"TBD")</f>
        <v>AIRBUS</v>
      </c>
      <c r="C574" s="125">
        <v>28060473</v>
      </c>
      <c r="D574" s="126" t="s">
        <v>157</v>
      </c>
      <c r="E574" s="127" t="s">
        <v>104</v>
      </c>
      <c r="F574" s="125" t="s">
        <v>600</v>
      </c>
      <c r="G574" s="125">
        <v>1</v>
      </c>
      <c r="H574" s="125">
        <v>1</v>
      </c>
      <c r="I574" s="125" t="str">
        <f>IFERROR(VLOOKUP(F574,'Stock PHS'!A:F,6,FALSE),"")</f>
        <v/>
      </c>
      <c r="J574" s="128" t="str">
        <f>IFERROR(VLOOKUP(F574,'Table V'!A:I,9,FALSE),"P/N INCONNU")</f>
        <v>P/N CONNU</v>
      </c>
      <c r="K574" s="125" t="str">
        <f>IFERROR(VLOOKUP(F574,'Table V'!A:J,10,FALSE),"TBD")</f>
        <v>NB5457P</v>
      </c>
      <c r="L574" s="125" t="str">
        <f>IFERROR(VLOOKUP(F574,'Table V'!A:C,3,FALSE),"LdF non existante")</f>
        <v>LdF approuvée</v>
      </c>
      <c r="M574" s="129"/>
      <c r="N574" s="129" t="str">
        <f>IFERROR(VLOOKUP(F574,'Table V'!A:H,8,FALSE),"À définir")</f>
        <v>NON</v>
      </c>
      <c r="O574" s="125">
        <f>IFERROR(VLOOKUP(F574,'Table V'!A:E,2,FALSE),"TBD")</f>
        <v>117</v>
      </c>
      <c r="P574" s="125" t="str">
        <f>IFERROR(CONCATENATE(VLOOKUP(F574,'Table V'!$A$1:$Q$260192,17,FALSE),"-",(RIGHT(C574,4)),"0",D574),"")</f>
        <v>1251019-0473010</v>
      </c>
      <c r="Q574" s="138" t="str">
        <f>IFERROR(VLOOKUP(F574,'Table V'!A:L,12,FALSE),"")</f>
        <v>LAB</v>
      </c>
      <c r="R574" s="126" t="s">
        <v>1501</v>
      </c>
      <c r="S574" s="125" t="s">
        <v>1495</v>
      </c>
      <c r="T574" s="131">
        <v>43653</v>
      </c>
      <c r="U574" s="132"/>
      <c r="V574" s="139" t="str">
        <f>IFERROR(VLOOKUP(F574,'Table V'!A:F,6,FALSE),"TBD")</f>
        <v>N/A</v>
      </c>
      <c r="W574" s="140" t="str">
        <f>IFERROR(VLOOKUP(F574,'Table V'!A:G,7,FALSE),"TBD")</f>
        <v>N/A</v>
      </c>
      <c r="X574" s="125" t="str">
        <f>IFERROR(VLOOKUP(A574,[1]Feuil1!$A:$AG,32,FALSE),"N/A")</f>
        <v>N/A</v>
      </c>
      <c r="Y574" s="130" t="str">
        <f>IF(ISNUMBER(Tableau1[[#This Row],[Date expédition réelle]]),"Expédiée","En cours")</f>
        <v>En cours</v>
      </c>
      <c r="Z574" s="133" t="s">
        <v>1688</v>
      </c>
      <c r="AA574" s="125" t="s">
        <v>876</v>
      </c>
      <c r="AB574" s="129">
        <v>21862</v>
      </c>
      <c r="AC574" s="129"/>
      <c r="AD574" s="129"/>
      <c r="AE574" s="134">
        <v>43689</v>
      </c>
      <c r="AF574" s="134">
        <v>43689</v>
      </c>
      <c r="AG574" s="134">
        <f t="shared" si="54"/>
        <v>43683</v>
      </c>
      <c r="AH574" s="125"/>
      <c r="AI574" s="219" t="str">
        <f>IFERROR(VLOOKUP('PLANNING-RECHANGES LATelec'!$AU574,[2]MAD!$B$4:$J$50000,2,FALSE),"MAD TBD")</f>
        <v>MAD TBD</v>
      </c>
      <c r="AJ574" s="135" t="str">
        <f>IFERROR(VLOOKUP('PLANNING-RECHANGES LATelec'!$AU574,[2]MAD!$B$4:$J$50000,9,FALSE),"NON EXPEDIÉE")</f>
        <v>NON EXPEDIÉE</v>
      </c>
      <c r="AK574" s="237" t="str">
        <f t="shared" si="55"/>
        <v/>
      </c>
      <c r="AL574" s="227">
        <v>43683</v>
      </c>
      <c r="AM574" s="222" t="s">
        <v>15</v>
      </c>
      <c r="AN574" s="172">
        <f>IFERROR(VLOOKUP('PLANNING-RECHANGES LATelec'!$F574,'Table V'!A$1:O8481,13,FALSE),"TBD")</f>
        <v>1313.9</v>
      </c>
      <c r="AO574" s="170">
        <f>IFERROR(VLOOKUP('PLANNING-RECHANGES LATelec'!$F574,'Table V'!A$1:O8438,14,FALSE),"TBD")</f>
        <v>0</v>
      </c>
      <c r="AP574" s="171" t="str">
        <f>IFERROR(VLOOKUP('PLANNING-RECHANGES LATelec'!$F574,'Table V'!A$1:O$8013,15,FALSE),"TBD")</f>
        <v>USD</v>
      </c>
      <c r="AQ574" s="170">
        <f>IFERROR(VLOOKUP('PLANNING-RECHANGES LATelec'!$A574,[3]PO_AS!$A$2:$R$2520,16,FALSE),"TBD")</f>
        <v>1313.9</v>
      </c>
      <c r="AR574" s="171" t="str">
        <f>IFERROR(VLOOKUP('PLANNING-RECHANGES LATelec'!$A574,[3]PO_AS!$A$2:$S$2520,18,FALSE),"TBD")</f>
        <v>USD</v>
      </c>
      <c r="AS574" s="171" t="str">
        <f t="shared" si="56"/>
        <v>Valide</v>
      </c>
      <c r="AT574" s="171" t="str">
        <f t="shared" si="57"/>
        <v>Valide</v>
      </c>
      <c r="AU574" s="215" t="str">
        <f>LEFT('PLANNING-RECHANGES LATelec'!$R574,9)</f>
        <v>LCT268653</v>
      </c>
      <c r="AV574" s="156"/>
    </row>
    <row r="575" spans="1:48" ht="102" hidden="1" x14ac:dyDescent="0.2">
      <c r="A575" s="86" t="str">
        <f t="shared" si="53"/>
        <v>2809792610</v>
      </c>
      <c r="B575" s="125" t="str">
        <f>IFERROR(VLOOKUP(F575,'Table V'!A:K,11,FALSE),"TBD")</f>
        <v>AIRBUS</v>
      </c>
      <c r="C575" s="125">
        <v>28097926</v>
      </c>
      <c r="D575" s="126" t="s">
        <v>157</v>
      </c>
      <c r="E575" s="127" t="s">
        <v>104</v>
      </c>
      <c r="F575" s="125" t="s">
        <v>1665</v>
      </c>
      <c r="G575" s="125">
        <v>8</v>
      </c>
      <c r="H575" s="125">
        <v>8</v>
      </c>
      <c r="I575" s="125" t="str">
        <f>IFERROR(VLOOKUP(F575,'Stock PHS'!A:F,6,FALSE),"")</f>
        <v/>
      </c>
      <c r="J575" s="128" t="str">
        <f>IFERROR(VLOOKUP(F575,'Table V'!A:I,9,FALSE),"P/N INCONNU")</f>
        <v>P/N CONNU</v>
      </c>
      <c r="K575" s="125" t="str">
        <f>IFERROR(VLOOKUP(F575,'Table V'!A:J,10,FALSE),"TBD")</f>
        <v>N/A</v>
      </c>
      <c r="L575" s="125" t="str">
        <f>IFERROR(VLOOKUP(F575,'Table V'!A:C,3,FALSE),"LdF non existante")</f>
        <v>LdF Non approuvée</v>
      </c>
      <c r="M575" s="129"/>
      <c r="N575" s="129" t="str">
        <f>IFERROR(VLOOKUP(F575,'Table V'!A:H,8,FALSE),"À définir")</f>
        <v>NON</v>
      </c>
      <c r="O575" s="125" t="str">
        <f>IFERROR(VLOOKUP(F575,'Table V'!A:E,2,FALSE),"TBD")</f>
        <v>BUNDLE</v>
      </c>
      <c r="P575" s="129" t="str">
        <f>IFERROR(CONCATENATE(VLOOKUP(F575,'Table V'!$A$1:$Q$260192,17,FALSE),"-",(RIGHT(C575,4)),"0",D575),"")</f>
        <v>1251019-7926010</v>
      </c>
      <c r="Q575" s="138" t="str">
        <f>IFERROR(VLOOKUP(F575,'Table V'!A:L,12,FALSE),"")</f>
        <v>COL</v>
      </c>
      <c r="R575" s="126" t="s">
        <v>1693</v>
      </c>
      <c r="S575" s="125" t="s">
        <v>1696</v>
      </c>
      <c r="T575" s="131">
        <v>43690</v>
      </c>
      <c r="U575" s="132"/>
      <c r="V575" s="139" t="str">
        <f>IFERROR(VLOOKUP(F575,'Table V'!A:F,6,FALSE),"TBD")</f>
        <v>N/A</v>
      </c>
      <c r="W575" s="140" t="str">
        <f>IFERROR(VLOOKUP(F575,'Table V'!A:G,7,FALSE),"TBD")</f>
        <v>N/A</v>
      </c>
      <c r="X575" s="125" t="str">
        <f>IFERROR(VLOOKUP(A575,[1]Feuil1!$A:$AG,32,FALSE),"N/A")</f>
        <v>N/A</v>
      </c>
      <c r="Y575" s="130" t="str">
        <f>IF(ISNUMBER(Tableau1[[#This Row],[Date expédition réelle]]),"Expédiée","En cours")</f>
        <v>En cours</v>
      </c>
      <c r="Z575" s="133" t="s">
        <v>1708</v>
      </c>
      <c r="AA575" s="125" t="s">
        <v>876</v>
      </c>
      <c r="AB575" s="129">
        <v>23238</v>
      </c>
      <c r="AC575" s="129"/>
      <c r="AD575" s="129"/>
      <c r="AE575" s="134">
        <v>43690</v>
      </c>
      <c r="AF575" s="134">
        <v>43690</v>
      </c>
      <c r="AG575" s="134">
        <f t="shared" si="54"/>
        <v>43684</v>
      </c>
      <c r="AH575" s="125"/>
      <c r="AI575" s="219" t="str">
        <f>IFERROR(VLOOKUP('PLANNING-RECHANGES LATelec'!$AU575,[2]MAD!$B$4:$J$50000,2,FALSE),"MAD TBD")</f>
        <v>MAD TBD</v>
      </c>
      <c r="AJ575" s="135" t="str">
        <f>IFERROR(VLOOKUP('PLANNING-RECHANGES LATelec'!$AU575,[2]MAD!$B$4:$J$50000,9,FALSE),"NON EXPEDIÉE")</f>
        <v>NON EXPEDIÉE</v>
      </c>
      <c r="AK575" s="237" t="str">
        <f t="shared" si="55"/>
        <v/>
      </c>
      <c r="AL575" s="227">
        <v>43684</v>
      </c>
      <c r="AM575" s="222" t="s">
        <v>15</v>
      </c>
      <c r="AN575" s="172">
        <f>IFERROR(VLOOKUP('PLANNING-RECHANGES LATelec'!$F575,'Table V'!A$1:O8482,13,FALSE),"TBD")</f>
        <v>4521</v>
      </c>
      <c r="AO575" s="170">
        <f>IFERROR(VLOOKUP('PLANNING-RECHANGES LATelec'!$F575,'Table V'!A$1:O8439,14,FALSE),"TBD")</f>
        <v>9368</v>
      </c>
      <c r="AP575" s="171" t="str">
        <f>IFERROR(VLOOKUP('PLANNING-RECHANGES LATelec'!$F575,'Table V'!A$1:O$8013,15,FALSE),"TBD")</f>
        <v>USD</v>
      </c>
      <c r="AQ575" s="170" t="str">
        <f>IFERROR(VLOOKUP('PLANNING-RECHANGES LATelec'!$A575,[3]PO_AS!$A$2:$R$2520,16,FALSE),"TBD")</f>
        <v>TBD</v>
      </c>
      <c r="AR575" s="171" t="str">
        <f>IFERROR(VLOOKUP('PLANNING-RECHANGES LATelec'!$A575,[3]PO_AS!$A$2:$S$2520,18,FALSE),"TBD")</f>
        <v>TBD</v>
      </c>
      <c r="AS575" s="171" t="str">
        <f t="shared" si="56"/>
        <v>Non valide</v>
      </c>
      <c r="AT575" s="171" t="str">
        <f t="shared" si="57"/>
        <v>Non valide</v>
      </c>
      <c r="AU575" s="215" t="str">
        <f>LEFT('PLANNING-RECHANGES LATelec'!$R575,9)</f>
        <v>LCT307502</v>
      </c>
      <c r="AV575" s="156"/>
    </row>
    <row r="576" spans="1:48" ht="38.25" hidden="1" x14ac:dyDescent="0.2">
      <c r="A576" s="165" t="str">
        <f t="shared" ref="A576:A639" si="58">C576&amp;(RIGHT(D576,2))</f>
        <v>2801947910</v>
      </c>
      <c r="B576" s="125" t="str">
        <f>IFERROR(VLOOKUP(F576,'Table V'!A:K,11,FALSE),"TBD")</f>
        <v>AIRBUS</v>
      </c>
      <c r="C576" s="125">
        <v>28019479</v>
      </c>
      <c r="D576" s="126" t="s">
        <v>157</v>
      </c>
      <c r="E576" s="127" t="s">
        <v>104</v>
      </c>
      <c r="F576" s="125" t="s">
        <v>1316</v>
      </c>
      <c r="G576" s="125" t="s">
        <v>1183</v>
      </c>
      <c r="H576" s="125" t="s">
        <v>1183</v>
      </c>
      <c r="I576" s="125" t="str">
        <f>IFERROR(VLOOKUP(F576,'Stock PHS'!A:F,6,FALSE),"")</f>
        <v/>
      </c>
      <c r="J576" s="128" t="str">
        <f>IFERROR(VLOOKUP(F576,'Table V'!A:I,9,FALSE),"P/N INCONNU")</f>
        <v>P/N CONNU</v>
      </c>
      <c r="K576" s="125" t="str">
        <f>IFERROR(VLOOKUP(F576,'Table V'!A:J,10,FALSE),"TBD")</f>
        <v>NA</v>
      </c>
      <c r="L576" s="125" t="str">
        <f>IFERROR(VLOOKUP(F576,'Table V'!A:C,3,FALSE),"LdF non existante")</f>
        <v>LdF Non approuvée</v>
      </c>
      <c r="M576" s="129"/>
      <c r="N576" s="129" t="str">
        <f>IFERROR(VLOOKUP(F576,'Table V'!A:H,8,FALSE),"À définir")</f>
        <v>NON</v>
      </c>
      <c r="O576" s="125">
        <f>IFERROR(VLOOKUP(F576,'Table V'!A:E,2,FALSE),"TBD")</f>
        <v>453</v>
      </c>
      <c r="P576" s="125" t="str">
        <f>IFERROR(CONCATENATE(VLOOKUP(F576,'Table V'!$A$1:$Q$260192,17,FALSE),"-",(RIGHT(C576,4)),"0",D576),"")</f>
        <v>1251019-9479010</v>
      </c>
      <c r="Q576" s="138" t="str">
        <f>IFERROR(VLOOKUP(F576,'Table V'!A:L,12,FALSE),"")</f>
        <v>LAB</v>
      </c>
      <c r="R576" s="126" t="s">
        <v>1331</v>
      </c>
      <c r="S576" s="125" t="s">
        <v>1324</v>
      </c>
      <c r="T576" s="131">
        <v>43685</v>
      </c>
      <c r="U576" s="132"/>
      <c r="V576" s="139" t="str">
        <f>IFERROR(VLOOKUP(F576,'Table V'!A:F,6,FALSE),"TBD")</f>
        <v>N/A</v>
      </c>
      <c r="W576" s="140" t="str">
        <f>IFERROR(VLOOKUP(F576,'Table V'!A:G,7,FALSE),"TBD")</f>
        <v>NA</v>
      </c>
      <c r="X576" s="140" t="str">
        <f>IFERROR(VLOOKUP(A576,[1]Feuil1!$A:$AG,32,FALSE),"N/A")</f>
        <v>N/A</v>
      </c>
      <c r="Y576" s="130" t="str">
        <f>IF(ISNUMBER(Tableau1[[#This Row],[Date expédition réelle]]),"Expédiée","En cours")</f>
        <v>En cours</v>
      </c>
      <c r="Z576" s="133" t="s">
        <v>1559</v>
      </c>
      <c r="AA576" s="125" t="s">
        <v>876</v>
      </c>
      <c r="AB576" s="129">
        <v>20452</v>
      </c>
      <c r="AC576" s="129"/>
      <c r="AD576" s="129"/>
      <c r="AE576" s="134">
        <v>43700.999988425923</v>
      </c>
      <c r="AF576" s="134">
        <v>43700</v>
      </c>
      <c r="AG576" s="134">
        <f t="shared" ref="AG576:AG639" si="59">IF(OR(E576="AOG",E576="CRIT"),(IFERROR(IF(AF576=0,WORKDAY(AE576,-2),WORKDAY(AF576,-2)),"TBD")),(IFERROR(IF(AF576=0,WORKDAY(AE576,-4),WORKDAY(AF576,-4)),"TBD")))</f>
        <v>43696</v>
      </c>
      <c r="AH576" s="125"/>
      <c r="AI576" s="219" t="str">
        <f>IFERROR(VLOOKUP('PLANNING-RECHANGES LATelec'!$AU576,[2]MAD!$B$4:$J$50000,2,FALSE),"MAD TBD")</f>
        <v>MAD TBD</v>
      </c>
      <c r="AJ576" s="135" t="str">
        <f>IFERROR(VLOOKUP('PLANNING-RECHANGES LATelec'!$AU576,[2]MAD!$B$4:$J$50000,9,FALSE),"NON EXPEDIÉE")</f>
        <v>NON EXPEDIÉE</v>
      </c>
      <c r="AK576" s="237" t="str">
        <f t="shared" ref="AK576:AK639" si="60">IFERROR((AI576-AL576),"")</f>
        <v/>
      </c>
      <c r="AL576" s="227">
        <v>43696</v>
      </c>
      <c r="AM576" s="222" t="s">
        <v>15</v>
      </c>
      <c r="AN576" s="172">
        <f>IFERROR(VLOOKUP('PLANNING-RECHANGES LATelec'!$F576,'Table V'!A$1:O8483,13,FALSE),"TBD")</f>
        <v>2741</v>
      </c>
      <c r="AO576" s="170">
        <f>IFERROR(VLOOKUP('PLANNING-RECHANGES LATelec'!$F576,'Table V'!A$1:O8440,14,FALSE),"TBD")</f>
        <v>3510</v>
      </c>
      <c r="AP576" s="171" t="str">
        <f>IFERROR(VLOOKUP('PLANNING-RECHANGES LATelec'!$F576,'Table V'!A$1:O$8013,15,FALSE),"TBD")</f>
        <v>USD</v>
      </c>
      <c r="AQ576" s="170">
        <f>IFERROR(VLOOKUP('PLANNING-RECHANGES LATelec'!$A576,[3]PO_AS!$A$2:$R$2520,16,FALSE),"TBD")</f>
        <v>2741</v>
      </c>
      <c r="AR576" s="171" t="str">
        <f>IFERROR(VLOOKUP('PLANNING-RECHANGES LATelec'!$A576,[3]PO_AS!$A$2:$S$2520,18,FALSE),"TBD")</f>
        <v>USD</v>
      </c>
      <c r="AS576" s="171" t="str">
        <f t="shared" ref="AS576:AS639" si="61">IF(OR(AN576=AQ576,AO576=AQ576),"Valide","Non valide")</f>
        <v>Valide</v>
      </c>
      <c r="AT576" s="171" t="str">
        <f t="shared" ref="AT576:AT639" si="62">IFERROR(IF(SEARCH(AP576,AR576),"Valide","Non valide"),"Non valide")</f>
        <v>Valide</v>
      </c>
      <c r="AU576" s="215" t="str">
        <f>LEFT('PLANNING-RECHANGES LATelec'!$R576,9)</f>
        <v>LCT226828</v>
      </c>
      <c r="AV576" s="156"/>
    </row>
    <row r="577" spans="1:48" ht="38.25" hidden="1" x14ac:dyDescent="0.2">
      <c r="A577" s="164" t="str">
        <f t="shared" si="58"/>
        <v>2807359510</v>
      </c>
      <c r="B577" s="125" t="str">
        <f>IFERROR(VLOOKUP(F577,'Table V'!A:K,11,FALSE),"TBD")</f>
        <v>AIRBUS</v>
      </c>
      <c r="C577" s="125">
        <v>28073595</v>
      </c>
      <c r="D577" s="126" t="s">
        <v>157</v>
      </c>
      <c r="E577" s="127" t="s">
        <v>104</v>
      </c>
      <c r="F577" s="125" t="s">
        <v>600</v>
      </c>
      <c r="G577" s="125">
        <v>1</v>
      </c>
      <c r="H577" s="125">
        <v>1</v>
      </c>
      <c r="I577" s="125" t="str">
        <f>IFERROR(VLOOKUP(F577,'Stock PHS'!A:F,6,FALSE),"")</f>
        <v/>
      </c>
      <c r="J577" s="128" t="str">
        <f>IFERROR(VLOOKUP(F577,'Table V'!A:I,9,FALSE),"P/N INCONNU")</f>
        <v>P/N CONNU</v>
      </c>
      <c r="K577" s="125" t="str">
        <f>IFERROR(VLOOKUP(F577,'Table V'!A:J,10,FALSE),"TBD")</f>
        <v>NB5457P</v>
      </c>
      <c r="L577" s="125" t="str">
        <f>IFERROR(VLOOKUP(F577,'Table V'!A:C,3,FALSE),"LdF non existante")</f>
        <v>LdF approuvée</v>
      </c>
      <c r="M577" s="129"/>
      <c r="N577" s="129" t="str">
        <f>IFERROR(VLOOKUP(F577,'Table V'!A:H,8,FALSE),"À définir")</f>
        <v>NON</v>
      </c>
      <c r="O577" s="125">
        <f>IFERROR(VLOOKUP(F577,'Table V'!A:E,2,FALSE),"TBD")</f>
        <v>117</v>
      </c>
      <c r="P577" s="129" t="str">
        <f>IFERROR(CONCATENATE(VLOOKUP(F577,'Table V'!$A$1:$Q$260192,17,FALSE),"-",(RIGHT(C577,4)),"0",D577),"")</f>
        <v>1251019-3595010</v>
      </c>
      <c r="Q577" s="138" t="str">
        <f>IFERROR(VLOOKUP(F577,'Table V'!A:L,12,FALSE),"")</f>
        <v>LAB</v>
      </c>
      <c r="R577" s="126" t="s">
        <v>1539</v>
      </c>
      <c r="S577" s="125" t="s">
        <v>1546</v>
      </c>
      <c r="T577" s="131">
        <v>43682</v>
      </c>
      <c r="U577" s="132"/>
      <c r="V577" s="139" t="str">
        <f>IFERROR(VLOOKUP(F577,'Table V'!A:F,6,FALSE),"TBD")</f>
        <v>N/A</v>
      </c>
      <c r="W577" s="140" t="str">
        <f>IFERROR(VLOOKUP(F577,'Table V'!A:G,7,FALSE),"TBD")</f>
        <v>N/A</v>
      </c>
      <c r="X577" s="125" t="str">
        <f>IFERROR(VLOOKUP(A577,[1]Feuil1!$A:$AG,32,FALSE),"N/A")</f>
        <v>N/A</v>
      </c>
      <c r="Y577" s="130" t="str">
        <f>IF(ISNUMBER(Tableau1[[#This Row],[Date expédition réelle]]),"Expédiée","En cours")</f>
        <v>En cours</v>
      </c>
      <c r="Z577" s="133" t="s">
        <v>1705</v>
      </c>
      <c r="AA577" s="125" t="s">
        <v>876</v>
      </c>
      <c r="AB577" s="129">
        <v>22171</v>
      </c>
      <c r="AC577" s="129"/>
      <c r="AD577" s="129"/>
      <c r="AE577" s="134">
        <v>43717</v>
      </c>
      <c r="AF577" s="134">
        <v>43717</v>
      </c>
      <c r="AG577" s="134">
        <f t="shared" si="59"/>
        <v>43711</v>
      </c>
      <c r="AH577" s="125"/>
      <c r="AI577" s="219" t="str">
        <f>IFERROR(VLOOKUP('PLANNING-RECHANGES LATelec'!$AU577,[2]MAD!$B$4:$J$50000,2,FALSE),"MAD TBD")</f>
        <v>MAD TBD</v>
      </c>
      <c r="AJ577" s="135" t="str">
        <f>IFERROR(VLOOKUP('PLANNING-RECHANGES LATelec'!$AU577,[2]MAD!$B$4:$J$50000,9,FALSE),"NON EXPEDIÉE")</f>
        <v>NON EXPEDIÉE</v>
      </c>
      <c r="AK577" s="237" t="str">
        <f t="shared" si="60"/>
        <v/>
      </c>
      <c r="AL577" s="227">
        <v>43711</v>
      </c>
      <c r="AM577" s="222" t="s">
        <v>15</v>
      </c>
      <c r="AN577" s="172">
        <f>IFERROR(VLOOKUP('PLANNING-RECHANGES LATelec'!$F577,'Table V'!A$1:O8484,13,FALSE),"TBD")</f>
        <v>1313.9</v>
      </c>
      <c r="AO577" s="170">
        <f>IFERROR(VLOOKUP('PLANNING-RECHANGES LATelec'!$F577,'Table V'!A$1:O8441,14,FALSE),"TBD")</f>
        <v>0</v>
      </c>
      <c r="AP577" s="171" t="str">
        <f>IFERROR(VLOOKUP('PLANNING-RECHANGES LATelec'!$F577,'Table V'!A$1:O$8013,15,FALSE),"TBD")</f>
        <v>USD</v>
      </c>
      <c r="AQ577" s="170">
        <f>IFERROR(VLOOKUP('PLANNING-RECHANGES LATelec'!$A577,[3]PO_AS!$A$2:$R$2520,16,FALSE),"TBD")</f>
        <v>1313.9</v>
      </c>
      <c r="AR577" s="171" t="str">
        <f>IFERROR(VLOOKUP('PLANNING-RECHANGES LATelec'!$A577,[3]PO_AS!$A$2:$S$2520,18,FALSE),"TBD")</f>
        <v>USD</v>
      </c>
      <c r="AS577" s="171" t="str">
        <f t="shared" si="61"/>
        <v>Valide</v>
      </c>
      <c r="AT577" s="171" t="str">
        <f t="shared" si="62"/>
        <v>Valide</v>
      </c>
      <c r="AU577" s="215" t="str">
        <f>LEFT('PLANNING-RECHANGES LATelec'!$R577,9)</f>
        <v>LCT279848</v>
      </c>
      <c r="AV577" s="156"/>
    </row>
    <row r="578" spans="1:48" ht="38.25" hidden="1" x14ac:dyDescent="0.2">
      <c r="A578" s="165" t="str">
        <f t="shared" si="58"/>
        <v>2807359610</v>
      </c>
      <c r="B578" s="125" t="str">
        <f>IFERROR(VLOOKUP(F578,'Table V'!A:K,11,FALSE),"TBD")</f>
        <v>AIRBUS</v>
      </c>
      <c r="C578" s="125">
        <v>28073596</v>
      </c>
      <c r="D578" s="126" t="s">
        <v>157</v>
      </c>
      <c r="E578" s="127" t="s">
        <v>104</v>
      </c>
      <c r="F578" s="125" t="s">
        <v>600</v>
      </c>
      <c r="G578" s="125">
        <v>1</v>
      </c>
      <c r="H578" s="125">
        <v>1</v>
      </c>
      <c r="I578" s="125" t="str">
        <f>IFERROR(VLOOKUP(F578,'Stock PHS'!A:F,6,FALSE),"")</f>
        <v/>
      </c>
      <c r="J578" s="128" t="str">
        <f>IFERROR(VLOOKUP(F578,'Table V'!A:I,9,FALSE),"P/N INCONNU")</f>
        <v>P/N CONNU</v>
      </c>
      <c r="K578" s="125" t="str">
        <f>IFERROR(VLOOKUP(F578,'Table V'!A:J,10,FALSE),"TBD")</f>
        <v>NB5457P</v>
      </c>
      <c r="L578" s="125" t="str">
        <f>IFERROR(VLOOKUP(F578,'Table V'!A:C,3,FALSE),"LdF non existante")</f>
        <v>LdF approuvée</v>
      </c>
      <c r="M578" s="129"/>
      <c r="N578" s="129" t="str">
        <f>IFERROR(VLOOKUP(F578,'Table V'!A:H,8,FALSE),"À définir")</f>
        <v>NON</v>
      </c>
      <c r="O578" s="125">
        <f>IFERROR(VLOOKUP(F578,'Table V'!A:E,2,FALSE),"TBD")</f>
        <v>117</v>
      </c>
      <c r="P578" s="129" t="str">
        <f>IFERROR(CONCATENATE(VLOOKUP(F578,'Table V'!$A$1:$Q$260192,17,FALSE),"-",(RIGHT(C578,4)),"0",D578),"")</f>
        <v>1251019-3596010</v>
      </c>
      <c r="Q578" s="138" t="str">
        <f>IFERROR(VLOOKUP(F578,'Table V'!A:L,12,FALSE),"")</f>
        <v>LAB</v>
      </c>
      <c r="R578" s="126" t="s">
        <v>1540</v>
      </c>
      <c r="S578" s="125" t="s">
        <v>1547</v>
      </c>
      <c r="T578" s="131">
        <v>43682</v>
      </c>
      <c r="U578" s="132"/>
      <c r="V578" s="139" t="str">
        <f>IFERROR(VLOOKUP(F578,'Table V'!A:F,6,FALSE),"TBD")</f>
        <v>N/A</v>
      </c>
      <c r="W578" s="140" t="str">
        <f>IFERROR(VLOOKUP(F578,'Table V'!A:G,7,FALSE),"TBD")</f>
        <v>N/A</v>
      </c>
      <c r="X578" s="125" t="str">
        <f>IFERROR(VLOOKUP(A578,[1]Feuil1!$A:$AG,32,FALSE),"N/A")</f>
        <v>N/A</v>
      </c>
      <c r="Y578" s="130" t="str">
        <f>IF(ISNUMBER(Tableau1[[#This Row],[Date expédition réelle]]),"Expédiée","En cours")</f>
        <v>En cours</v>
      </c>
      <c r="Z578" s="133" t="s">
        <v>1705</v>
      </c>
      <c r="AA578" s="125" t="s">
        <v>876</v>
      </c>
      <c r="AB578" s="129">
        <v>22171</v>
      </c>
      <c r="AC578" s="129"/>
      <c r="AD578" s="129"/>
      <c r="AE578" s="134">
        <v>43717</v>
      </c>
      <c r="AF578" s="134">
        <v>43717</v>
      </c>
      <c r="AG578" s="134">
        <f t="shared" si="59"/>
        <v>43711</v>
      </c>
      <c r="AH578" s="125"/>
      <c r="AI578" s="219" t="str">
        <f>IFERROR(VLOOKUP('PLANNING-RECHANGES LATelec'!$AU578,[2]MAD!$B$4:$J$50000,2,FALSE),"MAD TBD")</f>
        <v>MAD TBD</v>
      </c>
      <c r="AJ578" s="135" t="str">
        <f>IFERROR(VLOOKUP('PLANNING-RECHANGES LATelec'!$AU578,[2]MAD!$B$4:$J$50000,9,FALSE),"NON EXPEDIÉE")</f>
        <v>NON EXPEDIÉE</v>
      </c>
      <c r="AK578" s="237" t="str">
        <f t="shared" si="60"/>
        <v/>
      </c>
      <c r="AL578" s="227">
        <v>43711</v>
      </c>
      <c r="AM578" s="222" t="s">
        <v>15</v>
      </c>
      <c r="AN578" s="172">
        <f>IFERROR(VLOOKUP('PLANNING-RECHANGES LATelec'!$F578,'Table V'!A$1:O8485,13,FALSE),"TBD")</f>
        <v>1313.9</v>
      </c>
      <c r="AO578" s="170">
        <f>IFERROR(VLOOKUP('PLANNING-RECHANGES LATelec'!$F578,'Table V'!A$1:O8442,14,FALSE),"TBD")</f>
        <v>0</v>
      </c>
      <c r="AP578" s="171" t="str">
        <f>IFERROR(VLOOKUP('PLANNING-RECHANGES LATelec'!$F578,'Table V'!A$1:O$8013,15,FALSE),"TBD")</f>
        <v>USD</v>
      </c>
      <c r="AQ578" s="170">
        <f>IFERROR(VLOOKUP('PLANNING-RECHANGES LATelec'!$A578,[3]PO_AS!$A$2:$R$2520,16,FALSE),"TBD")</f>
        <v>1313.9</v>
      </c>
      <c r="AR578" s="171" t="str">
        <f>IFERROR(VLOOKUP('PLANNING-RECHANGES LATelec'!$A578,[3]PO_AS!$A$2:$S$2520,18,FALSE),"TBD")</f>
        <v>USD</v>
      </c>
      <c r="AS578" s="171" t="str">
        <f t="shared" si="61"/>
        <v>Valide</v>
      </c>
      <c r="AT578" s="171" t="str">
        <f t="shared" si="62"/>
        <v>Valide</v>
      </c>
      <c r="AU578" s="215" t="str">
        <f>LEFT('PLANNING-RECHANGES LATelec'!$R578,9)</f>
        <v>LCT279853</v>
      </c>
      <c r="AV578" s="156"/>
    </row>
    <row r="579" spans="1:48" ht="38.25" hidden="1" x14ac:dyDescent="0.2">
      <c r="A579" s="164" t="str">
        <f t="shared" si="58"/>
        <v>2807412610</v>
      </c>
      <c r="B579" s="125" t="str">
        <f>IFERROR(VLOOKUP(F579,'Table V'!A:K,11,FALSE),"TBD")</f>
        <v>AIRBUS</v>
      </c>
      <c r="C579" s="125">
        <v>28074126</v>
      </c>
      <c r="D579" s="126" t="s">
        <v>157</v>
      </c>
      <c r="E579" s="127" t="s">
        <v>104</v>
      </c>
      <c r="F579" s="125" t="s">
        <v>600</v>
      </c>
      <c r="G579" s="125">
        <v>1</v>
      </c>
      <c r="H579" s="125">
        <v>1</v>
      </c>
      <c r="I579" s="125" t="str">
        <f>IFERROR(VLOOKUP(F579,'Stock PHS'!A:F,6,FALSE),"")</f>
        <v/>
      </c>
      <c r="J579" s="128" t="str">
        <f>IFERROR(VLOOKUP(F579,'Table V'!A:I,9,FALSE),"P/N INCONNU")</f>
        <v>P/N CONNU</v>
      </c>
      <c r="K579" s="125" t="str">
        <f>IFERROR(VLOOKUP(F579,'Table V'!A:J,10,FALSE),"TBD")</f>
        <v>NB5457P</v>
      </c>
      <c r="L579" s="125" t="str">
        <f>IFERROR(VLOOKUP(F579,'Table V'!A:C,3,FALSE),"LdF non existante")</f>
        <v>LdF approuvée</v>
      </c>
      <c r="M579" s="129"/>
      <c r="N579" s="129" t="str">
        <f>IFERROR(VLOOKUP(F579,'Table V'!A:H,8,FALSE),"À définir")</f>
        <v>NON</v>
      </c>
      <c r="O579" s="125">
        <f>IFERROR(VLOOKUP(F579,'Table V'!A:E,2,FALSE),"TBD")</f>
        <v>117</v>
      </c>
      <c r="P579" s="129" t="str">
        <f>IFERROR(CONCATENATE(VLOOKUP(F579,'Table V'!$A$1:$Q$260192,17,FALSE),"-",(RIGHT(C579,4)),"0",D579),"")</f>
        <v>1251019-4126010</v>
      </c>
      <c r="Q579" s="138" t="str">
        <f>IFERROR(VLOOKUP(F579,'Table V'!A:L,12,FALSE),"")</f>
        <v>LAB</v>
      </c>
      <c r="R579" s="126" t="s">
        <v>1542</v>
      </c>
      <c r="S579" s="125" t="s">
        <v>1549</v>
      </c>
      <c r="T579" s="131">
        <v>43682</v>
      </c>
      <c r="U579" s="132"/>
      <c r="V579" s="139" t="str">
        <f>IFERROR(VLOOKUP(F579,'Table V'!A:F,6,FALSE),"TBD")</f>
        <v>N/A</v>
      </c>
      <c r="W579" s="140" t="str">
        <f>IFERROR(VLOOKUP(F579,'Table V'!A:G,7,FALSE),"TBD")</f>
        <v>N/A</v>
      </c>
      <c r="X579" s="125" t="str">
        <f>IFERROR(VLOOKUP(A579,[1]Feuil1!$A:$AG,32,FALSE),"N/A")</f>
        <v>N/A</v>
      </c>
      <c r="Y579" s="130" t="str">
        <f>IF(ISNUMBER(Tableau1[[#This Row],[Date expédition réelle]]),"Expédiée","En cours")</f>
        <v>En cours</v>
      </c>
      <c r="Z579" s="133" t="s">
        <v>1705</v>
      </c>
      <c r="AA579" s="125" t="s">
        <v>876</v>
      </c>
      <c r="AB579" s="129">
        <v>22171</v>
      </c>
      <c r="AC579" s="129"/>
      <c r="AD579" s="129"/>
      <c r="AE579" s="134">
        <v>43717</v>
      </c>
      <c r="AF579" s="134">
        <v>43717</v>
      </c>
      <c r="AG579" s="134">
        <f t="shared" si="59"/>
        <v>43711</v>
      </c>
      <c r="AH579" s="125"/>
      <c r="AI579" s="219" t="str">
        <f>IFERROR(VLOOKUP('PLANNING-RECHANGES LATelec'!$AU579,[2]MAD!$B$4:$J$50000,2,FALSE),"MAD TBD")</f>
        <v>MAD TBD</v>
      </c>
      <c r="AJ579" s="135" t="str">
        <f>IFERROR(VLOOKUP('PLANNING-RECHANGES LATelec'!$AU579,[2]MAD!$B$4:$J$50000,9,FALSE),"NON EXPEDIÉE")</f>
        <v>NON EXPEDIÉE</v>
      </c>
      <c r="AK579" s="237" t="str">
        <f t="shared" si="60"/>
        <v/>
      </c>
      <c r="AL579" s="227">
        <v>43711</v>
      </c>
      <c r="AM579" s="222" t="s">
        <v>15</v>
      </c>
      <c r="AN579" s="172">
        <f>IFERROR(VLOOKUP('PLANNING-RECHANGES LATelec'!$F579,'Table V'!A$1:O8486,13,FALSE),"TBD")</f>
        <v>1313.9</v>
      </c>
      <c r="AO579" s="170">
        <f>IFERROR(VLOOKUP('PLANNING-RECHANGES LATelec'!$F579,'Table V'!A$1:O8443,14,FALSE),"TBD")</f>
        <v>0</v>
      </c>
      <c r="AP579" s="171" t="str">
        <f>IFERROR(VLOOKUP('PLANNING-RECHANGES LATelec'!$F579,'Table V'!A$1:O$8013,15,FALSE),"TBD")</f>
        <v>USD</v>
      </c>
      <c r="AQ579" s="170">
        <f>IFERROR(VLOOKUP('PLANNING-RECHANGES LATelec'!$A579,[3]PO_AS!$A$2:$R$2520,16,FALSE),"TBD")</f>
        <v>1313.9</v>
      </c>
      <c r="AR579" s="171" t="str">
        <f>IFERROR(VLOOKUP('PLANNING-RECHANGES LATelec'!$A579,[3]PO_AS!$A$2:$S$2520,18,FALSE),"TBD")</f>
        <v>USD</v>
      </c>
      <c r="AS579" s="171" t="str">
        <f t="shared" si="61"/>
        <v>Valide</v>
      </c>
      <c r="AT579" s="171" t="str">
        <f t="shared" si="62"/>
        <v>Valide</v>
      </c>
      <c r="AU579" s="215" t="str">
        <f>LEFT('PLANNING-RECHANGES LATelec'!$R579,9)</f>
        <v>LCT279860</v>
      </c>
      <c r="AV579" s="156"/>
    </row>
    <row r="580" spans="1:48" ht="38.25" hidden="1" x14ac:dyDescent="0.2">
      <c r="A580" s="165" t="str">
        <f t="shared" si="58"/>
        <v>2807662210</v>
      </c>
      <c r="B580" s="125" t="str">
        <f>IFERROR(VLOOKUP(F580,'Table V'!A:K,11,FALSE),"TBD")</f>
        <v>AIRBUS</v>
      </c>
      <c r="C580" s="125">
        <v>28076622</v>
      </c>
      <c r="D580" s="126" t="s">
        <v>157</v>
      </c>
      <c r="E580" s="127" t="s">
        <v>104</v>
      </c>
      <c r="F580" s="125" t="s">
        <v>600</v>
      </c>
      <c r="G580" s="125">
        <v>1</v>
      </c>
      <c r="H580" s="125">
        <v>1</v>
      </c>
      <c r="I580" s="125" t="str">
        <f>IFERROR(VLOOKUP(F580,'Stock PHS'!A:F,6,FALSE),"")</f>
        <v/>
      </c>
      <c r="J580" s="128" t="str">
        <f>IFERROR(VLOOKUP(F580,'Table V'!A:I,9,FALSE),"P/N INCONNU")</f>
        <v>P/N CONNU</v>
      </c>
      <c r="K580" s="125" t="str">
        <f>IFERROR(VLOOKUP(F580,'Table V'!A:J,10,FALSE),"TBD")</f>
        <v>NB5457P</v>
      </c>
      <c r="L580" s="125" t="str">
        <f>IFERROR(VLOOKUP(F580,'Table V'!A:C,3,FALSE),"LdF non existante")</f>
        <v>LdF approuvée</v>
      </c>
      <c r="M580" s="129"/>
      <c r="N580" s="129" t="str">
        <f>IFERROR(VLOOKUP(F580,'Table V'!A:H,8,FALSE),"À définir")</f>
        <v>NON</v>
      </c>
      <c r="O580" s="125">
        <f>IFERROR(VLOOKUP(F580,'Table V'!A:E,2,FALSE),"TBD")</f>
        <v>117</v>
      </c>
      <c r="P580" s="129" t="str">
        <f>IFERROR(CONCATENATE(VLOOKUP(F580,'Table V'!$A$1:$Q$260192,17,FALSE),"-",(RIGHT(C580,4)),"0",D580),"")</f>
        <v>1251019-6622010</v>
      </c>
      <c r="Q580" s="138" t="str">
        <f>IFERROR(VLOOKUP(F580,'Table V'!A:L,12,FALSE),"")</f>
        <v>LAB</v>
      </c>
      <c r="R580" s="126" t="s">
        <v>1569</v>
      </c>
      <c r="S580" s="125" t="s">
        <v>1563</v>
      </c>
      <c r="T580" s="131">
        <v>43682</v>
      </c>
      <c r="U580" s="132"/>
      <c r="V580" s="139" t="str">
        <f>IFERROR(VLOOKUP(F580,'Table V'!A:F,6,FALSE),"TBD")</f>
        <v>N/A</v>
      </c>
      <c r="W580" s="140" t="str">
        <f>IFERROR(VLOOKUP(F580,'Table V'!A:G,7,FALSE),"TBD")</f>
        <v>N/A</v>
      </c>
      <c r="X580" s="125" t="str">
        <f>IFERROR(VLOOKUP(A580,[1]Feuil1!$A:$AG,32,FALSE),"N/A")</f>
        <v>N/A</v>
      </c>
      <c r="Y580" s="130" t="str">
        <f>IF(ISNUMBER(Tableau1[[#This Row],[Date expédition réelle]]),"Expédiée","En cours")</f>
        <v>En cours</v>
      </c>
      <c r="Z580" s="133" t="s">
        <v>1950</v>
      </c>
      <c r="AA580" s="125" t="s">
        <v>876</v>
      </c>
      <c r="AB580" s="129">
        <v>22398</v>
      </c>
      <c r="AC580" s="129"/>
      <c r="AD580" s="129"/>
      <c r="AE580" s="134">
        <v>43718</v>
      </c>
      <c r="AF580" s="134">
        <v>43718</v>
      </c>
      <c r="AG580" s="134">
        <f t="shared" si="59"/>
        <v>43712</v>
      </c>
      <c r="AH580" s="125"/>
      <c r="AI580" s="219" t="str">
        <f>IFERROR(VLOOKUP('PLANNING-RECHANGES LATelec'!$AU580,[2]MAD!$B$4:$J$50000,2,FALSE),"MAD TBD")</f>
        <v>MAD TBD</v>
      </c>
      <c r="AJ580" s="135" t="str">
        <f>IFERROR(VLOOKUP('PLANNING-RECHANGES LATelec'!$AU580,[2]MAD!$B$4:$J$50000,9,FALSE),"NON EXPEDIÉE")</f>
        <v>NON EXPEDIÉE</v>
      </c>
      <c r="AK580" s="237" t="str">
        <f t="shared" si="60"/>
        <v/>
      </c>
      <c r="AL580" s="227">
        <v>43712</v>
      </c>
      <c r="AM580" s="222" t="s">
        <v>15</v>
      </c>
      <c r="AN580" s="172">
        <f>IFERROR(VLOOKUP('PLANNING-RECHANGES LATelec'!$F580,'Table V'!A$1:O8487,13,FALSE),"TBD")</f>
        <v>1313.9</v>
      </c>
      <c r="AO580" s="170">
        <f>IFERROR(VLOOKUP('PLANNING-RECHANGES LATelec'!$F580,'Table V'!A$1:O8444,14,FALSE),"TBD")</f>
        <v>0</v>
      </c>
      <c r="AP580" s="171" t="str">
        <f>IFERROR(VLOOKUP('PLANNING-RECHANGES LATelec'!$F580,'Table V'!A$1:O$8013,15,FALSE),"TBD")</f>
        <v>USD</v>
      </c>
      <c r="AQ580" s="170">
        <f>IFERROR(VLOOKUP('PLANNING-RECHANGES LATelec'!$A580,[3]PO_AS!$A$2:$R$2520,16,FALSE),"TBD")</f>
        <v>1313.9</v>
      </c>
      <c r="AR580" s="171" t="str">
        <f>IFERROR(VLOOKUP('PLANNING-RECHANGES LATelec'!$A580,[3]PO_AS!$A$2:$S$2520,18,FALSE),"TBD")</f>
        <v>USD</v>
      </c>
      <c r="AS580" s="171" t="str">
        <f t="shared" si="61"/>
        <v>Valide</v>
      </c>
      <c r="AT580" s="171" t="str">
        <f t="shared" si="62"/>
        <v>Valide</v>
      </c>
      <c r="AU580" s="215" t="str">
        <f>LEFT('PLANNING-RECHANGES LATelec'!$R580,9)</f>
        <v>LCT283875</v>
      </c>
      <c r="AV580" s="156"/>
    </row>
    <row r="581" spans="1:48" ht="38.25" hidden="1" x14ac:dyDescent="0.2">
      <c r="A581" s="164" t="str">
        <f t="shared" si="58"/>
        <v>2808066510</v>
      </c>
      <c r="B581" s="125" t="str">
        <f>IFERROR(VLOOKUP(F581,'Table V'!A:K,11,FALSE),"TBD")</f>
        <v>AIRBUS</v>
      </c>
      <c r="C581" s="125">
        <v>28080665</v>
      </c>
      <c r="D581" s="126" t="s">
        <v>157</v>
      </c>
      <c r="E581" s="127" t="s">
        <v>104</v>
      </c>
      <c r="F581" s="125" t="s">
        <v>600</v>
      </c>
      <c r="G581" s="125">
        <v>1</v>
      </c>
      <c r="H581" s="125">
        <v>1</v>
      </c>
      <c r="I581" s="125" t="str">
        <f>IFERROR(VLOOKUP(F581,'Stock PHS'!A:F,6,FALSE),"")</f>
        <v/>
      </c>
      <c r="J581" s="128" t="str">
        <f>IFERROR(VLOOKUP(F581,'Table V'!A:I,9,FALSE),"P/N INCONNU")</f>
        <v>P/N CONNU</v>
      </c>
      <c r="K581" s="125" t="str">
        <f>IFERROR(VLOOKUP(F581,'Table V'!A:J,10,FALSE),"TBD")</f>
        <v>NB5457P</v>
      </c>
      <c r="L581" s="125" t="str">
        <f>IFERROR(VLOOKUP(F581,'Table V'!A:C,3,FALSE),"LdF non existante")</f>
        <v>LdF approuvée</v>
      </c>
      <c r="M581" s="129"/>
      <c r="N581" s="129" t="str">
        <f>IFERROR(VLOOKUP(F581,'Table V'!A:H,8,FALSE),"À définir")</f>
        <v>NON</v>
      </c>
      <c r="O581" s="125">
        <f>IFERROR(VLOOKUP(F581,'Table V'!A:E,2,FALSE),"TBD")</f>
        <v>117</v>
      </c>
      <c r="P581" s="129" t="str">
        <f>IFERROR(CONCATENATE(VLOOKUP(F581,'Table V'!$A$1:$Q$260192,17,FALSE),"-",(RIGHT(C581,4)),"0",D581),"")</f>
        <v>1251019-0665010</v>
      </c>
      <c r="Q581" s="138" t="str">
        <f>IFERROR(VLOOKUP(F581,'Table V'!A:L,12,FALSE),"")</f>
        <v>LAB</v>
      </c>
      <c r="R581" s="126" t="s">
        <v>1620</v>
      </c>
      <c r="S581" s="125" t="s">
        <v>1564</v>
      </c>
      <c r="T581" s="131">
        <v>43689</v>
      </c>
      <c r="U581" s="132"/>
      <c r="V581" s="139" t="str">
        <f>IFERROR(VLOOKUP(F581,'Table V'!A:F,6,FALSE),"TBD")</f>
        <v>N/A</v>
      </c>
      <c r="W581" s="140" t="str">
        <f>IFERROR(VLOOKUP(F581,'Table V'!A:G,7,FALSE),"TBD")</f>
        <v>N/A</v>
      </c>
      <c r="X581" s="125" t="str">
        <f>IFERROR(VLOOKUP(A581,[1]Feuil1!$A:$AG,32,FALSE),"N/A")</f>
        <v>N/A</v>
      </c>
      <c r="Y581" s="130" t="str">
        <f>IF(ISNUMBER(Tableau1[[#This Row],[Date expédition réelle]]),"Expédiée","En cours")</f>
        <v>En cours</v>
      </c>
      <c r="Z581" s="133" t="s">
        <v>1950</v>
      </c>
      <c r="AA581" s="125" t="s">
        <v>876</v>
      </c>
      <c r="AB581" s="129">
        <v>22398</v>
      </c>
      <c r="AC581" s="129"/>
      <c r="AD581" s="129"/>
      <c r="AE581" s="134">
        <v>43724</v>
      </c>
      <c r="AF581" s="134">
        <v>43724</v>
      </c>
      <c r="AG581" s="134">
        <f t="shared" si="59"/>
        <v>43718</v>
      </c>
      <c r="AH581" s="125"/>
      <c r="AI581" s="219" t="str">
        <f>IFERROR(VLOOKUP('PLANNING-RECHANGES LATelec'!$AU581,[2]MAD!$B$4:$J$50000,2,FALSE),"MAD TBD")</f>
        <v>MAD TBD</v>
      </c>
      <c r="AJ581" s="135" t="str">
        <f>IFERROR(VLOOKUP('PLANNING-RECHANGES LATelec'!$AU581,[2]MAD!$B$4:$J$50000,9,FALSE),"NON EXPEDIÉE")</f>
        <v>NON EXPEDIÉE</v>
      </c>
      <c r="AK581" s="237" t="str">
        <f t="shared" si="60"/>
        <v/>
      </c>
      <c r="AL581" s="227">
        <v>43718</v>
      </c>
      <c r="AM581" s="222" t="s">
        <v>15</v>
      </c>
      <c r="AN581" s="172">
        <f>IFERROR(VLOOKUP('PLANNING-RECHANGES LATelec'!$F581,'Table V'!A$1:O8488,13,FALSE),"TBD")</f>
        <v>1313.9</v>
      </c>
      <c r="AO581" s="170">
        <f>IFERROR(VLOOKUP('PLANNING-RECHANGES LATelec'!$F581,'Table V'!A$1:O8445,14,FALSE),"TBD")</f>
        <v>0</v>
      </c>
      <c r="AP581" s="171" t="str">
        <f>IFERROR(VLOOKUP('PLANNING-RECHANGES LATelec'!$F581,'Table V'!A$1:O$8013,15,FALSE),"TBD")</f>
        <v>USD</v>
      </c>
      <c r="AQ581" s="170">
        <f>IFERROR(VLOOKUP('PLANNING-RECHANGES LATelec'!$A581,[3]PO_AS!$A$2:$R$2520,16,FALSE),"TBD")</f>
        <v>1313.9</v>
      </c>
      <c r="AR581" s="171" t="str">
        <f>IFERROR(VLOOKUP('PLANNING-RECHANGES LATelec'!$A581,[3]PO_AS!$A$2:$S$2520,18,FALSE),"TBD")</f>
        <v>USD</v>
      </c>
      <c r="AS581" s="171" t="str">
        <f t="shared" si="61"/>
        <v>Valide</v>
      </c>
      <c r="AT581" s="171" t="str">
        <f t="shared" si="62"/>
        <v>Valide</v>
      </c>
      <c r="AU581" s="215" t="str">
        <f>LEFT('PLANNING-RECHANGES LATelec'!$R581,9)</f>
        <v>LCT299150</v>
      </c>
      <c r="AV581" s="156"/>
    </row>
    <row r="582" spans="1:48" ht="38.25" hidden="1" x14ac:dyDescent="0.2">
      <c r="A582" s="165" t="str">
        <f t="shared" si="58"/>
        <v>2807413010</v>
      </c>
      <c r="B582" s="125" t="str">
        <f>IFERROR(VLOOKUP(F582,'Table V'!A:K,11,FALSE),"TBD")</f>
        <v>AIRBUS</v>
      </c>
      <c r="C582" s="125">
        <v>28074130</v>
      </c>
      <c r="D582" s="126" t="s">
        <v>157</v>
      </c>
      <c r="E582" s="127" t="s">
        <v>104</v>
      </c>
      <c r="F582" s="125" t="s">
        <v>600</v>
      </c>
      <c r="G582" s="125">
        <v>1</v>
      </c>
      <c r="H582" s="125">
        <v>1</v>
      </c>
      <c r="I582" s="125" t="str">
        <f>IFERROR(VLOOKUP(F582,'Stock PHS'!A:F,6,FALSE),"")</f>
        <v/>
      </c>
      <c r="J582" s="128" t="str">
        <f>IFERROR(VLOOKUP(F582,'Table V'!A:I,9,FALSE),"P/N INCONNU")</f>
        <v>P/N CONNU</v>
      </c>
      <c r="K582" s="125" t="str">
        <f>IFERROR(VLOOKUP(F582,'Table V'!A:J,10,FALSE),"TBD")</f>
        <v>NB5457P</v>
      </c>
      <c r="L582" s="125" t="str">
        <f>IFERROR(VLOOKUP(F582,'Table V'!A:C,3,FALSE),"LdF non existante")</f>
        <v>LdF approuvée</v>
      </c>
      <c r="M582" s="129"/>
      <c r="N582" s="129" t="str">
        <f>IFERROR(VLOOKUP(F582,'Table V'!A:H,8,FALSE),"À définir")</f>
        <v>NON</v>
      </c>
      <c r="O582" s="125">
        <f>IFERROR(VLOOKUP(F582,'Table V'!A:E,2,FALSE),"TBD")</f>
        <v>117</v>
      </c>
      <c r="P582" s="129" t="str">
        <f>IFERROR(CONCATENATE(VLOOKUP(F582,'Table V'!$A$1:$Q$260192,17,FALSE),"-",(RIGHT(C582,4)),"0",D582),"")</f>
        <v>1251019-4130010</v>
      </c>
      <c r="Q582" s="138" t="str">
        <f>IFERROR(VLOOKUP(F582,'Table V'!A:L,12,FALSE),"")</f>
        <v>LAB</v>
      </c>
      <c r="R582" s="126" t="s">
        <v>1543</v>
      </c>
      <c r="S582" s="125" t="s">
        <v>1550</v>
      </c>
      <c r="T582" s="131">
        <v>43689</v>
      </c>
      <c r="U582" s="132"/>
      <c r="V582" s="139" t="str">
        <f>IFERROR(VLOOKUP(F582,'Table V'!A:F,6,FALSE),"TBD")</f>
        <v>N/A</v>
      </c>
      <c r="W582" s="140" t="str">
        <f>IFERROR(VLOOKUP(F582,'Table V'!A:G,7,FALSE),"TBD")</f>
        <v>N/A</v>
      </c>
      <c r="X582" s="125" t="str">
        <f>IFERROR(VLOOKUP(A582,[1]Feuil1!$A:$AG,32,FALSE),"N/A")</f>
        <v>N/A</v>
      </c>
      <c r="Y582" s="130" t="str">
        <f>IF(ISNUMBER(Tableau1[[#This Row],[Date expédition réelle]]),"Expédiée","En cours")</f>
        <v>En cours</v>
      </c>
      <c r="Z582" s="133" t="s">
        <v>1705</v>
      </c>
      <c r="AA582" s="125" t="s">
        <v>876</v>
      </c>
      <c r="AB582" s="129">
        <v>22171</v>
      </c>
      <c r="AC582" s="129"/>
      <c r="AD582" s="129"/>
      <c r="AE582" s="134">
        <v>43724</v>
      </c>
      <c r="AF582" s="134">
        <v>43724</v>
      </c>
      <c r="AG582" s="134">
        <f t="shared" si="59"/>
        <v>43718</v>
      </c>
      <c r="AH582" s="125"/>
      <c r="AI582" s="219" t="str">
        <f>IFERROR(VLOOKUP('PLANNING-RECHANGES LATelec'!$AU582,[2]MAD!$B$4:$J$50000,2,FALSE),"MAD TBD")</f>
        <v>MAD TBD</v>
      </c>
      <c r="AJ582" s="135" t="str">
        <f>IFERROR(VLOOKUP('PLANNING-RECHANGES LATelec'!$AU582,[2]MAD!$B$4:$J$50000,9,FALSE),"NON EXPEDIÉE")</f>
        <v>NON EXPEDIÉE</v>
      </c>
      <c r="AK582" s="237" t="str">
        <f t="shared" si="60"/>
        <v/>
      </c>
      <c r="AL582" s="227">
        <v>43718</v>
      </c>
      <c r="AM582" s="222" t="s">
        <v>15</v>
      </c>
      <c r="AN582" s="172">
        <f>IFERROR(VLOOKUP('PLANNING-RECHANGES LATelec'!$F582,'Table V'!A$1:O8489,13,FALSE),"TBD")</f>
        <v>1313.9</v>
      </c>
      <c r="AO582" s="170">
        <f>IFERROR(VLOOKUP('PLANNING-RECHANGES LATelec'!$F582,'Table V'!A$1:O8446,14,FALSE),"TBD")</f>
        <v>0</v>
      </c>
      <c r="AP582" s="171" t="str">
        <f>IFERROR(VLOOKUP('PLANNING-RECHANGES LATelec'!$F582,'Table V'!A$1:O$8013,15,FALSE),"TBD")</f>
        <v>USD</v>
      </c>
      <c r="AQ582" s="170">
        <f>IFERROR(VLOOKUP('PLANNING-RECHANGES LATelec'!$A582,[3]PO_AS!$A$2:$R$2520,16,FALSE),"TBD")</f>
        <v>1313.9</v>
      </c>
      <c r="AR582" s="171" t="str">
        <f>IFERROR(VLOOKUP('PLANNING-RECHANGES LATelec'!$A582,[3]PO_AS!$A$2:$S$2520,18,FALSE),"TBD")</f>
        <v>USD</v>
      </c>
      <c r="AS582" s="171" t="str">
        <f t="shared" si="61"/>
        <v>Valide</v>
      </c>
      <c r="AT582" s="171" t="str">
        <f t="shared" si="62"/>
        <v>Valide</v>
      </c>
      <c r="AU582" s="215" t="str">
        <f>LEFT('PLANNING-RECHANGES LATelec'!$R582,9)</f>
        <v>LCT279864</v>
      </c>
      <c r="AV582" s="156"/>
    </row>
    <row r="583" spans="1:48" ht="38.25" hidden="1" x14ac:dyDescent="0.2">
      <c r="A583" s="164" t="str">
        <f t="shared" si="58"/>
        <v>2807413110</v>
      </c>
      <c r="B583" s="125" t="str">
        <f>IFERROR(VLOOKUP(F583,'Table V'!A:K,11,FALSE),"TBD")</f>
        <v>AIRBUS</v>
      </c>
      <c r="C583" s="125">
        <v>28074131</v>
      </c>
      <c r="D583" s="126" t="s">
        <v>157</v>
      </c>
      <c r="E583" s="127" t="s">
        <v>104</v>
      </c>
      <c r="F583" s="125" t="s">
        <v>600</v>
      </c>
      <c r="G583" s="125">
        <v>1</v>
      </c>
      <c r="H583" s="125">
        <v>1</v>
      </c>
      <c r="I583" s="125" t="str">
        <f>IFERROR(VLOOKUP(F583,'Stock PHS'!A:F,6,FALSE),"")</f>
        <v/>
      </c>
      <c r="J583" s="128" t="str">
        <f>IFERROR(VLOOKUP(F583,'Table V'!A:I,9,FALSE),"P/N INCONNU")</f>
        <v>P/N CONNU</v>
      </c>
      <c r="K583" s="125" t="str">
        <f>IFERROR(VLOOKUP(F583,'Table V'!A:J,10,FALSE),"TBD")</f>
        <v>NB5457P</v>
      </c>
      <c r="L583" s="125" t="str">
        <f>IFERROR(VLOOKUP(F583,'Table V'!A:C,3,FALSE),"LdF non existante")</f>
        <v>LdF approuvée</v>
      </c>
      <c r="M583" s="129"/>
      <c r="N583" s="129" t="str">
        <f>IFERROR(VLOOKUP(F583,'Table V'!A:H,8,FALSE),"À définir")</f>
        <v>NON</v>
      </c>
      <c r="O583" s="125">
        <f>IFERROR(VLOOKUP(F583,'Table V'!A:E,2,FALSE),"TBD")</f>
        <v>117</v>
      </c>
      <c r="P583" s="129" t="str">
        <f>IFERROR(CONCATENATE(VLOOKUP(F583,'Table V'!$A$1:$Q$260192,17,FALSE),"-",(RIGHT(C583,4)),"0",D583),"")</f>
        <v>1251019-4131010</v>
      </c>
      <c r="Q583" s="138" t="str">
        <f>IFERROR(VLOOKUP(F583,'Table V'!A:L,12,FALSE),"")</f>
        <v>LAB</v>
      </c>
      <c r="R583" s="126" t="s">
        <v>1544</v>
      </c>
      <c r="S583" s="125" t="s">
        <v>1551</v>
      </c>
      <c r="T583" s="131">
        <v>43689</v>
      </c>
      <c r="U583" s="132"/>
      <c r="V583" s="139" t="str">
        <f>IFERROR(VLOOKUP(F583,'Table V'!A:F,6,FALSE),"TBD")</f>
        <v>N/A</v>
      </c>
      <c r="W583" s="140" t="str">
        <f>IFERROR(VLOOKUP(F583,'Table V'!A:G,7,FALSE),"TBD")</f>
        <v>N/A</v>
      </c>
      <c r="X583" s="125" t="str">
        <f>IFERROR(VLOOKUP(A583,[1]Feuil1!$A:$AG,32,FALSE),"N/A")</f>
        <v>N/A</v>
      </c>
      <c r="Y583" s="130" t="str">
        <f>IF(ISNUMBER(Tableau1[[#This Row],[Date expédition réelle]]),"Expédiée","En cours")</f>
        <v>En cours</v>
      </c>
      <c r="Z583" s="133" t="s">
        <v>1705</v>
      </c>
      <c r="AA583" s="125" t="s">
        <v>876</v>
      </c>
      <c r="AB583" s="129">
        <v>22171</v>
      </c>
      <c r="AC583" s="129"/>
      <c r="AD583" s="129"/>
      <c r="AE583" s="134">
        <v>43724</v>
      </c>
      <c r="AF583" s="134">
        <v>43724</v>
      </c>
      <c r="AG583" s="134">
        <f t="shared" si="59"/>
        <v>43718</v>
      </c>
      <c r="AH583" s="125"/>
      <c r="AI583" s="219" t="str">
        <f>IFERROR(VLOOKUP('PLANNING-RECHANGES LATelec'!$AU583,[2]MAD!$B$4:$J$50000,2,FALSE),"MAD TBD")</f>
        <v>MAD TBD</v>
      </c>
      <c r="AJ583" s="135" t="str">
        <f>IFERROR(VLOOKUP('PLANNING-RECHANGES LATelec'!$AU583,[2]MAD!$B$4:$J$50000,9,FALSE),"NON EXPEDIÉE")</f>
        <v>NON EXPEDIÉE</v>
      </c>
      <c r="AK583" s="237" t="str">
        <f t="shared" si="60"/>
        <v/>
      </c>
      <c r="AL583" s="227">
        <v>43718</v>
      </c>
      <c r="AM583" s="222" t="s">
        <v>15</v>
      </c>
      <c r="AN583" s="172">
        <f>IFERROR(VLOOKUP('PLANNING-RECHANGES LATelec'!$F583,'Table V'!A$1:O8490,13,FALSE),"TBD")</f>
        <v>1313.9</v>
      </c>
      <c r="AO583" s="170">
        <f>IFERROR(VLOOKUP('PLANNING-RECHANGES LATelec'!$F583,'Table V'!A$1:O8447,14,FALSE),"TBD")</f>
        <v>0</v>
      </c>
      <c r="AP583" s="171" t="str">
        <f>IFERROR(VLOOKUP('PLANNING-RECHANGES LATelec'!$F583,'Table V'!A$1:O$8013,15,FALSE),"TBD")</f>
        <v>USD</v>
      </c>
      <c r="AQ583" s="170">
        <f>IFERROR(VLOOKUP('PLANNING-RECHANGES LATelec'!$A583,[3]PO_AS!$A$2:$R$2520,16,FALSE),"TBD")</f>
        <v>1313.9</v>
      </c>
      <c r="AR583" s="171" t="str">
        <f>IFERROR(VLOOKUP('PLANNING-RECHANGES LATelec'!$A583,[3]PO_AS!$A$2:$S$2520,18,FALSE),"TBD")</f>
        <v>USD</v>
      </c>
      <c r="AS583" s="171" t="str">
        <f t="shared" si="61"/>
        <v>Valide</v>
      </c>
      <c r="AT583" s="171" t="str">
        <f t="shared" si="62"/>
        <v>Valide</v>
      </c>
      <c r="AU583" s="215" t="str">
        <f>LEFT('PLANNING-RECHANGES LATelec'!$R583,9)</f>
        <v>LCT279868</v>
      </c>
      <c r="AV583" s="156"/>
    </row>
    <row r="584" spans="1:48" ht="38.25" hidden="1" x14ac:dyDescent="0.2">
      <c r="A584" s="165" t="str">
        <f t="shared" si="58"/>
        <v>2808066610</v>
      </c>
      <c r="B584" s="125" t="str">
        <f>IFERROR(VLOOKUP(F584,'Table V'!A:K,11,FALSE),"TBD")</f>
        <v>AIRBUS</v>
      </c>
      <c r="C584" s="125">
        <v>28080666</v>
      </c>
      <c r="D584" s="126" t="s">
        <v>157</v>
      </c>
      <c r="E584" s="127" t="s">
        <v>104</v>
      </c>
      <c r="F584" s="125" t="s">
        <v>600</v>
      </c>
      <c r="G584" s="125">
        <v>1</v>
      </c>
      <c r="H584" s="125">
        <v>1</v>
      </c>
      <c r="I584" s="125" t="str">
        <f>IFERROR(VLOOKUP(F584,'Stock PHS'!A:F,6,FALSE),"")</f>
        <v/>
      </c>
      <c r="J584" s="128" t="str">
        <f>IFERROR(VLOOKUP(F584,'Table V'!A:I,9,FALSE),"P/N INCONNU")</f>
        <v>P/N CONNU</v>
      </c>
      <c r="K584" s="125" t="str">
        <f>IFERROR(VLOOKUP(F584,'Table V'!A:J,10,FALSE),"TBD")</f>
        <v>NB5457P</v>
      </c>
      <c r="L584" s="125" t="str">
        <f>IFERROR(VLOOKUP(F584,'Table V'!A:C,3,FALSE),"LdF non existante")</f>
        <v>LdF approuvée</v>
      </c>
      <c r="M584" s="129"/>
      <c r="N584" s="129" t="str">
        <f>IFERROR(VLOOKUP(F584,'Table V'!A:H,8,FALSE),"À définir")</f>
        <v>NON</v>
      </c>
      <c r="O584" s="125">
        <f>IFERROR(VLOOKUP(F584,'Table V'!A:E,2,FALSE),"TBD")</f>
        <v>117</v>
      </c>
      <c r="P584" s="129" t="str">
        <f>IFERROR(CONCATENATE(VLOOKUP(F584,'Table V'!$A$1:$Q$260192,17,FALSE),"-",(RIGHT(C584,4)),"0",D584),"")</f>
        <v>1251019-0666010</v>
      </c>
      <c r="Q584" s="138" t="str">
        <f>IFERROR(VLOOKUP(F584,'Table V'!A:L,12,FALSE),"")</f>
        <v>LAB</v>
      </c>
      <c r="R584" s="126" t="s">
        <v>1621</v>
      </c>
      <c r="S584" s="125" t="s">
        <v>1565</v>
      </c>
      <c r="T584" s="131">
        <v>43689</v>
      </c>
      <c r="U584" s="132"/>
      <c r="V584" s="139" t="str">
        <f>IFERROR(VLOOKUP(F584,'Table V'!A:F,6,FALSE),"TBD")</f>
        <v>N/A</v>
      </c>
      <c r="W584" s="140" t="str">
        <f>IFERROR(VLOOKUP(F584,'Table V'!A:G,7,FALSE),"TBD")</f>
        <v>N/A</v>
      </c>
      <c r="X584" s="125" t="str">
        <f>IFERROR(VLOOKUP(A584,[1]Feuil1!$A:$AG,32,FALSE),"N/A")</f>
        <v>N/A</v>
      </c>
      <c r="Y584" s="130" t="str">
        <f>IF(ISNUMBER(Tableau1[[#This Row],[Date expédition réelle]]),"Expédiée","En cours")</f>
        <v>En cours</v>
      </c>
      <c r="Z584" s="133" t="s">
        <v>1950</v>
      </c>
      <c r="AA584" s="125" t="s">
        <v>876</v>
      </c>
      <c r="AB584" s="129">
        <v>22398</v>
      </c>
      <c r="AC584" s="129"/>
      <c r="AD584" s="129"/>
      <c r="AE584" s="134">
        <v>43725</v>
      </c>
      <c r="AF584" s="134">
        <v>43725</v>
      </c>
      <c r="AG584" s="134">
        <f t="shared" si="59"/>
        <v>43719</v>
      </c>
      <c r="AH584" s="125"/>
      <c r="AI584" s="219" t="str">
        <f>IFERROR(VLOOKUP('PLANNING-RECHANGES LATelec'!$AU584,[2]MAD!$B$4:$J$50000,2,FALSE),"MAD TBD")</f>
        <v>MAD TBD</v>
      </c>
      <c r="AJ584" s="135" t="str">
        <f>IFERROR(VLOOKUP('PLANNING-RECHANGES LATelec'!$AU584,[2]MAD!$B$4:$J$50000,9,FALSE),"NON EXPEDIÉE")</f>
        <v>NON EXPEDIÉE</v>
      </c>
      <c r="AK584" s="237" t="str">
        <f t="shared" si="60"/>
        <v/>
      </c>
      <c r="AL584" s="227">
        <v>43719</v>
      </c>
      <c r="AM584" s="222" t="s">
        <v>15</v>
      </c>
      <c r="AN584" s="172">
        <f>IFERROR(VLOOKUP('PLANNING-RECHANGES LATelec'!$F584,'Table V'!A$1:O8491,13,FALSE),"TBD")</f>
        <v>1313.9</v>
      </c>
      <c r="AO584" s="170">
        <f>IFERROR(VLOOKUP('PLANNING-RECHANGES LATelec'!$F584,'Table V'!A$1:O8448,14,FALSE),"TBD")</f>
        <v>0</v>
      </c>
      <c r="AP584" s="171" t="str">
        <f>IFERROR(VLOOKUP('PLANNING-RECHANGES LATelec'!$F584,'Table V'!A$1:O$8013,15,FALSE),"TBD")</f>
        <v>USD</v>
      </c>
      <c r="AQ584" s="170">
        <f>IFERROR(VLOOKUP('PLANNING-RECHANGES LATelec'!$A584,[3]PO_AS!$A$2:$R$2520,16,FALSE),"TBD")</f>
        <v>1313.9</v>
      </c>
      <c r="AR584" s="171" t="str">
        <f>IFERROR(VLOOKUP('PLANNING-RECHANGES LATelec'!$A584,[3]PO_AS!$A$2:$S$2520,18,FALSE),"TBD")</f>
        <v>USD</v>
      </c>
      <c r="AS584" s="171" t="str">
        <f t="shared" si="61"/>
        <v>Valide</v>
      </c>
      <c r="AT584" s="171" t="str">
        <f t="shared" si="62"/>
        <v>Valide</v>
      </c>
      <c r="AU584" s="215" t="str">
        <f>LEFT('PLANNING-RECHANGES LATelec'!$R584,9)</f>
        <v>LCT299153</v>
      </c>
      <c r="AV584" s="156"/>
    </row>
    <row r="585" spans="1:48" ht="38.25" hidden="1" x14ac:dyDescent="0.2">
      <c r="A585" s="164" t="str">
        <f t="shared" si="58"/>
        <v>2807359710</v>
      </c>
      <c r="B585" s="125" t="str">
        <f>IFERROR(VLOOKUP(F585,'Table V'!A:K,11,FALSE),"TBD")</f>
        <v>AIRBUS</v>
      </c>
      <c r="C585" s="125">
        <v>28073597</v>
      </c>
      <c r="D585" s="126" t="s">
        <v>157</v>
      </c>
      <c r="E585" s="127" t="s">
        <v>104</v>
      </c>
      <c r="F585" s="125" t="s">
        <v>600</v>
      </c>
      <c r="G585" s="125">
        <v>1</v>
      </c>
      <c r="H585" s="125">
        <v>1</v>
      </c>
      <c r="I585" s="125" t="str">
        <f>IFERROR(VLOOKUP(F585,'Stock PHS'!A:F,6,FALSE),"")</f>
        <v/>
      </c>
      <c r="J585" s="128" t="str">
        <f>IFERROR(VLOOKUP(F585,'Table V'!A:I,9,FALSE),"P/N INCONNU")</f>
        <v>P/N CONNU</v>
      </c>
      <c r="K585" s="125" t="str">
        <f>IFERROR(VLOOKUP(F585,'Table V'!A:J,10,FALSE),"TBD")</f>
        <v>NB5457P</v>
      </c>
      <c r="L585" s="125" t="str">
        <f>IFERROR(VLOOKUP(F585,'Table V'!A:C,3,FALSE),"LdF non existante")</f>
        <v>LdF approuvée</v>
      </c>
      <c r="M585" s="129"/>
      <c r="N585" s="129" t="str">
        <f>IFERROR(VLOOKUP(F585,'Table V'!A:H,8,FALSE),"À définir")</f>
        <v>NON</v>
      </c>
      <c r="O585" s="125">
        <f>IFERROR(VLOOKUP(F585,'Table V'!A:E,2,FALSE),"TBD")</f>
        <v>117</v>
      </c>
      <c r="P585" s="129" t="str">
        <f>IFERROR(CONCATENATE(VLOOKUP(F585,'Table V'!$A$1:$Q$260192,17,FALSE),"-",(RIGHT(C585,4)),"0",D585),"")</f>
        <v>1251019-3597010</v>
      </c>
      <c r="Q585" s="138" t="str">
        <f>IFERROR(VLOOKUP(F585,'Table V'!A:L,12,FALSE),"")</f>
        <v>LAB</v>
      </c>
      <c r="R585" s="126" t="s">
        <v>1541</v>
      </c>
      <c r="S585" s="125" t="s">
        <v>1548</v>
      </c>
      <c r="T585" s="131">
        <v>43690</v>
      </c>
      <c r="U585" s="132"/>
      <c r="V585" s="139" t="str">
        <f>IFERROR(VLOOKUP(F585,'Table V'!A:F,6,FALSE),"TBD")</f>
        <v>N/A</v>
      </c>
      <c r="W585" s="140" t="str">
        <f>IFERROR(VLOOKUP(F585,'Table V'!A:G,7,FALSE),"TBD")</f>
        <v>N/A</v>
      </c>
      <c r="X585" s="125" t="str">
        <f>IFERROR(VLOOKUP(A585,[1]Feuil1!$A:$AG,32,FALSE),"N/A")</f>
        <v>N/A</v>
      </c>
      <c r="Y585" s="130" t="str">
        <f>IF(ISNUMBER(Tableau1[[#This Row],[Date expédition réelle]]),"Expédiée","En cours")</f>
        <v>En cours</v>
      </c>
      <c r="Z585" s="133" t="s">
        <v>1705</v>
      </c>
      <c r="AA585" s="125" t="s">
        <v>876</v>
      </c>
      <c r="AB585" s="129">
        <v>22171</v>
      </c>
      <c r="AC585" s="129"/>
      <c r="AD585" s="129"/>
      <c r="AE585" s="134">
        <v>43726</v>
      </c>
      <c r="AF585" s="134">
        <v>43726</v>
      </c>
      <c r="AG585" s="134">
        <f t="shared" si="59"/>
        <v>43720</v>
      </c>
      <c r="AH585" s="125"/>
      <c r="AI585" s="219" t="str">
        <f>IFERROR(VLOOKUP('PLANNING-RECHANGES LATelec'!$AU585,[2]MAD!$B$4:$J$50000,2,FALSE),"MAD TBD")</f>
        <v>MAD TBD</v>
      </c>
      <c r="AJ585" s="135" t="str">
        <f>IFERROR(VLOOKUP('PLANNING-RECHANGES LATelec'!$AU585,[2]MAD!$B$4:$J$50000,9,FALSE),"NON EXPEDIÉE")</f>
        <v>NON EXPEDIÉE</v>
      </c>
      <c r="AK585" s="237" t="str">
        <f t="shared" si="60"/>
        <v/>
      </c>
      <c r="AL585" s="227">
        <v>43720</v>
      </c>
      <c r="AM585" s="222" t="s">
        <v>15</v>
      </c>
      <c r="AN585" s="172">
        <f>IFERROR(VLOOKUP('PLANNING-RECHANGES LATelec'!$F585,'Table V'!A$1:O8492,13,FALSE),"TBD")</f>
        <v>1313.9</v>
      </c>
      <c r="AO585" s="170">
        <f>IFERROR(VLOOKUP('PLANNING-RECHANGES LATelec'!$F585,'Table V'!A$1:O8449,14,FALSE),"TBD")</f>
        <v>0</v>
      </c>
      <c r="AP585" s="171" t="str">
        <f>IFERROR(VLOOKUP('PLANNING-RECHANGES LATelec'!$F585,'Table V'!A$1:O$8013,15,FALSE),"TBD")</f>
        <v>USD</v>
      </c>
      <c r="AQ585" s="170">
        <f>IFERROR(VLOOKUP('PLANNING-RECHANGES LATelec'!$A585,[3]PO_AS!$A$2:$R$2520,16,FALSE),"TBD")</f>
        <v>1313.9</v>
      </c>
      <c r="AR585" s="171" t="str">
        <f>IFERROR(VLOOKUP('PLANNING-RECHANGES LATelec'!$A585,[3]PO_AS!$A$2:$S$2520,18,FALSE),"TBD")</f>
        <v>USD</v>
      </c>
      <c r="AS585" s="171" t="str">
        <f t="shared" si="61"/>
        <v>Valide</v>
      </c>
      <c r="AT585" s="171" t="str">
        <f t="shared" si="62"/>
        <v>Valide</v>
      </c>
      <c r="AU585" s="215" t="str">
        <f>LEFT('PLANNING-RECHANGES LATelec'!$R585,9)</f>
        <v>LCT279856</v>
      </c>
      <c r="AV585" s="156"/>
    </row>
    <row r="586" spans="1:48" ht="25.5" hidden="1" x14ac:dyDescent="0.2">
      <c r="A586" s="85" t="str">
        <f t="shared" si="58"/>
        <v>2793585710</v>
      </c>
      <c r="B586" s="125" t="str">
        <f>IFERROR(VLOOKUP(F586,'Table V'!A:K,11,FALSE),"TBD")</f>
        <v>AIRBUS</v>
      </c>
      <c r="C586" s="125">
        <v>27935857</v>
      </c>
      <c r="D586" s="126">
        <v>10</v>
      </c>
      <c r="E586" s="127" t="s">
        <v>104</v>
      </c>
      <c r="F586" s="125" t="s">
        <v>674</v>
      </c>
      <c r="G586" s="125">
        <v>10</v>
      </c>
      <c r="H586" s="125">
        <v>10</v>
      </c>
      <c r="I586" s="125" t="str">
        <f>IFERROR(VLOOKUP(F586,'Stock PHS'!A:F,6,FALSE),"")</f>
        <v/>
      </c>
      <c r="J586" s="128" t="str">
        <f>IFERROR(VLOOKUP(F586,'Table V'!A:I,9,FALSE),"P/N INCONNU")</f>
        <v>P/N CONNU</v>
      </c>
      <c r="K586" s="125" t="str">
        <f>IFERROR(VLOOKUP(F586,'Table V'!A:J,10,FALSE),"TBD")</f>
        <v>N/A</v>
      </c>
      <c r="L586" s="125" t="str">
        <f>IFERROR(VLOOKUP(F586,'Table V'!A:C,3,FALSE),"LdF non existante")</f>
        <v>LdF approuvée</v>
      </c>
      <c r="M586" s="129" t="s">
        <v>59</v>
      </c>
      <c r="N586" s="125" t="str">
        <f>IFERROR(VLOOKUP(F586,'Table V'!A:H,8,FALSE),"À définir")</f>
        <v>NON</v>
      </c>
      <c r="O586" s="125" t="str">
        <f>IFERROR(VLOOKUP(F586,'Table V'!A:E,2,FALSE),"TBD")</f>
        <v>PROTECTION CAP</v>
      </c>
      <c r="P586" s="125" t="str">
        <f>IFERROR(CONCATENATE(VLOOKUP(F586,'Table V'!$A$1:$Q$260192,17,FALSE),"-",(RIGHT(C586,4)),"0",D586),"")</f>
        <v>1251019-5857010</v>
      </c>
      <c r="Q586" s="130" t="str">
        <f>IFERROR(VLOOKUP(F586,'Table V'!A:L,12,FALSE),"")</f>
        <v>COL</v>
      </c>
      <c r="R586" s="126" t="s">
        <v>1078</v>
      </c>
      <c r="S586" s="125" t="s">
        <v>1080</v>
      </c>
      <c r="T586" s="131">
        <v>43710</v>
      </c>
      <c r="U586" s="132"/>
      <c r="V586" s="130" t="str">
        <f>IFERROR(VLOOKUP(F586,'Table V'!A:F,6,FALSE),"TBD")</f>
        <v>N/A</v>
      </c>
      <c r="W586" s="125" t="str">
        <f>IFERROR(VLOOKUP(F586,'Table V'!A:G,7,FALSE),"TBD")</f>
        <v>N/A</v>
      </c>
      <c r="X586" s="125" t="str">
        <f>IFERROR(VLOOKUP(A586,[1]Feuil1!$A:$AG,32,FALSE),"N/A")</f>
        <v>N/A</v>
      </c>
      <c r="Y586" s="130" t="str">
        <f>IF(ISNUMBER(Tableau1[[#This Row],[Date expédition réelle]]),"Expédiée","En cours")</f>
        <v>En cours</v>
      </c>
      <c r="Z586" s="133" t="s">
        <v>1226</v>
      </c>
      <c r="AA586" s="125" t="s">
        <v>876</v>
      </c>
      <c r="AB586" s="129">
        <v>18015</v>
      </c>
      <c r="AC586" s="129"/>
      <c r="AD586" s="129"/>
      <c r="AE586" s="134">
        <v>43739</v>
      </c>
      <c r="AF586" s="134">
        <v>43739</v>
      </c>
      <c r="AG586" s="134">
        <f t="shared" si="59"/>
        <v>43733</v>
      </c>
      <c r="AH586" s="125"/>
      <c r="AI586" s="219" t="str">
        <f>IFERROR(VLOOKUP('PLANNING-RECHANGES LATelec'!$AU586,[2]MAD!$B$4:$J$50000,2,FALSE),"MAD TBD")</f>
        <v>MAD TBD</v>
      </c>
      <c r="AJ586" s="135" t="str">
        <f>IFERROR(VLOOKUP('PLANNING-RECHANGES LATelec'!$AU586,[2]MAD!$B$4:$J$50000,9,FALSE),"NON EXPEDIÉE")</f>
        <v>NON EXPEDIÉE</v>
      </c>
      <c r="AK586" s="237" t="str">
        <f t="shared" si="60"/>
        <v/>
      </c>
      <c r="AL586" s="227">
        <v>43733</v>
      </c>
      <c r="AM586" s="222" t="s">
        <v>15</v>
      </c>
      <c r="AN586" s="172">
        <f>IFERROR(VLOOKUP('PLANNING-RECHANGES LATelec'!$F586,'Table V'!A$1:O8493,13,FALSE),"TBD")</f>
        <v>134</v>
      </c>
      <c r="AO586" s="170">
        <f>IFERROR(VLOOKUP('PLANNING-RECHANGES LATelec'!$F586,'Table V'!A$1:O8450,14,FALSE),"TBD")</f>
        <v>0</v>
      </c>
      <c r="AP586" s="171" t="str">
        <f>IFERROR(VLOOKUP('PLANNING-RECHANGES LATelec'!$F586,'Table V'!A$1:O$8013,15,FALSE),"TBD")</f>
        <v>EUR</v>
      </c>
      <c r="AQ586" s="170">
        <f>IFERROR(VLOOKUP('PLANNING-RECHANGES LATelec'!$A586,[3]PO_AS!$A$2:$R$2520,16,FALSE),"TBD")</f>
        <v>134</v>
      </c>
      <c r="AR586" s="171" t="str">
        <f>IFERROR(VLOOKUP('PLANNING-RECHANGES LATelec'!$A586,[3]PO_AS!$A$2:$S$2520,18,FALSE),"TBD")</f>
        <v>EUR</v>
      </c>
      <c r="AS586" s="169" t="str">
        <f t="shared" si="61"/>
        <v>Valide</v>
      </c>
      <c r="AT586" s="169" t="str">
        <f t="shared" si="62"/>
        <v>Valide</v>
      </c>
      <c r="AU586" s="215" t="str">
        <f>LEFT('PLANNING-RECHANGES LATelec'!$R586,9)</f>
        <v>LCT168315</v>
      </c>
      <c r="AV586" s="156"/>
    </row>
    <row r="587" spans="1:48" ht="38.25" hidden="1" x14ac:dyDescent="0.2">
      <c r="A587" s="164" t="str">
        <f t="shared" si="58"/>
        <v>2807662310</v>
      </c>
      <c r="B587" s="125" t="str">
        <f>IFERROR(VLOOKUP(F587,'Table V'!A:K,11,FALSE),"TBD")</f>
        <v>AIRBUS</v>
      </c>
      <c r="C587" s="125">
        <v>28076623</v>
      </c>
      <c r="D587" s="126" t="s">
        <v>157</v>
      </c>
      <c r="E587" s="127" t="s">
        <v>104</v>
      </c>
      <c r="F587" s="125" t="s">
        <v>600</v>
      </c>
      <c r="G587" s="125">
        <v>1</v>
      </c>
      <c r="H587" s="125">
        <v>1</v>
      </c>
      <c r="I587" s="125" t="str">
        <f>IFERROR(VLOOKUP(F587,'Stock PHS'!A:F,6,FALSE),"")</f>
        <v/>
      </c>
      <c r="J587" s="128" t="str">
        <f>IFERROR(VLOOKUP(F587,'Table V'!A:I,9,FALSE),"P/N INCONNU")</f>
        <v>P/N CONNU</v>
      </c>
      <c r="K587" s="125" t="str">
        <f>IFERROR(VLOOKUP(F587,'Table V'!A:J,10,FALSE),"TBD")</f>
        <v>NB5457P</v>
      </c>
      <c r="L587" s="125" t="str">
        <f>IFERROR(VLOOKUP(F587,'Table V'!A:C,3,FALSE),"LdF non existante")</f>
        <v>LdF approuvée</v>
      </c>
      <c r="M587" s="129"/>
      <c r="N587" s="129" t="str">
        <f>IFERROR(VLOOKUP(F587,'Table V'!A:H,8,FALSE),"À définir")</f>
        <v>NON</v>
      </c>
      <c r="O587" s="125">
        <f>IFERROR(VLOOKUP(F587,'Table V'!A:E,2,FALSE),"TBD")</f>
        <v>117</v>
      </c>
      <c r="P587" s="129" t="str">
        <f>IFERROR(CONCATENATE(VLOOKUP(F587,'Table V'!$A$1:$Q$260192,17,FALSE),"-",(RIGHT(C587,4)),"0",D587),"")</f>
        <v>1251019-6623010</v>
      </c>
      <c r="Q587" s="138" t="str">
        <f>IFERROR(VLOOKUP(F587,'Table V'!A:L,12,FALSE),"")</f>
        <v>LAB</v>
      </c>
      <c r="R587" s="126" t="s">
        <v>1568</v>
      </c>
      <c r="S587" s="125" t="s">
        <v>1566</v>
      </c>
      <c r="T587" s="131">
        <v>43710</v>
      </c>
      <c r="U587" s="132"/>
      <c r="V587" s="139" t="str">
        <f>IFERROR(VLOOKUP(F587,'Table V'!A:F,6,FALSE),"TBD")</f>
        <v>N/A</v>
      </c>
      <c r="W587" s="140" t="str">
        <f>IFERROR(VLOOKUP(F587,'Table V'!A:G,7,FALSE),"TBD")</f>
        <v>N/A</v>
      </c>
      <c r="X587" s="125" t="str">
        <f>IFERROR(VLOOKUP(A587,[1]Feuil1!$A:$AG,32,FALSE),"N/A")</f>
        <v>N/A</v>
      </c>
      <c r="Y587" s="130" t="str">
        <f>IF(ISNUMBER(Tableau1[[#This Row],[Date expédition réelle]]),"Expédiée","En cours")</f>
        <v>En cours</v>
      </c>
      <c r="Z587" s="133" t="s">
        <v>1950</v>
      </c>
      <c r="AA587" s="125" t="s">
        <v>876</v>
      </c>
      <c r="AB587" s="129">
        <v>22398</v>
      </c>
      <c r="AC587" s="129"/>
      <c r="AD587" s="129"/>
      <c r="AE587" s="134">
        <v>43742</v>
      </c>
      <c r="AF587" s="134">
        <v>43742</v>
      </c>
      <c r="AG587" s="134">
        <f t="shared" si="59"/>
        <v>43738</v>
      </c>
      <c r="AH587" s="125"/>
      <c r="AI587" s="219" t="str">
        <f>IFERROR(VLOOKUP('PLANNING-RECHANGES LATelec'!$AU587,[2]MAD!$B$4:$J$50000,2,FALSE),"MAD TBD")</f>
        <v>MAD TBD</v>
      </c>
      <c r="AJ587" s="135" t="str">
        <f>IFERROR(VLOOKUP('PLANNING-RECHANGES LATelec'!$AU587,[2]MAD!$B$4:$J$50000,9,FALSE),"NON EXPEDIÉE")</f>
        <v>NON EXPEDIÉE</v>
      </c>
      <c r="AK587" s="237" t="str">
        <f t="shared" si="60"/>
        <v/>
      </c>
      <c r="AL587" s="227">
        <v>43738</v>
      </c>
      <c r="AM587" s="222" t="s">
        <v>15</v>
      </c>
      <c r="AN587" s="172">
        <f>IFERROR(VLOOKUP('PLANNING-RECHANGES LATelec'!$F587,'Table V'!A$1:O8494,13,FALSE),"TBD")</f>
        <v>1313.9</v>
      </c>
      <c r="AO587" s="170">
        <f>IFERROR(VLOOKUP('PLANNING-RECHANGES LATelec'!$F587,'Table V'!A$1:O8451,14,FALSE),"TBD")</f>
        <v>0</v>
      </c>
      <c r="AP587" s="171" t="str">
        <f>IFERROR(VLOOKUP('PLANNING-RECHANGES LATelec'!$F587,'Table V'!A$1:O$8013,15,FALSE),"TBD")</f>
        <v>USD</v>
      </c>
      <c r="AQ587" s="170">
        <f>IFERROR(VLOOKUP('PLANNING-RECHANGES LATelec'!$A587,[3]PO_AS!$A$2:$R$2520,16,FALSE),"TBD")</f>
        <v>1313.9</v>
      </c>
      <c r="AR587" s="171" t="str">
        <f>IFERROR(VLOOKUP('PLANNING-RECHANGES LATelec'!$A587,[3]PO_AS!$A$2:$S$2520,18,FALSE),"TBD")</f>
        <v>USD</v>
      </c>
      <c r="AS587" s="171" t="str">
        <f t="shared" si="61"/>
        <v>Valide</v>
      </c>
      <c r="AT587" s="171" t="str">
        <f t="shared" si="62"/>
        <v>Valide</v>
      </c>
      <c r="AU587" s="215" t="str">
        <f>LEFT('PLANNING-RECHANGES LATelec'!$R587,9)</f>
        <v>LCT283872</v>
      </c>
      <c r="AV587" s="156"/>
    </row>
    <row r="588" spans="1:48" ht="38.25" hidden="1" x14ac:dyDescent="0.2">
      <c r="A588" s="165" t="str">
        <f t="shared" si="58"/>
        <v>2808066710</v>
      </c>
      <c r="B588" s="125" t="str">
        <f>IFERROR(VLOOKUP(F588,'Table V'!A:K,11,FALSE),"TBD")</f>
        <v>AIRBUS</v>
      </c>
      <c r="C588" s="125">
        <v>28080667</v>
      </c>
      <c r="D588" s="126" t="s">
        <v>157</v>
      </c>
      <c r="E588" s="127" t="s">
        <v>104</v>
      </c>
      <c r="F588" s="125" t="s">
        <v>600</v>
      </c>
      <c r="G588" s="125">
        <v>1</v>
      </c>
      <c r="H588" s="125">
        <v>1</v>
      </c>
      <c r="I588" s="125" t="str">
        <f>IFERROR(VLOOKUP(F588,'Stock PHS'!A:F,6,FALSE),"")</f>
        <v/>
      </c>
      <c r="J588" s="128" t="str">
        <f>IFERROR(VLOOKUP(F588,'Table V'!A:I,9,FALSE),"P/N INCONNU")</f>
        <v>P/N CONNU</v>
      </c>
      <c r="K588" s="125" t="str">
        <f>IFERROR(VLOOKUP(F588,'Table V'!A:J,10,FALSE),"TBD")</f>
        <v>NB5457P</v>
      </c>
      <c r="L588" s="125" t="str">
        <f>IFERROR(VLOOKUP(F588,'Table V'!A:C,3,FALSE),"LdF non existante")</f>
        <v>LdF approuvée</v>
      </c>
      <c r="M588" s="129"/>
      <c r="N588" s="129" t="str">
        <f>IFERROR(VLOOKUP(F588,'Table V'!A:H,8,FALSE),"À définir")</f>
        <v>NON</v>
      </c>
      <c r="O588" s="125">
        <f>IFERROR(VLOOKUP(F588,'Table V'!A:E,2,FALSE),"TBD")</f>
        <v>117</v>
      </c>
      <c r="P588" s="129" t="str">
        <f>IFERROR(CONCATENATE(VLOOKUP(F588,'Table V'!$A$1:$Q$260192,17,FALSE),"-",(RIGHT(C588,4)),"0",D588),"")</f>
        <v>1251019-0667010</v>
      </c>
      <c r="Q588" s="138" t="str">
        <f>IFERROR(VLOOKUP(F588,'Table V'!A:L,12,FALSE),"")</f>
        <v>LAB</v>
      </c>
      <c r="R588" s="126" t="s">
        <v>1622</v>
      </c>
      <c r="S588" s="125" t="s">
        <v>1567</v>
      </c>
      <c r="T588" s="131">
        <v>43710</v>
      </c>
      <c r="U588" s="132"/>
      <c r="V588" s="139" t="str">
        <f>IFERROR(VLOOKUP(F588,'Table V'!A:F,6,FALSE),"TBD")</f>
        <v>N/A</v>
      </c>
      <c r="W588" s="140" t="str">
        <f>IFERROR(VLOOKUP(F588,'Table V'!A:G,7,FALSE),"TBD")</f>
        <v>N/A</v>
      </c>
      <c r="X588" s="125" t="str">
        <f>IFERROR(VLOOKUP(A588,[1]Feuil1!$A:$AG,32,FALSE),"N/A")</f>
        <v>N/A</v>
      </c>
      <c r="Y588" s="130" t="str">
        <f>IF(ISNUMBER(Tableau1[[#This Row],[Date expédition réelle]]),"Expédiée","En cours")</f>
        <v>En cours</v>
      </c>
      <c r="Z588" s="133" t="s">
        <v>1950</v>
      </c>
      <c r="AA588" s="125" t="s">
        <v>876</v>
      </c>
      <c r="AB588" s="129">
        <v>22398</v>
      </c>
      <c r="AC588" s="129"/>
      <c r="AD588" s="129"/>
      <c r="AE588" s="134">
        <v>43745</v>
      </c>
      <c r="AF588" s="134">
        <v>43745</v>
      </c>
      <c r="AG588" s="134">
        <f t="shared" si="59"/>
        <v>43739</v>
      </c>
      <c r="AH588" s="125"/>
      <c r="AI588" s="219" t="str">
        <f>IFERROR(VLOOKUP('PLANNING-RECHANGES LATelec'!$AU588,[2]MAD!$B$4:$J$50000,2,FALSE),"MAD TBD")</f>
        <v>MAD TBD</v>
      </c>
      <c r="AJ588" s="135" t="str">
        <f>IFERROR(VLOOKUP('PLANNING-RECHANGES LATelec'!$AU588,[2]MAD!$B$4:$J$50000,9,FALSE),"NON EXPEDIÉE")</f>
        <v>NON EXPEDIÉE</v>
      </c>
      <c r="AK588" s="237" t="str">
        <f t="shared" si="60"/>
        <v/>
      </c>
      <c r="AL588" s="227">
        <v>43739</v>
      </c>
      <c r="AM588" s="222" t="s">
        <v>15</v>
      </c>
      <c r="AN588" s="172">
        <f>IFERROR(VLOOKUP('PLANNING-RECHANGES LATelec'!$F588,'Table V'!A$1:O8495,13,FALSE),"TBD")</f>
        <v>1313.9</v>
      </c>
      <c r="AO588" s="170">
        <f>IFERROR(VLOOKUP('PLANNING-RECHANGES LATelec'!$F588,'Table V'!A$1:O8452,14,FALSE),"TBD")</f>
        <v>0</v>
      </c>
      <c r="AP588" s="171" t="str">
        <f>IFERROR(VLOOKUP('PLANNING-RECHANGES LATelec'!$F588,'Table V'!A$1:O$8013,15,FALSE),"TBD")</f>
        <v>USD</v>
      </c>
      <c r="AQ588" s="170">
        <f>IFERROR(VLOOKUP('PLANNING-RECHANGES LATelec'!$A588,[3]PO_AS!$A$2:$R$2520,16,FALSE),"TBD")</f>
        <v>1313.9</v>
      </c>
      <c r="AR588" s="171" t="str">
        <f>IFERROR(VLOOKUP('PLANNING-RECHANGES LATelec'!$A588,[3]PO_AS!$A$2:$S$2520,18,FALSE),"TBD")</f>
        <v>USD</v>
      </c>
      <c r="AS588" s="171" t="str">
        <f t="shared" si="61"/>
        <v>Valide</v>
      </c>
      <c r="AT588" s="171" t="str">
        <f t="shared" si="62"/>
        <v>Valide</v>
      </c>
      <c r="AU588" s="215" t="str">
        <f>LEFT('PLANNING-RECHANGES LATelec'!$R588,9)</f>
        <v>LCT299156</v>
      </c>
      <c r="AV588" s="156"/>
    </row>
    <row r="589" spans="1:48" ht="38.25" hidden="1" x14ac:dyDescent="0.2">
      <c r="A589" s="86" t="str">
        <f t="shared" si="58"/>
        <v>2809883210</v>
      </c>
      <c r="B589" s="125" t="str">
        <f>IFERROR(VLOOKUP(F589,'Table V'!A:K,11,FALSE),"TBD")</f>
        <v>AIRBUS</v>
      </c>
      <c r="C589" s="125">
        <v>28098832</v>
      </c>
      <c r="D589" s="126" t="s">
        <v>157</v>
      </c>
      <c r="E589" s="127" t="s">
        <v>104</v>
      </c>
      <c r="F589" s="125" t="s">
        <v>600</v>
      </c>
      <c r="G589" s="125">
        <v>1</v>
      </c>
      <c r="H589" s="125">
        <v>1</v>
      </c>
      <c r="I589" s="125" t="str">
        <f>IFERROR(VLOOKUP(F589,'Stock PHS'!A:F,6,FALSE),"")</f>
        <v/>
      </c>
      <c r="J589" s="128" t="str">
        <f>IFERROR(VLOOKUP(F589,'Table V'!A:I,9,FALSE),"P/N INCONNU")</f>
        <v>P/N CONNU</v>
      </c>
      <c r="K589" s="125" t="str">
        <f>IFERROR(VLOOKUP(F589,'Table V'!A:J,10,FALSE),"TBD")</f>
        <v>NB5457P</v>
      </c>
      <c r="L589" s="125" t="str">
        <f>IFERROR(VLOOKUP(F589,'Table V'!A:C,3,FALSE),"LdF non existante")</f>
        <v>LdF approuvée</v>
      </c>
      <c r="M589" s="129"/>
      <c r="N589" s="129" t="str">
        <f>IFERROR(VLOOKUP(F589,'Table V'!A:H,8,FALSE),"À définir")</f>
        <v>NON</v>
      </c>
      <c r="O589" s="125">
        <f>IFERROR(VLOOKUP(F589,'Table V'!A:E,2,FALSE),"TBD")</f>
        <v>117</v>
      </c>
      <c r="P589" s="129" t="str">
        <f>IFERROR(CONCATENATE(VLOOKUP(F589,'Table V'!$A$1:$Q$260192,17,FALSE),"-",(RIGHT(C589,4)),"0",D589),"")</f>
        <v>1251019-8832010</v>
      </c>
      <c r="Q589" s="138" t="str">
        <f>IFERROR(VLOOKUP(F589,'Table V'!A:L,12,FALSE),"")</f>
        <v>LAB</v>
      </c>
      <c r="R589" s="126" t="s">
        <v>1683</v>
      </c>
      <c r="S589" s="125" t="s">
        <v>1668</v>
      </c>
      <c r="T589" s="131">
        <v>43717</v>
      </c>
      <c r="U589" s="132"/>
      <c r="V589" s="139" t="str">
        <f>IFERROR(VLOOKUP(F589,'Table V'!A:F,6,FALSE),"TBD")</f>
        <v>N/A</v>
      </c>
      <c r="W589" s="140" t="str">
        <f>IFERROR(VLOOKUP(F589,'Table V'!A:G,7,FALSE),"TBD")</f>
        <v>N/A</v>
      </c>
      <c r="X589" s="125" t="str">
        <f>IFERROR(VLOOKUP(A589,[1]Feuil1!$A:$AG,32,FALSE),"N/A")</f>
        <v>N/A</v>
      </c>
      <c r="Y589" s="130" t="str">
        <f>IF(ISNUMBER(Tableau1[[#This Row],[Date expédition réelle]]),"Expédiée","En cours")</f>
        <v>En cours</v>
      </c>
      <c r="Z589" s="133" t="s">
        <v>1707</v>
      </c>
      <c r="AA589" s="125" t="s">
        <v>876</v>
      </c>
      <c r="AB589" s="129">
        <v>22904</v>
      </c>
      <c r="AC589" s="129"/>
      <c r="AD589" s="129"/>
      <c r="AE589" s="134">
        <v>43752</v>
      </c>
      <c r="AF589" s="134">
        <v>43752</v>
      </c>
      <c r="AG589" s="134">
        <f t="shared" si="59"/>
        <v>43746</v>
      </c>
      <c r="AH589" s="125"/>
      <c r="AI589" s="219" t="str">
        <f>IFERROR(VLOOKUP('PLANNING-RECHANGES LATelec'!$AU589,[2]MAD!$B$4:$J$50000,2,FALSE),"MAD TBD")</f>
        <v>MAD TBD</v>
      </c>
      <c r="AJ589" s="135" t="str">
        <f>IFERROR(VLOOKUP('PLANNING-RECHANGES LATelec'!$AU589,[2]MAD!$B$4:$J$50000,9,FALSE),"NON EXPEDIÉE")</f>
        <v>NON EXPEDIÉE</v>
      </c>
      <c r="AK589" s="237" t="str">
        <f t="shared" si="60"/>
        <v/>
      </c>
      <c r="AL589" s="227">
        <v>43746</v>
      </c>
      <c r="AM589" s="222" t="s">
        <v>15</v>
      </c>
      <c r="AN589" s="172">
        <f>IFERROR(VLOOKUP('PLANNING-RECHANGES LATelec'!$F589,'Table V'!A$1:O8496,13,FALSE),"TBD")</f>
        <v>1313.9</v>
      </c>
      <c r="AO589" s="170">
        <f>IFERROR(VLOOKUP('PLANNING-RECHANGES LATelec'!$F589,'Table V'!A$1:O8453,14,FALSE),"TBD")</f>
        <v>0</v>
      </c>
      <c r="AP589" s="171" t="str">
        <f>IFERROR(VLOOKUP('PLANNING-RECHANGES LATelec'!$F589,'Table V'!A$1:O$8013,15,FALSE),"TBD")</f>
        <v>USD</v>
      </c>
      <c r="AQ589" s="170">
        <f>IFERROR(VLOOKUP('PLANNING-RECHANGES LATelec'!$A589,[3]PO_AS!$A$2:$R$2520,16,FALSE),"TBD")</f>
        <v>1313.9</v>
      </c>
      <c r="AR589" s="171" t="str">
        <f>IFERROR(VLOOKUP('PLANNING-RECHANGES LATelec'!$A589,[3]PO_AS!$A$2:$S$2520,18,FALSE),"TBD")</f>
        <v>USD</v>
      </c>
      <c r="AS589" s="171" t="str">
        <f t="shared" si="61"/>
        <v>Valide</v>
      </c>
      <c r="AT589" s="171" t="str">
        <f t="shared" si="62"/>
        <v>Valide</v>
      </c>
      <c r="AU589" s="215" t="str">
        <f>LEFT('PLANNING-RECHANGES LATelec'!$R589,9)</f>
        <v>LCT302954</v>
      </c>
      <c r="AV589" s="156"/>
    </row>
    <row r="590" spans="1:48" ht="38.25" hidden="1" x14ac:dyDescent="0.2">
      <c r="A590" s="86" t="str">
        <f t="shared" si="58"/>
        <v>2795065310</v>
      </c>
      <c r="B590" s="125" t="str">
        <f>IFERROR(VLOOKUP(F590,'Table V'!A:K,11,FALSE),"TBD")</f>
        <v>AIRBUS</v>
      </c>
      <c r="C590" s="125">
        <v>27950653</v>
      </c>
      <c r="D590" s="126" t="s">
        <v>157</v>
      </c>
      <c r="E590" s="127" t="s">
        <v>104</v>
      </c>
      <c r="F590" s="125" t="s">
        <v>715</v>
      </c>
      <c r="G590" s="125">
        <v>2</v>
      </c>
      <c r="H590" s="125">
        <v>2</v>
      </c>
      <c r="I590" s="125" t="str">
        <f>IFERROR(VLOOKUP(F590,'Stock PHS'!A:F,6,FALSE),"")</f>
        <v/>
      </c>
      <c r="J590" s="128" t="str">
        <f>IFERROR(VLOOKUP(F590,'Table V'!A:I,9,FALSE),"P/N INCONNU")</f>
        <v>P/N CONNU</v>
      </c>
      <c r="K590" s="125" t="str">
        <f>IFERROR(VLOOKUP(F590,'Table V'!A:J,10,FALSE),"TBD")</f>
        <v>TBD</v>
      </c>
      <c r="L590" s="125" t="str">
        <f>IFERROR(VLOOKUP(F590,'Table V'!A:C,3,FALSE),"LdF non existante")</f>
        <v>LdF Non approuvée</v>
      </c>
      <c r="M590" s="129" t="s">
        <v>59</v>
      </c>
      <c r="N590" s="125" t="str">
        <f>IFERROR(VLOOKUP(F590,'Table V'!A:H,8,FALSE),"À définir")</f>
        <v>NON</v>
      </c>
      <c r="O590" s="125" t="str">
        <f>IFERROR(VLOOKUP(F590,'Table V'!A:E,2,FALSE),"TBD")</f>
        <v>PLATE</v>
      </c>
      <c r="P590" s="125" t="str">
        <f>IFERROR(CONCATENATE(VLOOKUP(F590,'Table V'!$A$1:$Q$260192,17,FALSE),"-",(RIGHT(C590,4)),"0",D590),"")</f>
        <v>1251019-0653010</v>
      </c>
      <c r="Q590" s="130" t="s">
        <v>736</v>
      </c>
      <c r="R590" s="126" t="s">
        <v>1166</v>
      </c>
      <c r="S590" s="125">
        <v>5</v>
      </c>
      <c r="T590" s="131" t="s">
        <v>24</v>
      </c>
      <c r="U590" s="132" t="s">
        <v>15</v>
      </c>
      <c r="V590" s="130" t="str">
        <f>IFERROR(VLOOKUP(F590,'Table V'!A:F,6,FALSE),"TBD")</f>
        <v>6925002700</v>
      </c>
      <c r="W590" s="125" t="str">
        <f>IFERROR(VLOOKUP(F590,'Table V'!A:G,7,FALSE),"TBD")</f>
        <v>Qté 2</v>
      </c>
      <c r="X590" s="125" t="str">
        <f>IFERROR(VLOOKUP(A590,[1]Feuil1!$A:$AG,32,FALSE),"N/A")</f>
        <v>Waiting</v>
      </c>
      <c r="Y590" s="130" t="str">
        <f>IF(ISNUMBER(Tableau1[[#This Row],[Date expédition réelle]]),"Expédiée","En cours")</f>
        <v>En cours</v>
      </c>
      <c r="Z590" s="133" t="s">
        <v>1558</v>
      </c>
      <c r="AA590" s="125" t="s">
        <v>876</v>
      </c>
      <c r="AB590" s="129">
        <v>18833</v>
      </c>
      <c r="AC590" s="129" t="s">
        <v>1091</v>
      </c>
      <c r="AD590" s="129">
        <v>3887</v>
      </c>
      <c r="AE590" s="134">
        <v>43448</v>
      </c>
      <c r="AF590" s="134">
        <v>43754</v>
      </c>
      <c r="AG590" s="134">
        <f t="shared" si="59"/>
        <v>43748</v>
      </c>
      <c r="AH590" s="125"/>
      <c r="AI590" s="219" t="str">
        <f>IFERROR(VLOOKUP('PLANNING-RECHANGES LATelec'!$AU590,[2]MAD!$B$4:$J$50000,2,FALSE),"MAD TBD")</f>
        <v>MAD TBD</v>
      </c>
      <c r="AJ590" s="135" t="str">
        <f>IFERROR(VLOOKUP('PLANNING-RECHANGES LATelec'!$AU590,[2]MAD!$B$4:$J$50000,9,FALSE),"NON EXPEDIÉE")</f>
        <v>NON EXPEDIÉE</v>
      </c>
      <c r="AK590" s="237" t="str">
        <f t="shared" si="60"/>
        <v/>
      </c>
      <c r="AL590" s="227">
        <v>43748</v>
      </c>
      <c r="AM590" s="222" t="s">
        <v>15</v>
      </c>
      <c r="AN590" s="172">
        <f>IFERROR(VLOOKUP('PLANNING-RECHANGES LATelec'!$F590,'Table V'!A$1:O8497,13,FALSE),"TBD")</f>
        <v>2380</v>
      </c>
      <c r="AO590" s="170">
        <f>IFERROR(VLOOKUP('PLANNING-RECHANGES LATelec'!$F590,'Table V'!A$1:O8454,14,FALSE),"TBD")</f>
        <v>0</v>
      </c>
      <c r="AP590" s="171" t="str">
        <f>IFERROR(VLOOKUP('PLANNING-RECHANGES LATelec'!$F590,'Table V'!A$1:O$8013,15,FALSE),"TBD")</f>
        <v>USD</v>
      </c>
      <c r="AQ590" s="170">
        <f>IFERROR(VLOOKUP('PLANNING-RECHANGES LATelec'!$A590,[3]PO_AS!$A$2:$R$2520,16,FALSE),"TBD")</f>
        <v>2380</v>
      </c>
      <c r="AR590" s="171" t="str">
        <f>IFERROR(VLOOKUP('PLANNING-RECHANGES LATelec'!$A590,[3]PO_AS!$A$2:$S$2520,18,FALSE),"TBD")</f>
        <v>USD</v>
      </c>
      <c r="AS590" s="169" t="str">
        <f t="shared" si="61"/>
        <v>Valide</v>
      </c>
      <c r="AT590" s="169" t="str">
        <f t="shared" si="62"/>
        <v>Valide</v>
      </c>
      <c r="AU590" s="215" t="str">
        <f>LEFT('PLANNING-RECHANGES LATelec'!$R590,9)</f>
        <v>LCT184712</v>
      </c>
      <c r="AV590" s="156"/>
    </row>
    <row r="591" spans="1:48" ht="25.5" hidden="1" x14ac:dyDescent="0.2">
      <c r="A591" s="165" t="str">
        <f t="shared" si="58"/>
        <v>2801760410</v>
      </c>
      <c r="B591" s="125" t="str">
        <f>IFERROR(VLOOKUP(F591,'Table V'!A:K,11,FALSE),"TBD")</f>
        <v>AIRBUS</v>
      </c>
      <c r="C591" s="125">
        <v>28017604</v>
      </c>
      <c r="D591" s="126" t="s">
        <v>157</v>
      </c>
      <c r="E591" s="127" t="s">
        <v>6</v>
      </c>
      <c r="F591" s="125" t="s">
        <v>1314</v>
      </c>
      <c r="G591" s="125">
        <v>1</v>
      </c>
      <c r="H591" s="125">
        <v>0</v>
      </c>
      <c r="I591" s="125" t="str">
        <f>IFERROR(VLOOKUP(F591,'Stock PHS'!A:F,6,FALSE),"")</f>
        <v/>
      </c>
      <c r="J591" s="128" t="str">
        <f>IFERROR(VLOOKUP(F591,'Table V'!A:I,9,FALSE),"P/N INCONNU")</f>
        <v>P/N CONNU</v>
      </c>
      <c r="K591" s="125" t="str">
        <f>IFERROR(VLOOKUP(F591,'Table V'!A:J,10,FALSE),"TBD")</f>
        <v>NA</v>
      </c>
      <c r="L591" s="125" t="str">
        <f>IFERROR(VLOOKUP(F591,'Table V'!A:C,3,FALSE),"LdF non existante")</f>
        <v>LdF Non approuvée</v>
      </c>
      <c r="M591" s="129"/>
      <c r="N591" s="129" t="str">
        <f>IFERROR(VLOOKUP(F591,'Table V'!A:H,8,FALSE),"À définir")</f>
        <v>NON</v>
      </c>
      <c r="O591" s="125">
        <f>IFERROR(VLOOKUP(F591,'Table V'!A:E,2,FALSE),"TBD")</f>
        <v>21</v>
      </c>
      <c r="P591" s="125" t="str">
        <f>IFERROR(CONCATENATE(VLOOKUP(F591,'Table V'!$A$1:$Q$260192,17,FALSE),"-",(RIGHT(C591,4)),"0",D591),"")</f>
        <v>1251019-7604010</v>
      </c>
      <c r="Q591" s="138" t="str">
        <f>IFERROR(VLOOKUP(F591,'Table V'!A:L,12,FALSE),"")</f>
        <v>LAB</v>
      </c>
      <c r="R591" s="126" t="s">
        <v>1340</v>
      </c>
      <c r="S591" s="125" t="s">
        <v>172</v>
      </c>
      <c r="T591" s="131" t="s">
        <v>24</v>
      </c>
      <c r="U591" s="132"/>
      <c r="V591" s="139" t="str">
        <f>IFERROR(VLOOKUP(F591,'Table V'!A:F,6,FALSE),"TBD")</f>
        <v>6939600100</v>
      </c>
      <c r="W591" s="140" t="str">
        <f>IFERROR(VLOOKUP(F591,'Table V'!A:G,7,FALSE),"TBD")</f>
        <v>Qté 1</v>
      </c>
      <c r="X591" s="140" t="str">
        <f>IFERROR(VLOOKUP(A591,[1]Feuil1!$A:$AG,32,FALSE),"N/A")</f>
        <v>Received</v>
      </c>
      <c r="Y591" s="130" t="s">
        <v>34</v>
      </c>
      <c r="Z591" s="133" t="s">
        <v>1341</v>
      </c>
      <c r="AA591" s="125" t="s">
        <v>876</v>
      </c>
      <c r="AB591" s="129">
        <v>20433</v>
      </c>
      <c r="AC591" s="129"/>
      <c r="AD591" s="129"/>
      <c r="AE591" s="134">
        <v>43462</v>
      </c>
      <c r="AF591" s="134" t="s">
        <v>147</v>
      </c>
      <c r="AG591" s="134" t="str">
        <f t="shared" si="59"/>
        <v>TBD</v>
      </c>
      <c r="AH591" s="125"/>
      <c r="AI591" s="219" t="str">
        <f>IFERROR(VLOOKUP('PLANNING-RECHANGES LATelec'!$AU591,[2]MAD!$B$4:$J$50000,2,FALSE),"MAD TBD")</f>
        <v>MAD TBD</v>
      </c>
      <c r="AJ591" s="134" t="str">
        <f>IFERROR(VLOOKUP('PLANNING-RECHANGES LATelec'!$AU591,[2]MAD!$B$4:$J$50000,9,FALSE),"NON EXPEDIÉE")</f>
        <v>NON EXPEDIÉE</v>
      </c>
      <c r="AK591" s="224" t="str">
        <f t="shared" si="60"/>
        <v/>
      </c>
      <c r="AL591" s="227"/>
      <c r="AM591" s="222" t="s">
        <v>15</v>
      </c>
      <c r="AN591" s="172">
        <f>IFERROR(VLOOKUP('PLANNING-RECHANGES LATelec'!$F591,'Table V'!A$1:O8498,13,FALSE),"TBD")</f>
        <v>5217</v>
      </c>
      <c r="AO591" s="170">
        <f>IFERROR(VLOOKUP('PLANNING-RECHANGES LATelec'!$F591,'Table V'!A$1:O8455,14,FALSE),"TBD")</f>
        <v>0</v>
      </c>
      <c r="AP591" s="171" t="str">
        <f>IFERROR(VLOOKUP('PLANNING-RECHANGES LATelec'!$F591,'Table V'!A$1:O$8013,15,FALSE),"TBD")</f>
        <v>USD</v>
      </c>
      <c r="AQ591" s="170" t="str">
        <f>IFERROR(VLOOKUP('PLANNING-RECHANGES LATelec'!$A591,[3]PO_AS!$A$2:$R$2520,16,FALSE),"TBD")</f>
        <v>TBD</v>
      </c>
      <c r="AR591" s="171" t="str">
        <f>IFERROR(VLOOKUP('PLANNING-RECHANGES LATelec'!$A591,[3]PO_AS!$A$2:$S$2520,18,FALSE),"TBD")</f>
        <v>TBD</v>
      </c>
      <c r="AS591" s="171" t="str">
        <f t="shared" si="61"/>
        <v>Non valide</v>
      </c>
      <c r="AT591" s="171" t="str">
        <f t="shared" si="62"/>
        <v>Non valide</v>
      </c>
      <c r="AU591" s="215" t="str">
        <f>LEFT('PLANNING-RECHANGES LATelec'!$R591,9)</f>
        <v>LCT227006</v>
      </c>
      <c r="AV591" s="156"/>
    </row>
    <row r="592" spans="1:48" ht="38.25" hidden="1" x14ac:dyDescent="0.2">
      <c r="A592" s="86" t="str">
        <f t="shared" si="58"/>
        <v>2800709410</v>
      </c>
      <c r="B592" s="125" t="str">
        <f>IFERROR(VLOOKUP(F592,'Table V'!A:K,11,FALSE),"TBD")</f>
        <v>AIRBUS</v>
      </c>
      <c r="C592" s="125">
        <v>28007094</v>
      </c>
      <c r="D592" s="126" t="s">
        <v>157</v>
      </c>
      <c r="E592" s="127" t="s">
        <v>104</v>
      </c>
      <c r="F592" s="125" t="s">
        <v>674</v>
      </c>
      <c r="G592" s="125">
        <v>15</v>
      </c>
      <c r="H592" s="125">
        <v>15</v>
      </c>
      <c r="I592" s="125" t="str">
        <f>IFERROR(VLOOKUP(F592,'Stock PHS'!A:F,6,FALSE),"")</f>
        <v/>
      </c>
      <c r="J592" s="128" t="str">
        <f>IFERROR(VLOOKUP(F592,'Table V'!A:I,9,FALSE),"P/N INCONNU")</f>
        <v>P/N CONNU</v>
      </c>
      <c r="K592" s="125" t="str">
        <f>IFERROR(VLOOKUP(F592,'Table V'!A:J,10,FALSE),"TBD")</f>
        <v>N/A</v>
      </c>
      <c r="L592" s="125" t="str">
        <f>IFERROR(VLOOKUP(F592,'Table V'!A:C,3,FALSE),"LdF non existante")</f>
        <v>LdF approuvée</v>
      </c>
      <c r="M592" s="129"/>
      <c r="N592" s="129" t="str">
        <f>IFERROR(VLOOKUP(F592,'Table V'!A:H,8,FALSE),"À définir")</f>
        <v>NON</v>
      </c>
      <c r="O592" s="125" t="str">
        <f>IFERROR(VLOOKUP(F592,'Table V'!A:E,2,FALSE),"TBD")</f>
        <v>PROTECTION CAP</v>
      </c>
      <c r="P592" s="125" t="str">
        <f>IFERROR(CONCATENATE(VLOOKUP(F592,'Table V'!$A$1:$Q$260192,17,FALSE),"-",(RIGHT(C592,4)),"0",D592),"")</f>
        <v>1251019-7094010</v>
      </c>
      <c r="Q592" s="138" t="str">
        <f>IFERROR(VLOOKUP(F592,'Table V'!A:L,12,FALSE),"")</f>
        <v>COL</v>
      </c>
      <c r="R592" s="126" t="s">
        <v>1289</v>
      </c>
      <c r="S592" s="125" t="s">
        <v>1290</v>
      </c>
      <c r="T592" s="131">
        <v>43724</v>
      </c>
      <c r="U592" s="132"/>
      <c r="V592" s="139" t="str">
        <f>IFERROR(VLOOKUP(F592,'Table V'!A:F,6,FALSE),"TBD")</f>
        <v>N/A</v>
      </c>
      <c r="W592" s="140" t="str">
        <f>IFERROR(VLOOKUP(F592,'Table V'!A:G,7,FALSE),"TBD")</f>
        <v>N/A</v>
      </c>
      <c r="X592" s="140" t="str">
        <f>IFERROR(VLOOKUP(A592,[1]Feuil1!$A:$AG,32,FALSE),"N/A")</f>
        <v>N/A</v>
      </c>
      <c r="Y592" s="130" t="str">
        <f>IF(ISNUMBER(Tableau1[[#This Row],[Date expédition réelle]]),"Expédiée","En cours")</f>
        <v>En cours</v>
      </c>
      <c r="Z592" s="133" t="s">
        <v>1291</v>
      </c>
      <c r="AA592" s="125" t="s">
        <v>876</v>
      </c>
      <c r="AB592" s="129">
        <v>20196</v>
      </c>
      <c r="AC592" s="129"/>
      <c r="AD592" s="129"/>
      <c r="AE592" s="134">
        <v>43755</v>
      </c>
      <c r="AF592" s="134">
        <v>43755</v>
      </c>
      <c r="AG592" s="134">
        <f t="shared" si="59"/>
        <v>43749</v>
      </c>
      <c r="AH592" s="125"/>
      <c r="AI592" s="219" t="str">
        <f>IFERROR(VLOOKUP('PLANNING-RECHANGES LATelec'!$AU592,[2]MAD!$B$4:$J$50000,2,FALSE),"MAD TBD")</f>
        <v>MAD TBD</v>
      </c>
      <c r="AJ592" s="135" t="str">
        <f>IFERROR(VLOOKUP('PLANNING-RECHANGES LATelec'!$AU592,[2]MAD!$B$4:$J$50000,9,FALSE),"NON EXPEDIÉE")</f>
        <v>NON EXPEDIÉE</v>
      </c>
      <c r="AK592" s="224" t="str">
        <f t="shared" si="60"/>
        <v/>
      </c>
      <c r="AL592" s="227">
        <v>43749</v>
      </c>
      <c r="AM592" s="222" t="s">
        <v>15</v>
      </c>
      <c r="AN592" s="172">
        <f>IFERROR(VLOOKUP('PLANNING-RECHANGES LATelec'!$F592,'Table V'!A$1:O8499,13,FALSE),"TBD")</f>
        <v>134</v>
      </c>
      <c r="AO592" s="170">
        <f>IFERROR(VLOOKUP('PLANNING-RECHANGES LATelec'!$F592,'Table V'!A$1:O8456,14,FALSE),"TBD")</f>
        <v>0</v>
      </c>
      <c r="AP592" s="171" t="str">
        <f>IFERROR(VLOOKUP('PLANNING-RECHANGES LATelec'!$F592,'Table V'!A$1:O$8013,15,FALSE),"TBD")</f>
        <v>EUR</v>
      </c>
      <c r="AQ592" s="170">
        <f>IFERROR(VLOOKUP('PLANNING-RECHANGES LATelec'!$A592,[3]PO_AS!$A$2:$R$2520,16,FALSE),"TBD")</f>
        <v>134</v>
      </c>
      <c r="AR592" s="171" t="str">
        <f>IFERROR(VLOOKUP('PLANNING-RECHANGES LATelec'!$A592,[3]PO_AS!$A$2:$S$2520,18,FALSE),"TBD")</f>
        <v>EUR</v>
      </c>
      <c r="AS592" s="169" t="str">
        <f t="shared" si="61"/>
        <v>Valide</v>
      </c>
      <c r="AT592" s="171" t="str">
        <f t="shared" si="62"/>
        <v>Valide</v>
      </c>
      <c r="AU592" s="215" t="str">
        <f>LEFT('PLANNING-RECHANGES LATelec'!$R592,9)</f>
        <v>LCT222718</v>
      </c>
      <c r="AV592" s="156"/>
    </row>
    <row r="593" spans="1:48" ht="38.25" hidden="1" x14ac:dyDescent="0.2">
      <c r="A593" s="86" t="str">
        <f t="shared" si="58"/>
        <v>2770215110</v>
      </c>
      <c r="B593" s="125" t="str">
        <f>IFERROR(VLOOKUP(F593,'Table V'!A:K,11,FALSE),"TBD")</f>
        <v>AIRBUS</v>
      </c>
      <c r="C593" s="125">
        <v>27702151</v>
      </c>
      <c r="D593" s="126">
        <v>10</v>
      </c>
      <c r="E593" s="127" t="s">
        <v>104</v>
      </c>
      <c r="F593" s="125" t="s">
        <v>715</v>
      </c>
      <c r="G593" s="125">
        <v>25</v>
      </c>
      <c r="H593" s="125">
        <v>25</v>
      </c>
      <c r="I593" s="125" t="str">
        <f>IFERROR(VLOOKUP(F593,'Stock PHS'!A:F,6,FALSE),"")</f>
        <v/>
      </c>
      <c r="J593" s="128" t="str">
        <f>IFERROR(VLOOKUP(F593,'Table V'!A:I,9,FALSE),"P/N INCONNU")</f>
        <v>P/N CONNU</v>
      </c>
      <c r="K593" s="125" t="str">
        <f>IFERROR(VLOOKUP(F593,'Table V'!A:J,10,FALSE),"TBD")</f>
        <v>TBD</v>
      </c>
      <c r="L593" s="125" t="str">
        <f>IFERROR(VLOOKUP(F593,'Table V'!A:C,3,FALSE),"LdF non existante")</f>
        <v>LdF Non approuvée</v>
      </c>
      <c r="M593" s="129" t="s">
        <v>59</v>
      </c>
      <c r="N593" s="125" t="str">
        <f>IFERROR(VLOOKUP(F593,'Table V'!A:H,8,FALSE),"À définir")</f>
        <v>NON</v>
      </c>
      <c r="O593" s="125" t="str">
        <f>IFERROR(VLOOKUP(F593,'Table V'!A:E,2,FALSE),"TBD")</f>
        <v>PLATE</v>
      </c>
      <c r="P593" s="125" t="str">
        <f>IFERROR(CONCATENATE(VLOOKUP(F593,'Table V'!$A$1:$Q$260192,17,FALSE),"-",(RIGHT(C593,4)),"0",D593),"")</f>
        <v>1251019-2151010</v>
      </c>
      <c r="Q593" s="130" t="s">
        <v>736</v>
      </c>
      <c r="R593" s="126" t="s">
        <v>1042</v>
      </c>
      <c r="S593" s="125" t="s">
        <v>1051</v>
      </c>
      <c r="T593" s="131" t="s">
        <v>24</v>
      </c>
      <c r="U593" s="132" t="s">
        <v>15</v>
      </c>
      <c r="V593" s="130" t="str">
        <f>IFERROR(VLOOKUP(F593,'Table V'!A:F,6,FALSE),"TBD")</f>
        <v>6925002700</v>
      </c>
      <c r="W593" s="125" t="str">
        <f>IFERROR(VLOOKUP(F593,'Table V'!A:G,7,FALSE),"TBD")</f>
        <v>Qté 2</v>
      </c>
      <c r="X593" s="125" t="str">
        <f>IFERROR(VLOOKUP(A593,[1]Feuil1!$A:$AG,32,FALSE),"N/A")</f>
        <v>Waiting</v>
      </c>
      <c r="Y593" s="130" t="str">
        <f>IF(ISNUMBER(Tableau1[[#This Row],[Date expédition réelle]]),"Expédiée","En cours")</f>
        <v>En cours</v>
      </c>
      <c r="Z593" s="133" t="s">
        <v>1450</v>
      </c>
      <c r="AA593" s="125" t="s">
        <v>1053</v>
      </c>
      <c r="AB593" s="129">
        <v>12653</v>
      </c>
      <c r="AC593" s="129" t="s">
        <v>722</v>
      </c>
      <c r="AD593" s="129" t="s">
        <v>57</v>
      </c>
      <c r="AE593" s="134">
        <v>43281</v>
      </c>
      <c r="AF593" s="134">
        <v>43756</v>
      </c>
      <c r="AG593" s="134">
        <f t="shared" si="59"/>
        <v>43752</v>
      </c>
      <c r="AH593" s="125"/>
      <c r="AI593" s="219" t="str">
        <f>IFERROR(VLOOKUP('PLANNING-RECHANGES LATelec'!$AU593,[2]MAD!$B$4:$J$50000,2,FALSE),"MAD TBD")</f>
        <v>MAD TBD</v>
      </c>
      <c r="AJ593" s="135" t="str">
        <f>IFERROR(VLOOKUP('PLANNING-RECHANGES LATelec'!$AU593,[2]MAD!$B$4:$J$50000,9,FALSE),"NON EXPEDIÉE")</f>
        <v>NON EXPEDIÉE</v>
      </c>
      <c r="AK593" s="237" t="str">
        <f t="shared" si="60"/>
        <v/>
      </c>
      <c r="AL593" s="227">
        <v>43752</v>
      </c>
      <c r="AM593" s="222" t="s">
        <v>15</v>
      </c>
      <c r="AN593" s="172">
        <f>IFERROR(VLOOKUP('PLANNING-RECHANGES LATelec'!$F593,'Table V'!A$1:O8500,13,FALSE),"TBD")</f>
        <v>2380</v>
      </c>
      <c r="AO593" s="170">
        <f>IFERROR(VLOOKUP('PLANNING-RECHANGES LATelec'!$F593,'Table V'!A$1:O8457,14,FALSE),"TBD")</f>
        <v>0</v>
      </c>
      <c r="AP593" s="171" t="str">
        <f>IFERROR(VLOOKUP('PLANNING-RECHANGES LATelec'!$F593,'Table V'!A$1:O$8013,15,FALSE),"TBD")</f>
        <v>USD</v>
      </c>
      <c r="AQ593" s="170">
        <f>IFERROR(VLOOKUP('PLANNING-RECHANGES LATelec'!$A593,[3]PO_AS!$A$2:$R$2520,16,FALSE),"TBD")</f>
        <v>2380</v>
      </c>
      <c r="AR593" s="171" t="str">
        <f>IFERROR(VLOOKUP('PLANNING-RECHANGES LATelec'!$A593,[3]PO_AS!$A$2:$S$2520,18,FALSE),"TBD")</f>
        <v>USD</v>
      </c>
      <c r="AS593" s="169" t="str">
        <f t="shared" si="61"/>
        <v>Valide</v>
      </c>
      <c r="AT593" s="169" t="str">
        <f t="shared" si="62"/>
        <v>Valide</v>
      </c>
      <c r="AU593" s="215" t="str">
        <f>LEFT('PLANNING-RECHANGES LATelec'!$R593,9)</f>
        <v>LCT055785</v>
      </c>
      <c r="AV593" s="156"/>
    </row>
    <row r="594" spans="1:48" ht="38.25" hidden="1" x14ac:dyDescent="0.2">
      <c r="A594" s="164" t="str">
        <f t="shared" si="58"/>
        <v>682100110</v>
      </c>
      <c r="B594" s="125" t="str">
        <f>IFERROR(VLOOKUP(F594,'Table V'!A:K,11,FALSE),"TBD")</f>
        <v>AIRBUS</v>
      </c>
      <c r="C594" s="125">
        <v>6821001</v>
      </c>
      <c r="D594" s="126" t="s">
        <v>157</v>
      </c>
      <c r="E594" s="127" t="s">
        <v>6</v>
      </c>
      <c r="F594" s="125" t="s">
        <v>1318</v>
      </c>
      <c r="G594" s="125">
        <v>1</v>
      </c>
      <c r="H594" s="125">
        <v>0</v>
      </c>
      <c r="I594" s="125" t="str">
        <f>IFERROR(VLOOKUP(F594,'Stock PHS'!A:F,6,FALSE),"")</f>
        <v/>
      </c>
      <c r="J594" s="128" t="str">
        <f>IFERROR(VLOOKUP(F594,'Table V'!A:I,9,FALSE),"P/N INCONNU")</f>
        <v>P/N CONNU</v>
      </c>
      <c r="K594" s="125" t="str">
        <f>IFERROR(VLOOKUP(F594,'Table V'!A:J,10,FALSE),"TBD")</f>
        <v>MB2052D</v>
      </c>
      <c r="L594" s="125" t="str">
        <f>IFERROR(VLOOKUP(F594,'Table V'!A:C,3,FALSE),"LdF non existante")</f>
        <v>LdF Non approuvée</v>
      </c>
      <c r="M594" s="129"/>
      <c r="N594" s="129" t="str">
        <f>IFERROR(VLOOKUP(F594,'Table V'!A:H,8,FALSE),"À définir")</f>
        <v>OUI</v>
      </c>
      <c r="O594" s="125">
        <f>IFERROR(VLOOKUP(F594,'Table V'!A:E,2,FALSE),"TBD")</f>
        <v>48</v>
      </c>
      <c r="P594" s="125" t="str">
        <f>IFERROR(CONCATENATE(VLOOKUP(F594,'Table V'!$A$1:$Q$260192,17,FALSE),"-",(RIGHT(C594,4)),"0",D594),"")</f>
        <v>1251019-1001010</v>
      </c>
      <c r="Q594" s="138" t="str">
        <f>IFERROR(VLOOKUP(F594,'Table V'!A:L,12,FALSE),"")</f>
        <v>LAB</v>
      </c>
      <c r="R594" s="126" t="s">
        <v>1350</v>
      </c>
      <c r="S594" s="125" t="s">
        <v>183</v>
      </c>
      <c r="T594" s="131" t="s">
        <v>24</v>
      </c>
      <c r="U594" s="132"/>
      <c r="V594" s="139" t="str">
        <f>IFERROR(VLOOKUP(F594,'Table V'!A:F,6,FALSE),"TBD")</f>
        <v>6M90080000</v>
      </c>
      <c r="W594" s="140" t="str">
        <f>IFERROR(VLOOKUP(F594,'Table V'!A:G,7,FALSE),"TBD")</f>
        <v>Qté 1</v>
      </c>
      <c r="X594" s="140" t="str">
        <f>IFERROR(VLOOKUP(A594,[1]Feuil1!$A:$AG,32,FALSE),"N/A")</f>
        <v>Waiting</v>
      </c>
      <c r="Y594" s="130" t="s">
        <v>34</v>
      </c>
      <c r="Z594" s="133" t="s">
        <v>1392</v>
      </c>
      <c r="AA594" s="125" t="s">
        <v>876</v>
      </c>
      <c r="AB594" s="129">
        <v>20577</v>
      </c>
      <c r="AC594" s="129"/>
      <c r="AD594" s="129"/>
      <c r="AE594" s="134"/>
      <c r="AF594" s="134" t="s">
        <v>147</v>
      </c>
      <c r="AG594" s="134" t="str">
        <f t="shared" si="59"/>
        <v>TBD</v>
      </c>
      <c r="AH594" s="125"/>
      <c r="AI594" s="219" t="str">
        <f>IFERROR(VLOOKUP('PLANNING-RECHANGES LATelec'!$AU594,[2]MAD!$B$4:$J$50000,2,FALSE),"MAD TBD")</f>
        <v>MAD TBD</v>
      </c>
      <c r="AJ594" s="134" t="str">
        <f>IFERROR(VLOOKUP('PLANNING-RECHANGES LATelec'!$AU594,[2]MAD!$B$4:$J$50000,9,FALSE),"NON EXPEDIÉE")</f>
        <v>NON EXPEDIÉE</v>
      </c>
      <c r="AK594" s="237" t="str">
        <f t="shared" si="60"/>
        <v/>
      </c>
      <c r="AL594" s="227"/>
      <c r="AM594" s="222" t="s">
        <v>15</v>
      </c>
      <c r="AN594" s="172">
        <f>IFERROR(VLOOKUP('PLANNING-RECHANGES LATelec'!$F594,'Table V'!A$1:O8501,13,FALSE),"TBD")</f>
        <v>1738</v>
      </c>
      <c r="AO594" s="170">
        <f>IFERROR(VLOOKUP('PLANNING-RECHANGES LATelec'!$F594,'Table V'!A$1:O8458,14,FALSE),"TBD")</f>
        <v>0</v>
      </c>
      <c r="AP594" s="171" t="str">
        <f>IFERROR(VLOOKUP('PLANNING-RECHANGES LATelec'!$F594,'Table V'!A$1:O$8013,15,FALSE),"TBD")</f>
        <v>EUR</v>
      </c>
      <c r="AQ594" s="170" t="str">
        <f>IFERROR(VLOOKUP('PLANNING-RECHANGES LATelec'!$A594,[3]PO_AS!$A$2:$R$2520,16,FALSE),"TBD")</f>
        <v>TBD</v>
      </c>
      <c r="AR594" s="171" t="str">
        <f>IFERROR(VLOOKUP('PLANNING-RECHANGES LATelec'!$A594,[3]PO_AS!$A$2:$S$2520,18,FALSE),"TBD")</f>
        <v>TBD</v>
      </c>
      <c r="AS594" s="171" t="str">
        <f t="shared" si="61"/>
        <v>Non valide</v>
      </c>
      <c r="AT594" s="171" t="str">
        <f t="shared" si="62"/>
        <v>Non valide</v>
      </c>
      <c r="AU594" s="215" t="str">
        <f>LEFT('PLANNING-RECHANGES LATelec'!$R594,9)</f>
        <v>LCT237332</v>
      </c>
      <c r="AV594" s="156"/>
    </row>
    <row r="595" spans="1:48" ht="38.25" hidden="1" x14ac:dyDescent="0.2">
      <c r="A595" s="164" t="str">
        <f t="shared" si="58"/>
        <v>2807535910</v>
      </c>
      <c r="B595" s="125" t="str">
        <f>IFERROR(VLOOKUP(F595,'Table V'!A:K,11,FALSE),"TBD")</f>
        <v>AIRBUS</v>
      </c>
      <c r="C595" s="125">
        <v>28075359</v>
      </c>
      <c r="D595" s="126" t="s">
        <v>157</v>
      </c>
      <c r="E595" s="127" t="s">
        <v>104</v>
      </c>
      <c r="F595" s="125" t="s">
        <v>1316</v>
      </c>
      <c r="G595" s="125">
        <v>1</v>
      </c>
      <c r="H595" s="125">
        <v>1</v>
      </c>
      <c r="I595" s="125" t="str">
        <f>IFERROR(VLOOKUP(F595,'Stock PHS'!A:F,6,FALSE),"")</f>
        <v/>
      </c>
      <c r="J595" s="128" t="str">
        <f>IFERROR(VLOOKUP(F595,'Table V'!A:I,9,FALSE),"P/N INCONNU")</f>
        <v>P/N CONNU</v>
      </c>
      <c r="K595" s="125" t="str">
        <f>IFERROR(VLOOKUP(F595,'Table V'!A:J,10,FALSE),"TBD")</f>
        <v>NA</v>
      </c>
      <c r="L595" s="125" t="str">
        <f>IFERROR(VLOOKUP(F595,'Table V'!A:C,3,FALSE),"LdF non existante")</f>
        <v>LdF Non approuvée</v>
      </c>
      <c r="M595" s="129"/>
      <c r="N595" s="129" t="str">
        <f>IFERROR(VLOOKUP(F595,'Table V'!A:H,8,FALSE),"À définir")</f>
        <v>NON</v>
      </c>
      <c r="O595" s="125">
        <f>IFERROR(VLOOKUP(F595,'Table V'!A:E,2,FALSE),"TBD")</f>
        <v>453</v>
      </c>
      <c r="P595" s="129" t="str">
        <f>IFERROR(CONCATENATE(VLOOKUP(F595,'Table V'!$A$1:$Q$260192,17,FALSE),"-",(RIGHT(C595,4)),"0",D595),"")</f>
        <v>1251019-5359010</v>
      </c>
      <c r="Q595" s="138" t="str">
        <f>IFERROR(VLOOKUP(F595,'Table V'!A:L,12,FALSE),"")</f>
        <v>LAB</v>
      </c>
      <c r="R595" s="126" t="s">
        <v>1555</v>
      </c>
      <c r="S595" s="125" t="s">
        <v>287</v>
      </c>
      <c r="T595" s="131">
        <v>43730</v>
      </c>
      <c r="U595" s="132"/>
      <c r="V595" s="139" t="str">
        <f>IFERROR(VLOOKUP(F595,'Table V'!A:F,6,FALSE),"TBD")</f>
        <v>N/A</v>
      </c>
      <c r="W595" s="140" t="str">
        <f>IFERROR(VLOOKUP(F595,'Table V'!A:G,7,FALSE),"TBD")</f>
        <v>NA</v>
      </c>
      <c r="X595" s="125" t="str">
        <f>IFERROR(VLOOKUP(A595,[1]Feuil1!$A:$AG,32,FALSE),"N/A")</f>
        <v>N/A</v>
      </c>
      <c r="Y595" s="130" t="str">
        <f>IF(ISNUMBER(Tableau1[[#This Row],[Date expédition réelle]]),"Expédiée","En cours")</f>
        <v>En cours</v>
      </c>
      <c r="Z595" s="133" t="s">
        <v>1614</v>
      </c>
      <c r="AA595" s="125" t="s">
        <v>876</v>
      </c>
      <c r="AB595" s="129">
        <v>22215</v>
      </c>
      <c r="AC595" s="129"/>
      <c r="AD595" s="129"/>
      <c r="AE595" s="134">
        <v>43763</v>
      </c>
      <c r="AF595" s="134">
        <v>43763</v>
      </c>
      <c r="AG595" s="134">
        <f t="shared" si="59"/>
        <v>43759</v>
      </c>
      <c r="AH595" s="125"/>
      <c r="AI595" s="219" t="str">
        <f>IFERROR(VLOOKUP('PLANNING-RECHANGES LATelec'!$AU595,[2]MAD!$B$4:$J$50000,2,FALSE),"MAD TBD")</f>
        <v>MAD TBD</v>
      </c>
      <c r="AJ595" s="135" t="str">
        <f>IFERROR(VLOOKUP('PLANNING-RECHANGES LATelec'!$AU595,[2]MAD!$B$4:$J$50000,9,FALSE),"NON EXPEDIÉE")</f>
        <v>NON EXPEDIÉE</v>
      </c>
      <c r="AK595" s="237" t="str">
        <f t="shared" si="60"/>
        <v/>
      </c>
      <c r="AL595" s="227">
        <v>43759</v>
      </c>
      <c r="AM595" s="222" t="s">
        <v>15</v>
      </c>
      <c r="AN595" s="172">
        <f>IFERROR(VLOOKUP('PLANNING-RECHANGES LATelec'!$F595,'Table V'!A$1:O8502,13,FALSE),"TBD")</f>
        <v>2741</v>
      </c>
      <c r="AO595" s="170">
        <f>IFERROR(VLOOKUP('PLANNING-RECHANGES LATelec'!$F595,'Table V'!A$1:O8459,14,FALSE),"TBD")</f>
        <v>3510</v>
      </c>
      <c r="AP595" s="171" t="str">
        <f>IFERROR(VLOOKUP('PLANNING-RECHANGES LATelec'!$F595,'Table V'!A$1:O$8013,15,FALSE),"TBD")</f>
        <v>USD</v>
      </c>
      <c r="AQ595" s="170">
        <f>IFERROR(VLOOKUP('PLANNING-RECHANGES LATelec'!$A595,[3]PO_AS!$A$2:$R$2520,16,FALSE),"TBD")</f>
        <v>2741</v>
      </c>
      <c r="AR595" s="171" t="str">
        <f>IFERROR(VLOOKUP('PLANNING-RECHANGES LATelec'!$A595,[3]PO_AS!$A$2:$S$2520,18,FALSE),"TBD")</f>
        <v>USD</v>
      </c>
      <c r="AS595" s="171" t="str">
        <f t="shared" si="61"/>
        <v>Valide</v>
      </c>
      <c r="AT595" s="171" t="str">
        <f t="shared" si="62"/>
        <v>Valide</v>
      </c>
      <c r="AU595" s="215" t="str">
        <f>LEFT('PLANNING-RECHANGES LATelec'!$R595,9)</f>
        <v>LCT282708</v>
      </c>
      <c r="AV595" s="156"/>
    </row>
    <row r="596" spans="1:48" ht="38.25" hidden="1" x14ac:dyDescent="0.2">
      <c r="A596" s="85" t="str">
        <f t="shared" si="58"/>
        <v>2770215210</v>
      </c>
      <c r="B596" s="125" t="str">
        <f>IFERROR(VLOOKUP(F596,'Table V'!A:K,11,FALSE),"TBD")</f>
        <v>AIRBUS</v>
      </c>
      <c r="C596" s="125">
        <v>27702152</v>
      </c>
      <c r="D596" s="126">
        <v>10</v>
      </c>
      <c r="E596" s="127" t="s">
        <v>104</v>
      </c>
      <c r="F596" s="125" t="s">
        <v>715</v>
      </c>
      <c r="G596" s="125">
        <v>25</v>
      </c>
      <c r="H596" s="125">
        <v>25</v>
      </c>
      <c r="I596" s="125" t="str">
        <f>IFERROR(VLOOKUP(F596,'Stock PHS'!A:F,6,FALSE),"")</f>
        <v/>
      </c>
      <c r="J596" s="128" t="str">
        <f>IFERROR(VLOOKUP(F596,'Table V'!A:I,9,FALSE),"P/N INCONNU")</f>
        <v>P/N CONNU</v>
      </c>
      <c r="K596" s="125" t="str">
        <f>IFERROR(VLOOKUP(F596,'Table V'!A:J,10,FALSE),"TBD")</f>
        <v>TBD</v>
      </c>
      <c r="L596" s="125" t="str">
        <f>IFERROR(VLOOKUP(F596,'Table V'!A:C,3,FALSE),"LdF non existante")</f>
        <v>LdF Non approuvée</v>
      </c>
      <c r="M596" s="129" t="s">
        <v>59</v>
      </c>
      <c r="N596" s="125" t="str">
        <f>IFERROR(VLOOKUP(F596,'Table V'!A:H,8,FALSE),"À définir")</f>
        <v>NON</v>
      </c>
      <c r="O596" s="125" t="str">
        <f>IFERROR(VLOOKUP(F596,'Table V'!A:E,2,FALSE),"TBD")</f>
        <v>PLATE</v>
      </c>
      <c r="P596" s="125" t="str">
        <f>IFERROR(CONCATENATE(VLOOKUP(F596,'Table V'!$A$1:$Q$260192,17,FALSE),"-",(RIGHT(C596,4)),"0",D596),"")</f>
        <v>1251019-2152010</v>
      </c>
      <c r="Q596" s="130" t="s">
        <v>736</v>
      </c>
      <c r="R596" s="126" t="s">
        <v>1041</v>
      </c>
      <c r="S596" s="125" t="s">
        <v>1050</v>
      </c>
      <c r="T596" s="131" t="s">
        <v>24</v>
      </c>
      <c r="U596" s="132" t="s">
        <v>15</v>
      </c>
      <c r="V596" s="130" t="str">
        <f>IFERROR(VLOOKUP(F596,'Table V'!A:F,6,FALSE),"TBD")</f>
        <v>6925002700</v>
      </c>
      <c r="W596" s="125" t="str">
        <f>IFERROR(VLOOKUP(F596,'Table V'!A:G,7,FALSE),"TBD")</f>
        <v>Qté 2</v>
      </c>
      <c r="X596" s="125" t="str">
        <f>IFERROR(VLOOKUP(A596,[1]Feuil1!$A:$AG,32,FALSE),"N/A")</f>
        <v>Waiting</v>
      </c>
      <c r="Y596" s="130" t="str">
        <f>IF(ISNUMBER(Tableau1[[#This Row],[Date expédition réelle]]),"Expédiée","En cours")</f>
        <v>En cours</v>
      </c>
      <c r="Z596" s="133" t="s">
        <v>1449</v>
      </c>
      <c r="AA596" s="125" t="s">
        <v>1053</v>
      </c>
      <c r="AB596" s="129">
        <v>12653</v>
      </c>
      <c r="AC596" s="129" t="s">
        <v>722</v>
      </c>
      <c r="AD596" s="129" t="s">
        <v>57</v>
      </c>
      <c r="AE596" s="134">
        <v>43250</v>
      </c>
      <c r="AF596" s="134">
        <v>43771</v>
      </c>
      <c r="AG596" s="134">
        <f t="shared" si="59"/>
        <v>43767</v>
      </c>
      <c r="AH596" s="125"/>
      <c r="AI596" s="219" t="str">
        <f>IFERROR(VLOOKUP('PLANNING-RECHANGES LATelec'!$AU596,[2]MAD!$B$4:$J$50000,2,FALSE),"MAD TBD")</f>
        <v>MAD TBD</v>
      </c>
      <c r="AJ596" s="135" t="str">
        <f>IFERROR(VLOOKUP('PLANNING-RECHANGES LATelec'!$AU596,[2]MAD!$B$4:$J$50000,9,FALSE),"NON EXPEDIÉE")</f>
        <v>NON EXPEDIÉE</v>
      </c>
      <c r="AK596" s="237" t="str">
        <f t="shared" si="60"/>
        <v/>
      </c>
      <c r="AL596" s="227">
        <v>43767</v>
      </c>
      <c r="AM596" s="222" t="s">
        <v>15</v>
      </c>
      <c r="AN596" s="172">
        <f>IFERROR(VLOOKUP('PLANNING-RECHANGES LATelec'!$F596,'Table V'!A$1:O8503,13,FALSE),"TBD")</f>
        <v>2380</v>
      </c>
      <c r="AO596" s="170">
        <f>IFERROR(VLOOKUP('PLANNING-RECHANGES LATelec'!$F596,'Table V'!A$1:O8460,14,FALSE),"TBD")</f>
        <v>0</v>
      </c>
      <c r="AP596" s="171" t="str">
        <f>IFERROR(VLOOKUP('PLANNING-RECHANGES LATelec'!$F596,'Table V'!A$1:O$8013,15,FALSE),"TBD")</f>
        <v>USD</v>
      </c>
      <c r="AQ596" s="170">
        <f>IFERROR(VLOOKUP('PLANNING-RECHANGES LATelec'!$A596,[3]PO_AS!$A$2:$R$2520,16,FALSE),"TBD")</f>
        <v>2380</v>
      </c>
      <c r="AR596" s="171" t="str">
        <f>IFERROR(VLOOKUP('PLANNING-RECHANGES LATelec'!$A596,[3]PO_AS!$A$2:$S$2520,18,FALSE),"TBD")</f>
        <v>USD</v>
      </c>
      <c r="AS596" s="169" t="str">
        <f t="shared" si="61"/>
        <v>Valide</v>
      </c>
      <c r="AT596" s="169" t="str">
        <f t="shared" si="62"/>
        <v>Valide</v>
      </c>
      <c r="AU596" s="215" t="str">
        <f>LEFT('PLANNING-RECHANGES LATelec'!$R596,9)</f>
        <v>LCT055779</v>
      </c>
      <c r="AV596" s="156"/>
    </row>
    <row r="597" spans="1:48" ht="51" hidden="1" x14ac:dyDescent="0.2">
      <c r="A597" s="86" t="str">
        <f t="shared" si="58"/>
        <v>681411410</v>
      </c>
      <c r="B597" s="125" t="str">
        <f>IFERROR(VLOOKUP(F597,'Table V'!A:K,11,FALSE),"TBD")</f>
        <v>AIRBUS</v>
      </c>
      <c r="C597" s="125">
        <v>6814114</v>
      </c>
      <c r="D597" s="126" t="s">
        <v>157</v>
      </c>
      <c r="E597" s="127" t="s">
        <v>6</v>
      </c>
      <c r="F597" s="125" t="s">
        <v>220</v>
      </c>
      <c r="G597" s="125">
        <v>1</v>
      </c>
      <c r="H597" s="125">
        <v>1</v>
      </c>
      <c r="I597" s="125" t="str">
        <f>IFERROR(VLOOKUP(F597,'Stock PHS'!A:F,6,FALSE),"")</f>
        <v/>
      </c>
      <c r="J597" s="128" t="str">
        <f>IFERROR(VLOOKUP(F597,'Table V'!A:I,9,FALSE),"P/N INCONNU")</f>
        <v>P/N CONNU</v>
      </c>
      <c r="K597" s="125" t="str">
        <f>IFERROR(VLOOKUP(F597,'Table V'!A:J,10,FALSE),"TBD")</f>
        <v>MB2061D</v>
      </c>
      <c r="L597" s="125" t="str">
        <f>IFERROR(VLOOKUP(F597,'Table V'!A:C,3,FALSE),"LdF non existante")</f>
        <v>LdF approuvée</v>
      </c>
      <c r="M597" s="129" t="s">
        <v>59</v>
      </c>
      <c r="N597" s="125" t="str">
        <f>IFERROR(VLOOKUP(F597,'Table V'!A:H,8,FALSE),"À définir")</f>
        <v>OUI</v>
      </c>
      <c r="O597" s="125">
        <f>IFERROR(VLOOKUP(F597,'Table V'!A:E,2,FALSE),"TBD")</f>
        <v>12</v>
      </c>
      <c r="P597" s="125" t="str">
        <f>IFERROR(CONCATENATE(VLOOKUP(F597,'Table V'!$A$1:$Q$260192,17,FALSE),"-",(RIGHT(C597,4)),"0",D597),"")</f>
        <v>1251019-4114010</v>
      </c>
      <c r="Q597" s="130" t="str">
        <f>IFERROR(VLOOKUP(F597,'Table V'!A:L,12,FALSE),"")</f>
        <v>LAB</v>
      </c>
      <c r="R597" s="126" t="s">
        <v>1136</v>
      </c>
      <c r="S597" s="125" t="s">
        <v>183</v>
      </c>
      <c r="T597" s="131"/>
      <c r="U597" s="132"/>
      <c r="V597" s="130" t="str">
        <f>IFERROR(VLOOKUP(F597,'Table V'!A:F,6,FALSE),"TBD")</f>
        <v>6M90005200
6M90005100
6M90005300
6M90079400</v>
      </c>
      <c r="W597" s="125" t="str">
        <f>IFERROR(VLOOKUP(F597,'Table V'!A:G,7,FALSE),"TBD")</f>
        <v>Qté 1
Qté 1
Qté 1
Qté 1</v>
      </c>
      <c r="X597" s="125" t="str">
        <f>IFERROR(VLOOKUP(A597,[1]Feuil1!$A:$AG,32,FALSE),"N/A")</f>
        <v>Waiting</v>
      </c>
      <c r="Y597" s="130" t="str">
        <f>IF(ISNUMBER(Tableau1[[#This Row],[Date expédition réelle]]),"Expédiée","En cours")</f>
        <v>En cours</v>
      </c>
      <c r="Z597" s="133" t="s">
        <v>1669</v>
      </c>
      <c r="AA597" s="125" t="s">
        <v>876</v>
      </c>
      <c r="AB597" s="129">
        <v>18554</v>
      </c>
      <c r="AC597" s="129" t="s">
        <v>1215</v>
      </c>
      <c r="AD597" s="129"/>
      <c r="AE597" s="134">
        <v>43434</v>
      </c>
      <c r="AF597" s="134" t="s">
        <v>147</v>
      </c>
      <c r="AG597" s="134" t="str">
        <f t="shared" si="59"/>
        <v>TBD</v>
      </c>
      <c r="AH597" s="125"/>
      <c r="AI597" s="219" t="str">
        <f>IFERROR(VLOOKUP('PLANNING-RECHANGES LATelec'!$AU597,[2]MAD!$B$4:$J$50000,2,FALSE),"MAD TBD")</f>
        <v>MAD TBD</v>
      </c>
      <c r="AJ597" s="135" t="str">
        <f>IFERROR(VLOOKUP('PLANNING-RECHANGES LATelec'!$AU597,[2]MAD!$B$4:$J$50000,9,FALSE),"NON EXPEDIÉE")</f>
        <v>NON EXPEDIÉE</v>
      </c>
      <c r="AK597" s="237" t="str">
        <f t="shared" si="60"/>
        <v/>
      </c>
      <c r="AL597" s="227"/>
      <c r="AM597" s="222"/>
      <c r="AN597" s="172">
        <f>IFERROR(VLOOKUP('PLANNING-RECHANGES LATelec'!$F597,'Table V'!A$1:O8504,13,FALSE),"TBD")</f>
        <v>1353</v>
      </c>
      <c r="AO597" s="170">
        <f>IFERROR(VLOOKUP('PLANNING-RECHANGES LATelec'!$F597,'Table V'!A$1:O8461,14,FALSE),"TBD")</f>
        <v>0</v>
      </c>
      <c r="AP597" s="171" t="str">
        <f>IFERROR(VLOOKUP('PLANNING-RECHANGES LATelec'!$F597,'Table V'!A$1:O$8013,15,FALSE),"TBD")</f>
        <v>EUR</v>
      </c>
      <c r="AQ597" s="170" t="str">
        <f>IFERROR(VLOOKUP('PLANNING-RECHANGES LATelec'!$A597,[3]PO_AS!$A$2:$R$2520,16,FALSE),"TBD")</f>
        <v>TBD</v>
      </c>
      <c r="AR597" s="171" t="str">
        <f>IFERROR(VLOOKUP('PLANNING-RECHANGES LATelec'!$A597,[3]PO_AS!$A$2:$S$2520,18,FALSE),"TBD")</f>
        <v>TBD</v>
      </c>
      <c r="AS597" s="169" t="str">
        <f t="shared" si="61"/>
        <v>Non valide</v>
      </c>
      <c r="AT597" s="169" t="str">
        <f t="shared" si="62"/>
        <v>Non valide</v>
      </c>
      <c r="AU597" s="215" t="str">
        <f>LEFT('PLANNING-RECHANGES LATelec'!$R597,9)</f>
        <v>LCT181818</v>
      </c>
      <c r="AV597" s="156"/>
    </row>
    <row r="598" spans="1:48" ht="38.25" hidden="1" x14ac:dyDescent="0.2">
      <c r="A598" s="86" t="str">
        <f t="shared" si="58"/>
        <v>2792624310</v>
      </c>
      <c r="B598" s="125" t="str">
        <f>IFERROR(VLOOKUP(F598,'Table V'!A:K,11,FALSE),"TBD")</f>
        <v>AIRBUS</v>
      </c>
      <c r="C598" s="125">
        <v>27926243</v>
      </c>
      <c r="D598" s="126">
        <v>10</v>
      </c>
      <c r="E598" s="127" t="s">
        <v>6</v>
      </c>
      <c r="F598" s="125" t="s">
        <v>94</v>
      </c>
      <c r="G598" s="125">
        <v>1</v>
      </c>
      <c r="H598" s="125">
        <v>1</v>
      </c>
      <c r="I598" s="125" t="str">
        <f>IFERROR(VLOOKUP(F598,'Stock PHS'!A:F,6,FALSE),"")</f>
        <v/>
      </c>
      <c r="J598" s="128" t="str">
        <f>IFERROR(VLOOKUP(F598,'Table V'!A:I,9,FALSE),"P/N INCONNU")</f>
        <v>P/N CONNU</v>
      </c>
      <c r="K598" s="125" t="str">
        <f>IFERROR(VLOOKUP(F598,'Table V'!A:J,10,FALSE),"TBD")</f>
        <v>VB0044D</v>
      </c>
      <c r="L598" s="125" t="str">
        <f>IFERROR(VLOOKUP(F598,'Table V'!A:C,3,FALSE),"LdF non existante")</f>
        <v>LdF approuvée</v>
      </c>
      <c r="M598" s="129" t="s">
        <v>59</v>
      </c>
      <c r="N598" s="125" t="str">
        <f>IFERROR(VLOOKUP(F598,'Table V'!A:H,8,FALSE),"À définir")</f>
        <v>NON</v>
      </c>
      <c r="O598" s="125">
        <f>IFERROR(VLOOKUP(F598,'Table V'!A:E,2,FALSE),"TBD")</f>
        <v>517</v>
      </c>
      <c r="P598" s="125" t="str">
        <f>IFERROR(CONCATENATE(VLOOKUP(F598,'Table V'!$A$1:$Q$260192,17,FALSE),"-",(RIGHT(C598,4)),"0",D598),"")</f>
        <v>1251019-6243010</v>
      </c>
      <c r="Q598" s="130" t="str">
        <f>IFERROR(VLOOKUP(F598,'Table V'!A:L,12,FALSE),"")</f>
        <v>LAB</v>
      </c>
      <c r="R598" s="126" t="s">
        <v>945</v>
      </c>
      <c r="S598" s="125" t="s">
        <v>186</v>
      </c>
      <c r="T598" s="131" t="s">
        <v>24</v>
      </c>
      <c r="U598" s="132" t="s">
        <v>15</v>
      </c>
      <c r="V598" s="130" t="str">
        <f>IFERROR(VLOOKUP(F598,'Table V'!A:F,6,FALSE),"TBD")</f>
        <v>6V01965900</v>
      </c>
      <c r="W598" s="125" t="str">
        <f>IFERROR(VLOOKUP(F598,'Table V'!A:G,7,FALSE),"TBD")</f>
        <v>Qté 1</v>
      </c>
      <c r="X598" s="125" t="str">
        <f>IFERROR(VLOOKUP(A598,[1]Feuil1!$A:$AG,32,FALSE),"N/A")</f>
        <v>Waiting</v>
      </c>
      <c r="Y598" s="130" t="str">
        <f>IF(ISNUMBER(Tableau1[[#This Row],[Date expédition réelle]]),"Expédiée","En cours")</f>
        <v>En cours</v>
      </c>
      <c r="Z598" s="133" t="s">
        <v>1513</v>
      </c>
      <c r="AA598" s="125" t="s">
        <v>876</v>
      </c>
      <c r="AB598" s="129">
        <v>17482</v>
      </c>
      <c r="AC598" s="129" t="s">
        <v>1011</v>
      </c>
      <c r="AD598" s="129">
        <v>5805</v>
      </c>
      <c r="AE598" s="134">
        <v>43375</v>
      </c>
      <c r="AF598" s="134" t="s">
        <v>147</v>
      </c>
      <c r="AG598" s="134" t="str">
        <f t="shared" si="59"/>
        <v>TBD</v>
      </c>
      <c r="AH598" s="125"/>
      <c r="AI598" s="219" t="str">
        <f>IFERROR(VLOOKUP('PLANNING-RECHANGES LATelec'!$AU598,[2]MAD!$B$4:$J$50000,2,FALSE),"MAD TBD")</f>
        <v>MAD TBD</v>
      </c>
      <c r="AJ598" s="135" t="str">
        <f>IFERROR(VLOOKUP('PLANNING-RECHANGES LATelec'!$AU598,[2]MAD!$B$4:$J$50000,9,FALSE),"NON EXPEDIÉE")</f>
        <v>NON EXPEDIÉE</v>
      </c>
      <c r="AK598" s="237" t="str">
        <f t="shared" si="60"/>
        <v/>
      </c>
      <c r="AL598" s="227"/>
      <c r="AM598" s="222"/>
      <c r="AN598" s="172">
        <f>IFERROR(VLOOKUP('PLANNING-RECHANGES LATelec'!$F598,'Table V'!A$1:O8505,13,FALSE),"TBD")</f>
        <v>1951</v>
      </c>
      <c r="AO598" s="170">
        <f>IFERROR(VLOOKUP('PLANNING-RECHANGES LATelec'!$F598,'Table V'!A$1:O8462,14,FALSE),"TBD")</f>
        <v>2697</v>
      </c>
      <c r="AP598" s="171" t="str">
        <f>IFERROR(VLOOKUP('PLANNING-RECHANGES LATelec'!$F598,'Table V'!A$1:O$8013,15,FALSE),"TBD")</f>
        <v>USD</v>
      </c>
      <c r="AQ598" s="170">
        <f>IFERROR(VLOOKUP('PLANNING-RECHANGES LATelec'!$A598,[3]PO_AS!$A$2:$R$2520,16,FALSE),"TBD")</f>
        <v>1951</v>
      </c>
      <c r="AR598" s="171" t="str">
        <f>IFERROR(VLOOKUP('PLANNING-RECHANGES LATelec'!$A598,[3]PO_AS!$A$2:$S$2520,18,FALSE),"TBD")</f>
        <v>EUR</v>
      </c>
      <c r="AS598" s="169" t="str">
        <f t="shared" si="61"/>
        <v>Valide</v>
      </c>
      <c r="AT598" s="169" t="str">
        <f t="shared" si="62"/>
        <v>Non valide</v>
      </c>
      <c r="AU598" s="215" t="str">
        <f>LEFT('PLANNING-RECHANGES LATelec'!$R598,9)</f>
        <v>LCT143895</v>
      </c>
      <c r="AV598" s="156"/>
    </row>
    <row r="599" spans="1:48" ht="51" hidden="1" x14ac:dyDescent="0.2">
      <c r="A599" s="86" t="str">
        <f t="shared" si="58"/>
        <v>27908564
2796146010</v>
      </c>
      <c r="B599" s="125" t="str">
        <f>IFERROR(VLOOKUP(F599,'Table V'!A:K,11,FALSE),"TBD")</f>
        <v>AIRBUS</v>
      </c>
      <c r="C599" s="125" t="s">
        <v>1930</v>
      </c>
      <c r="D599" s="126">
        <v>10</v>
      </c>
      <c r="E599" s="127" t="s">
        <v>95</v>
      </c>
      <c r="F599" s="125" t="s">
        <v>585</v>
      </c>
      <c r="G599" s="125">
        <v>1</v>
      </c>
      <c r="H599" s="125">
        <v>1</v>
      </c>
      <c r="I599" s="125" t="str">
        <f>IFERROR(VLOOKUP(F599,'Stock PHS'!A:F,6,FALSE),"")</f>
        <v/>
      </c>
      <c r="J599" s="128" t="str">
        <f>IFERROR(VLOOKUP(F599,'Table V'!A:I,9,FALSE),"P/N INCONNU")</f>
        <v>P/N CONNU</v>
      </c>
      <c r="K599" s="125" t="str">
        <f>IFERROR(VLOOKUP(F599,'Table V'!A:J,10,FALSE),"TBD")</f>
        <v>NB01424P</v>
      </c>
      <c r="L599" s="125" t="str">
        <f>IFERROR(VLOOKUP(F599,'Table V'!A:C,3,FALSE),"LdF non existante")</f>
        <v>LdF Non approuvée</v>
      </c>
      <c r="M599" s="129" t="s">
        <v>59</v>
      </c>
      <c r="N599" s="125" t="str">
        <f>IFERROR(VLOOKUP(F599,'Table V'!A:H,8,FALSE),"À définir")</f>
        <v>NON</v>
      </c>
      <c r="O599" s="125">
        <f>IFERROR(VLOOKUP(F599,'Table V'!A:E,2,FALSE),"TBD")</f>
        <v>108</v>
      </c>
      <c r="P599" s="125" t="str">
        <f>IFERROR(CONCATENATE(VLOOKUP(F599,'Table V'!$A$1:$Q$260192,17,FALSE),"-",(RIGHT(C599,4)),"0",D599),"")</f>
        <v>1251019-1460010</v>
      </c>
      <c r="Q599" s="130" t="str">
        <f>IFERROR(VLOOKUP(F599,'Table V'!A:L,12,FALSE),"")</f>
        <v>LAB</v>
      </c>
      <c r="R599" s="126" t="s">
        <v>882</v>
      </c>
      <c r="S599" s="125" t="s">
        <v>183</v>
      </c>
      <c r="T599" s="131" t="s">
        <v>24</v>
      </c>
      <c r="U599" s="132" t="s">
        <v>15</v>
      </c>
      <c r="V599" s="130">
        <f>IFERROR(VLOOKUP(F599,'Table V'!A:F,6,FALSE),"TBD")</f>
        <v>6963403800</v>
      </c>
      <c r="W599" s="125" t="str">
        <f>IFERROR(VLOOKUP(F599,'Table V'!A:G,7,FALSE),"TBD")</f>
        <v>Qté 1</v>
      </c>
      <c r="X599" s="125" t="str">
        <f>IFERROR(VLOOKUP(A599,[1]Feuil1!$A:$AG,32,FALSE),"N/A")</f>
        <v>In delivering</v>
      </c>
      <c r="Y599" s="130" t="str">
        <f>IF(ISNUMBER(Tableau1[[#This Row],[Date expédition réelle]]),"Expédiée","En cours")</f>
        <v>En cours</v>
      </c>
      <c r="Z599" s="133" t="s">
        <v>1514</v>
      </c>
      <c r="AA599" s="125" t="s">
        <v>876</v>
      </c>
      <c r="AB599" s="129">
        <v>16901</v>
      </c>
      <c r="AC599" s="129" t="s">
        <v>959</v>
      </c>
      <c r="AD599" s="129">
        <v>5611</v>
      </c>
      <c r="AE599" s="134">
        <v>43435</v>
      </c>
      <c r="AF599" s="134" t="s">
        <v>147</v>
      </c>
      <c r="AG599" s="134" t="str">
        <f t="shared" si="59"/>
        <v>TBD</v>
      </c>
      <c r="AH599" s="125"/>
      <c r="AI599" s="219" t="str">
        <f>IFERROR(VLOOKUP('PLANNING-RECHANGES LATelec'!$AU599,[2]MAD!$B$4:$J$50000,2,FALSE),"MAD TBD")</f>
        <v>MAD TBD</v>
      </c>
      <c r="AJ599" s="135" t="str">
        <f>IFERROR(VLOOKUP('PLANNING-RECHANGES LATelec'!$AU599,[2]MAD!$B$4:$J$50000,9,FALSE),"NON EXPEDIÉE")</f>
        <v>NON EXPEDIÉE</v>
      </c>
      <c r="AK599" s="237" t="str">
        <f t="shared" si="60"/>
        <v/>
      </c>
      <c r="AL599" s="227"/>
      <c r="AM599" s="222"/>
      <c r="AN599" s="172">
        <f>IFERROR(VLOOKUP('PLANNING-RECHANGES LATelec'!$F599,'Table V'!A$1:O8506,13,FALSE),"TBD")</f>
        <v>4194</v>
      </c>
      <c r="AO599" s="170">
        <f>IFERROR(VLOOKUP('PLANNING-RECHANGES LATelec'!$F599,'Table V'!A$1:O8463,14,FALSE),"TBD")</f>
        <v>0</v>
      </c>
      <c r="AP599" s="171" t="str">
        <f>IFERROR(VLOOKUP('PLANNING-RECHANGES LATelec'!$F599,'Table V'!A$1:O$8013,15,FALSE),"TBD")</f>
        <v>USD</v>
      </c>
      <c r="AQ599" s="170" t="str">
        <f>IFERROR(VLOOKUP('PLANNING-RECHANGES LATelec'!$A599,[3]PO_AS!$A$2:$R$2520,16,FALSE),"TBD")</f>
        <v>TBD</v>
      </c>
      <c r="AR599" s="171" t="str">
        <f>IFERROR(VLOOKUP('PLANNING-RECHANGES LATelec'!$A599,[3]PO_AS!$A$2:$S$2520,18,FALSE),"TBD")</f>
        <v>TBD</v>
      </c>
      <c r="AS599" s="169" t="str">
        <f t="shared" si="61"/>
        <v>Non valide</v>
      </c>
      <c r="AT599" s="169" t="str">
        <f t="shared" si="62"/>
        <v>Non valide</v>
      </c>
      <c r="AU599" s="215" t="str">
        <f>LEFT('PLANNING-RECHANGES LATelec'!$R599,9)</f>
        <v>LCT132147</v>
      </c>
      <c r="AV599" s="156"/>
    </row>
    <row r="600" spans="1:48" ht="51" hidden="1" x14ac:dyDescent="0.2">
      <c r="A600" s="86" t="str">
        <f t="shared" si="58"/>
        <v>2786643210</v>
      </c>
      <c r="B600" s="125" t="str">
        <f>IFERROR(VLOOKUP(F600,'Table V'!A:K,11,FALSE),"TBD")</f>
        <v>AIRBUS</v>
      </c>
      <c r="C600" s="125">
        <v>27866432</v>
      </c>
      <c r="D600" s="126">
        <v>10</v>
      </c>
      <c r="E600" s="127" t="s">
        <v>95</v>
      </c>
      <c r="F600" s="125" t="s">
        <v>585</v>
      </c>
      <c r="G600" s="125">
        <v>1</v>
      </c>
      <c r="H600" s="125">
        <v>1</v>
      </c>
      <c r="I600" s="125" t="str">
        <f>IFERROR(VLOOKUP(F600,'Stock PHS'!A:F,6,FALSE),"")</f>
        <v/>
      </c>
      <c r="J600" s="128" t="str">
        <f>IFERROR(VLOOKUP(F600,'Table V'!A:I,9,FALSE),"P/N INCONNU")</f>
        <v>P/N CONNU</v>
      </c>
      <c r="K600" s="125" t="str">
        <f>IFERROR(VLOOKUP(F600,'Table V'!A:J,10,FALSE),"TBD")</f>
        <v>NB01424P</v>
      </c>
      <c r="L600" s="125" t="str">
        <f>IFERROR(VLOOKUP(F600,'Table V'!A:C,3,FALSE),"LdF non existante")</f>
        <v>LdF Non approuvée</v>
      </c>
      <c r="M600" s="129" t="s">
        <v>59</v>
      </c>
      <c r="N600" s="125" t="str">
        <f>IFERROR(VLOOKUP(F600,'Table V'!A:H,8,FALSE),"À définir")</f>
        <v>NON</v>
      </c>
      <c r="O600" s="125">
        <f>IFERROR(VLOOKUP(F600,'Table V'!A:E,2,FALSE),"TBD")</f>
        <v>108</v>
      </c>
      <c r="P600" s="125" t="str">
        <f>IFERROR(CONCATENATE(VLOOKUP(F600,'Table V'!$A$1:$Q$260192,17,FALSE),"-",(RIGHT(C600,4)),"0",D600),"")</f>
        <v>1251019-6432010</v>
      </c>
      <c r="Q600" s="130" t="str">
        <f>IFERROR(VLOOKUP(F600,'Table V'!A:L,12,FALSE),"")</f>
        <v>LAB</v>
      </c>
      <c r="R600" s="126" t="s">
        <v>868</v>
      </c>
      <c r="S600" s="125" t="s">
        <v>172</v>
      </c>
      <c r="T600" s="131" t="s">
        <v>24</v>
      </c>
      <c r="U600" s="132" t="s">
        <v>15</v>
      </c>
      <c r="V600" s="130">
        <f>IFERROR(VLOOKUP(F600,'Table V'!A:F,6,FALSE),"TBD")</f>
        <v>6963403800</v>
      </c>
      <c r="W600" s="125" t="str">
        <f>IFERROR(VLOOKUP(F600,'Table V'!A:G,7,FALSE),"TBD")</f>
        <v>Qté 1</v>
      </c>
      <c r="X600" s="125" t="str">
        <f>IFERROR(VLOOKUP(A600,[1]Feuil1!$A:$AG,32,FALSE),"N/A")</f>
        <v>Waiting</v>
      </c>
      <c r="Y600" s="130" t="str">
        <f>IF(ISNUMBER(Tableau1[[#This Row],[Date expédition réelle]]),"Expédiée","En cours")</f>
        <v>En cours</v>
      </c>
      <c r="Z600" s="133" t="s">
        <v>1515</v>
      </c>
      <c r="AA600" s="125" t="s">
        <v>159</v>
      </c>
      <c r="AB600" s="129">
        <v>16901</v>
      </c>
      <c r="AC600" s="129" t="s">
        <v>959</v>
      </c>
      <c r="AD600" s="129">
        <v>5805</v>
      </c>
      <c r="AE600" s="134">
        <v>43341</v>
      </c>
      <c r="AF600" s="134" t="s">
        <v>147</v>
      </c>
      <c r="AG600" s="134" t="str">
        <f t="shared" si="59"/>
        <v>TBD</v>
      </c>
      <c r="AH600" s="125"/>
      <c r="AI600" s="219" t="str">
        <f>IFERROR(VLOOKUP('PLANNING-RECHANGES LATelec'!$AU600,[2]MAD!$B$4:$J$50000,2,FALSE),"MAD TBD")</f>
        <v>MAD TBD</v>
      </c>
      <c r="AJ600" s="135" t="str">
        <f>IFERROR(VLOOKUP('PLANNING-RECHANGES LATelec'!$AU600,[2]MAD!$B$4:$J$50000,9,FALSE),"NON EXPEDIÉE")</f>
        <v>NON EXPEDIÉE</v>
      </c>
      <c r="AK600" s="237" t="str">
        <f t="shared" si="60"/>
        <v/>
      </c>
      <c r="AL600" s="227"/>
      <c r="AM600" s="222"/>
      <c r="AN600" s="172">
        <f>IFERROR(VLOOKUP('PLANNING-RECHANGES LATelec'!$F600,'Table V'!A$1:O8507,13,FALSE),"TBD")</f>
        <v>4194</v>
      </c>
      <c r="AO600" s="170">
        <f>IFERROR(VLOOKUP('PLANNING-RECHANGES LATelec'!$F600,'Table V'!A$1:O8464,14,FALSE),"TBD")</f>
        <v>0</v>
      </c>
      <c r="AP600" s="171" t="str">
        <f>IFERROR(VLOOKUP('PLANNING-RECHANGES LATelec'!$F600,'Table V'!A$1:O$8013,15,FALSE),"TBD")</f>
        <v>USD</v>
      </c>
      <c r="AQ600" s="170">
        <f>IFERROR(VLOOKUP('PLANNING-RECHANGES LATelec'!$A600,[3]PO_AS!$A$2:$R$2520,16,FALSE),"TBD")</f>
        <v>4194</v>
      </c>
      <c r="AR600" s="171" t="str">
        <f>IFERROR(VLOOKUP('PLANNING-RECHANGES LATelec'!$A600,[3]PO_AS!$A$2:$S$2520,18,FALSE),"TBD")</f>
        <v>USD</v>
      </c>
      <c r="AS600" s="169" t="str">
        <f t="shared" si="61"/>
        <v>Valide</v>
      </c>
      <c r="AT600" s="169" t="str">
        <f t="shared" si="62"/>
        <v>Valide</v>
      </c>
      <c r="AU600" s="215" t="str">
        <f>LEFT('PLANNING-RECHANGES LATelec'!$R600,9)</f>
        <v>LCT125928</v>
      </c>
      <c r="AV600" s="156"/>
    </row>
    <row r="601" spans="1:48" ht="63.75" hidden="1" x14ac:dyDescent="0.2">
      <c r="A601" s="85" t="str">
        <f t="shared" si="58"/>
        <v>27916104
2795002310</v>
      </c>
      <c r="B601" s="125" t="str">
        <f>IFERROR(VLOOKUP(F601,'Table V'!A:K,11,FALSE),"TBD")</f>
        <v>AIRBUS</v>
      </c>
      <c r="C601" s="125" t="s">
        <v>1931</v>
      </c>
      <c r="D601" s="126">
        <v>10</v>
      </c>
      <c r="E601" s="127" t="s">
        <v>95</v>
      </c>
      <c r="F601" s="125" t="s">
        <v>883</v>
      </c>
      <c r="G601" s="125">
        <v>1</v>
      </c>
      <c r="H601" s="125">
        <v>1</v>
      </c>
      <c r="I601" s="125" t="str">
        <f>IFERROR(VLOOKUP(F601,'Stock PHS'!A:F,6,FALSE),"")</f>
        <v/>
      </c>
      <c r="J601" s="128" t="str">
        <f>IFERROR(VLOOKUP(F601,'Table V'!A:I,9,FALSE),"P/N INCONNU")</f>
        <v>P/N CONNU</v>
      </c>
      <c r="K601" s="125" t="str">
        <f>IFERROR(VLOOKUP(F601,'Table V'!A:J,10,FALSE),"TBD")</f>
        <v>RR0827Z</v>
      </c>
      <c r="L601" s="125" t="str">
        <f>IFERROR(VLOOKUP(F601,'Table V'!A:C,3,FALSE),"LdF non existante")</f>
        <v>LdF Non approuvée</v>
      </c>
      <c r="M601" s="129" t="s">
        <v>59</v>
      </c>
      <c r="N601" s="125" t="str">
        <f>IFERROR(VLOOKUP(F601,'Table V'!A:H,8,FALSE),"À définir")</f>
        <v>NON</v>
      </c>
      <c r="O601" s="125">
        <f>IFERROR(VLOOKUP(F601,'Table V'!A:E,2,FALSE),"TBD")</f>
        <v>419</v>
      </c>
      <c r="P601" s="125" t="str">
        <f>IFERROR(CONCATENATE(VLOOKUP(F601,'Table V'!$A$1:$Q$260192,17,FALSE),"-",(RIGHT(C601,4)),"0",D601),"")</f>
        <v>1251319-0023010</v>
      </c>
      <c r="Q601" s="130" t="str">
        <f>IFERROR(VLOOKUP(F601,'Table V'!A:L,12,FALSE),"")</f>
        <v>LAB</v>
      </c>
      <c r="R601" s="126" t="s">
        <v>992</v>
      </c>
      <c r="S601" s="125" t="s">
        <v>172</v>
      </c>
      <c r="T601" s="131" t="s">
        <v>24</v>
      </c>
      <c r="U601" s="132" t="s">
        <v>15</v>
      </c>
      <c r="V601" s="130" t="str">
        <f>IFERROR(VLOOKUP(F601,'Table V'!A:F,6,FALSE),"TBD")</f>
        <v>6586901700 6504421000 6586901800 6504420500 6574907800</v>
      </c>
      <c r="W601" s="125" t="str">
        <f>IFERROR(VLOOKUP(F601,'Table V'!A:G,7,FALSE),"TBD")</f>
        <v>Qté 1
Qté 1
Qté 1
Qté 1
Qté 1</v>
      </c>
      <c r="X601" s="125" t="str">
        <f>IFERROR(VLOOKUP(A601,[1]Feuil1!$A:$AG,32,FALSE),"N/A")</f>
        <v>In delivering</v>
      </c>
      <c r="Y601" s="130" t="str">
        <f>IF(ISNUMBER(Tableau1[[#This Row],[Date expédition réelle]]),"Expédiée","En cours")</f>
        <v>En cours</v>
      </c>
      <c r="Z601" s="133" t="s">
        <v>1516</v>
      </c>
      <c r="AA601" s="125" t="s">
        <v>876</v>
      </c>
      <c r="AB601" s="129">
        <v>17485</v>
      </c>
      <c r="AC601" s="129" t="s">
        <v>1092</v>
      </c>
      <c r="AD601" s="129">
        <v>5805</v>
      </c>
      <c r="AE601" s="134">
        <v>43391</v>
      </c>
      <c r="AF601" s="134" t="s">
        <v>147</v>
      </c>
      <c r="AG601" s="134" t="str">
        <f t="shared" si="59"/>
        <v>TBD</v>
      </c>
      <c r="AH601" s="125"/>
      <c r="AI601" s="219" t="str">
        <f>IFERROR(VLOOKUP('PLANNING-RECHANGES LATelec'!$AU601,[2]MAD!$B$4:$J$50000,2,FALSE),"MAD TBD")</f>
        <v>MAD TBD</v>
      </c>
      <c r="AJ601" s="135" t="str">
        <f>IFERROR(VLOOKUP('PLANNING-RECHANGES LATelec'!$AU601,[2]MAD!$B$4:$J$50000,9,FALSE),"NON EXPEDIÉE")</f>
        <v>NON EXPEDIÉE</v>
      </c>
      <c r="AK601" s="237" t="str">
        <f t="shared" si="60"/>
        <v/>
      </c>
      <c r="AL601" s="227"/>
      <c r="AM601" s="222"/>
      <c r="AN601" s="172">
        <f>IFERROR(VLOOKUP('PLANNING-RECHANGES LATelec'!$F601,'Table V'!A$1:O8508,13,FALSE),"TBD")</f>
        <v>3533</v>
      </c>
      <c r="AO601" s="170">
        <f>IFERROR(VLOOKUP('PLANNING-RECHANGES LATelec'!$F601,'Table V'!A$1:O8465,14,FALSE),"TBD")</f>
        <v>0</v>
      </c>
      <c r="AP601" s="171" t="str">
        <f>IFERROR(VLOOKUP('PLANNING-RECHANGES LATelec'!$F601,'Table V'!A$1:O$8013,15,FALSE),"TBD")</f>
        <v>USD</v>
      </c>
      <c r="AQ601" s="170" t="str">
        <f>IFERROR(VLOOKUP('PLANNING-RECHANGES LATelec'!$A601,[3]PO_AS!$A$2:$R$2520,16,FALSE),"TBD")</f>
        <v>TBD</v>
      </c>
      <c r="AR601" s="171" t="str">
        <f>IFERROR(VLOOKUP('PLANNING-RECHANGES LATelec'!$A601,[3]PO_AS!$A$2:$S$2520,18,FALSE),"TBD")</f>
        <v>TBD</v>
      </c>
      <c r="AS601" s="169" t="str">
        <f t="shared" si="61"/>
        <v>Non valide</v>
      </c>
      <c r="AT601" s="169" t="str">
        <f t="shared" si="62"/>
        <v>Non valide</v>
      </c>
      <c r="AU601" s="215" t="str">
        <f>LEFT('PLANNING-RECHANGES LATelec'!$R601,9)</f>
        <v>LCT145591</v>
      </c>
      <c r="AV601" s="156"/>
    </row>
    <row r="602" spans="1:48" ht="51" x14ac:dyDescent="0.2">
      <c r="A602" s="85" t="str">
        <f t="shared" si="58"/>
        <v>2792645110</v>
      </c>
      <c r="B602" s="125" t="str">
        <f>IFERROR(VLOOKUP(F602,'Table V'!A:K,11,FALSE),"TBD")</f>
        <v>AIRBUS</v>
      </c>
      <c r="C602" s="125">
        <v>27926451</v>
      </c>
      <c r="D602" s="126">
        <v>10</v>
      </c>
      <c r="E602" s="127" t="s">
        <v>95</v>
      </c>
      <c r="F602" s="125" t="s">
        <v>585</v>
      </c>
      <c r="G602" s="125">
        <v>1</v>
      </c>
      <c r="H602" s="125">
        <v>1</v>
      </c>
      <c r="I602" s="125" t="str">
        <f>IFERROR(VLOOKUP(F602,'Stock PHS'!A:F,6,FALSE),"")</f>
        <v/>
      </c>
      <c r="J602" s="128" t="str">
        <f>IFERROR(VLOOKUP(F602,'Table V'!A:I,9,FALSE),"P/N INCONNU")</f>
        <v>P/N CONNU</v>
      </c>
      <c r="K602" s="125" t="str">
        <f>IFERROR(VLOOKUP(F602,'Table V'!A:J,10,FALSE),"TBD")</f>
        <v>NB01424P</v>
      </c>
      <c r="L602" s="125" t="str">
        <f>IFERROR(VLOOKUP(F602,'Table V'!A:C,3,FALSE),"LdF non existante")</f>
        <v>LdF Non approuvée</v>
      </c>
      <c r="M602" s="129" t="s">
        <v>59</v>
      </c>
      <c r="N602" s="125" t="str">
        <f>IFERROR(VLOOKUP(F602,'Table V'!A:H,8,FALSE),"À définir")</f>
        <v>NON</v>
      </c>
      <c r="O602" s="125">
        <f>IFERROR(VLOOKUP(F602,'Table V'!A:E,2,FALSE),"TBD")</f>
        <v>108</v>
      </c>
      <c r="P602" s="125" t="str">
        <f>IFERROR(CONCATENATE(VLOOKUP(F602,'Table V'!$A$1:$Q$260192,17,FALSE),"-",(RIGHT(C602,4)),"0",D602),"")</f>
        <v>1251019-6451010</v>
      </c>
      <c r="Q602" s="130" t="str">
        <f>IFERROR(VLOOKUP(F602,'Table V'!A:L,12,FALSE),"")</f>
        <v>LAB</v>
      </c>
      <c r="R602" s="126" t="s">
        <v>1024</v>
      </c>
      <c r="S602" s="125" t="s">
        <v>186</v>
      </c>
      <c r="T602" s="131">
        <v>43528</v>
      </c>
      <c r="U602" s="132" t="s">
        <v>15</v>
      </c>
      <c r="V602" s="130">
        <f>IFERROR(VLOOKUP(F602,'Table V'!A:F,6,FALSE),"TBD")</f>
        <v>6963403800</v>
      </c>
      <c r="W602" s="125" t="str">
        <f>IFERROR(VLOOKUP(F602,'Table V'!A:G,7,FALSE),"TBD")</f>
        <v>Qté 1</v>
      </c>
      <c r="X602" s="125" t="str">
        <f>IFERROR(VLOOKUP(A602,[1]Feuil1!$A:$AG,32,FALSE),"N/A")</f>
        <v>Waiting</v>
      </c>
      <c r="Y602" s="130" t="str">
        <f>IF(ISNUMBER(Tableau1[[#This Row],[Date expédition réelle]]),"Expédiée","En cours")</f>
        <v>En cours</v>
      </c>
      <c r="Z602" s="133" t="s">
        <v>1517</v>
      </c>
      <c r="AA602" s="125" t="s">
        <v>876</v>
      </c>
      <c r="AB602" s="129">
        <v>17883</v>
      </c>
      <c r="AC602" s="129" t="s">
        <v>1069</v>
      </c>
      <c r="AD602" s="129">
        <v>5805</v>
      </c>
      <c r="AE602" s="134">
        <v>43406</v>
      </c>
      <c r="AF602" s="134" t="s">
        <v>147</v>
      </c>
      <c r="AG602" s="134" t="str">
        <f t="shared" si="59"/>
        <v>TBD</v>
      </c>
      <c r="AH602" s="125"/>
      <c r="AI602" s="219" t="str">
        <f>IFERROR(VLOOKUP('PLANNING-RECHANGES LATelec'!$AU602,[2]MAD!$B$4:$J$50000,2,FALSE),"MAD TBD")</f>
        <v>MAD TBD</v>
      </c>
      <c r="AJ602" s="135" t="str">
        <f>IFERROR(VLOOKUP('PLANNING-RECHANGES LATelec'!$AU602,[2]MAD!$B$4:$J$50000,9,FALSE),"NON EXPEDIÉE")</f>
        <v>NON EXPEDIÉE</v>
      </c>
      <c r="AK602" s="237" t="str">
        <f t="shared" si="60"/>
        <v/>
      </c>
      <c r="AL602" s="227"/>
      <c r="AM602" s="222"/>
      <c r="AN602" s="172">
        <f>IFERROR(VLOOKUP('PLANNING-RECHANGES LATelec'!$F602,'Table V'!A$1:O8509,13,FALSE),"TBD")</f>
        <v>4194</v>
      </c>
      <c r="AO602" s="170">
        <f>IFERROR(VLOOKUP('PLANNING-RECHANGES LATelec'!$F602,'Table V'!A$1:O8466,14,FALSE),"TBD")</f>
        <v>0</v>
      </c>
      <c r="AP602" s="171" t="str">
        <f>IFERROR(VLOOKUP('PLANNING-RECHANGES LATelec'!$F602,'Table V'!A$1:O$8013,15,FALSE),"TBD")</f>
        <v>USD</v>
      </c>
      <c r="AQ602" s="170">
        <f>IFERROR(VLOOKUP('PLANNING-RECHANGES LATelec'!$A602,[3]PO_AS!$A$2:$R$2520,16,FALSE),"TBD")</f>
        <v>4194</v>
      </c>
      <c r="AR602" s="171" t="str">
        <f>IFERROR(VLOOKUP('PLANNING-RECHANGES LATelec'!$A602,[3]PO_AS!$A$2:$S$2520,18,FALSE),"TBD")</f>
        <v>USD</v>
      </c>
      <c r="AS602" s="169" t="str">
        <f t="shared" si="61"/>
        <v>Valide</v>
      </c>
      <c r="AT602" s="169" t="str">
        <f t="shared" si="62"/>
        <v>Valide</v>
      </c>
      <c r="AU602" s="215" t="str">
        <f>LEFT('PLANNING-RECHANGES LATelec'!$R602,9)</f>
        <v>LCT164069</v>
      </c>
      <c r="AV602" s="156"/>
    </row>
    <row r="603" spans="1:48" ht="38.25" x14ac:dyDescent="0.2">
      <c r="A603" s="86" t="str">
        <f t="shared" si="58"/>
        <v>2799225910</v>
      </c>
      <c r="B603" s="125" t="str">
        <f>IFERROR(VLOOKUP(F603,'Table V'!A:K,11,FALSE),"TBD")</f>
        <v>AIRBUS</v>
      </c>
      <c r="C603" s="125">
        <v>27992259</v>
      </c>
      <c r="D603" s="126" t="s">
        <v>157</v>
      </c>
      <c r="E603" s="127" t="s">
        <v>95</v>
      </c>
      <c r="F603" s="125" t="s">
        <v>499</v>
      </c>
      <c r="G603" s="125">
        <v>2</v>
      </c>
      <c r="H603" s="125">
        <v>2</v>
      </c>
      <c r="I603" s="125" t="str">
        <f>IFERROR(VLOOKUP(F603,'Stock PHS'!A:F,6,FALSE),"")</f>
        <v/>
      </c>
      <c r="J603" s="128" t="str">
        <f>IFERROR(VLOOKUP(F603,'Table V'!A:I,9,FALSE),"P/N INCONNU")</f>
        <v>P/N CONNU</v>
      </c>
      <c r="K603" s="125" t="str">
        <f>IFERROR(VLOOKUP(F603,'Table V'!A:J,10,FALSE),"TBD")</f>
        <v>NB06482P</v>
      </c>
      <c r="L603" s="125" t="str">
        <f>IFERROR(VLOOKUP(F603,'Table V'!A:C,3,FALSE),"LdF non existante")</f>
        <v>LdF Non approuvée</v>
      </c>
      <c r="M603" s="129"/>
      <c r="N603" s="125" t="str">
        <f>IFERROR(VLOOKUP(F603,'Table V'!A:H,8,FALSE),"À définir")</f>
        <v>NON</v>
      </c>
      <c r="O603" s="125">
        <f>IFERROR(VLOOKUP(F603,'Table V'!A:E,2,FALSE),"TBD")</f>
        <v>22</v>
      </c>
      <c r="P603" s="125" t="str">
        <f>IFERROR(CONCATENATE(VLOOKUP(F603,'Table V'!$A$1:$Q$260192,17,FALSE),"-",(RIGHT(C603,4)),"0",D603),"")</f>
        <v>1251019-2259010</v>
      </c>
      <c r="Q603" s="130" t="str">
        <f>IFERROR(VLOOKUP(F603,'Table V'!A:L,12,FALSE),"")</f>
        <v>LAB</v>
      </c>
      <c r="R603" s="126" t="s">
        <v>1260</v>
      </c>
      <c r="S603" s="125" t="s">
        <v>1261</v>
      </c>
      <c r="T603" s="131">
        <v>43528</v>
      </c>
      <c r="U603" s="132" t="s">
        <v>15</v>
      </c>
      <c r="V603" s="130" t="str">
        <f>IFERROR(VLOOKUP(F603,'Table V'!A:F,6,FALSE),"TBD")</f>
        <v>6939600100
6944100100</v>
      </c>
      <c r="W603" s="125" t="str">
        <f>IFERROR(VLOOKUP(F603,'Table V'!A:G,7,FALSE),"TBD")</f>
        <v>Qté 1
Qté 1</v>
      </c>
      <c r="X603" s="125" t="str">
        <f>IFERROR(VLOOKUP(A603,[1]Feuil1!$A:$AG,32,FALSE),"N/A")</f>
        <v>Waiting</v>
      </c>
      <c r="Y603" s="130" t="str">
        <f>IF(ISNUMBER(Tableau1[[#This Row],[Date expédition réelle]]),"Expédiée","En cours")</f>
        <v>En cours</v>
      </c>
      <c r="Z603" s="133" t="s">
        <v>1520</v>
      </c>
      <c r="AA603" s="125" t="s">
        <v>876</v>
      </c>
      <c r="AB603" s="129">
        <v>19840</v>
      </c>
      <c r="AC603" s="129"/>
      <c r="AD603" s="129">
        <v>5805</v>
      </c>
      <c r="AE603" s="134">
        <v>43463</v>
      </c>
      <c r="AF603" s="134" t="s">
        <v>147</v>
      </c>
      <c r="AG603" s="134" t="str">
        <f t="shared" si="59"/>
        <v>TBD</v>
      </c>
      <c r="AH603" s="125"/>
      <c r="AI603" s="219" t="str">
        <f>IFERROR(VLOOKUP('PLANNING-RECHANGES LATelec'!$AU603,[2]MAD!$B$4:$J$50000,2,FALSE),"MAD TBD")</f>
        <v>MAD TBD</v>
      </c>
      <c r="AJ603" s="135" t="str">
        <f>IFERROR(VLOOKUP('PLANNING-RECHANGES LATelec'!$AU603,[2]MAD!$B$4:$J$50000,9,FALSE),"NON EXPEDIÉE")</f>
        <v>NON EXPEDIÉE</v>
      </c>
      <c r="AK603" s="237" t="str">
        <f t="shared" si="60"/>
        <v/>
      </c>
      <c r="AL603" s="227"/>
      <c r="AM603" s="222"/>
      <c r="AN603" s="172">
        <f>IFERROR(VLOOKUP('PLANNING-RECHANGES LATelec'!$F603,'Table V'!A$1:O8510,13,FALSE),"TBD")</f>
        <v>4106</v>
      </c>
      <c r="AO603" s="170">
        <f>IFERROR(VLOOKUP('PLANNING-RECHANGES LATelec'!$F603,'Table V'!A$1:O8467,14,FALSE),"TBD")</f>
        <v>0</v>
      </c>
      <c r="AP603" s="171" t="str">
        <f>IFERROR(VLOOKUP('PLANNING-RECHANGES LATelec'!$F603,'Table V'!A$1:O$8013,15,FALSE),"TBD")</f>
        <v>USD</v>
      </c>
      <c r="AQ603" s="170">
        <f>IFERROR(VLOOKUP('PLANNING-RECHANGES LATelec'!$A603,[3]PO_AS!$A$2:$R$2520,16,FALSE),"TBD")</f>
        <v>4106</v>
      </c>
      <c r="AR603" s="171" t="str">
        <f>IFERROR(VLOOKUP('PLANNING-RECHANGES LATelec'!$A603,[3]PO_AS!$A$2:$S$2520,18,FALSE),"TBD")</f>
        <v>USD</v>
      </c>
      <c r="AS603" s="169" t="str">
        <f t="shared" si="61"/>
        <v>Valide</v>
      </c>
      <c r="AT603" s="169" t="str">
        <f t="shared" si="62"/>
        <v>Valide</v>
      </c>
      <c r="AU603" s="215" t="str">
        <f>LEFT('PLANNING-RECHANGES LATelec'!$R603,9)</f>
        <v>LCT205377</v>
      </c>
      <c r="AV603" s="156"/>
    </row>
    <row r="604" spans="1:48" ht="51" hidden="1" x14ac:dyDescent="0.2">
      <c r="A604" s="85" t="str">
        <f t="shared" si="58"/>
        <v>2794403810</v>
      </c>
      <c r="B604" s="125" t="str">
        <f>IFERROR(VLOOKUP(F604,'Table V'!A:K,11,FALSE),"TBD")</f>
        <v>AIRBUS</v>
      </c>
      <c r="C604" s="125">
        <v>27944038</v>
      </c>
      <c r="D604" s="126" t="s">
        <v>157</v>
      </c>
      <c r="E604" s="127" t="s">
        <v>104</v>
      </c>
      <c r="F604" s="125" t="s">
        <v>94</v>
      </c>
      <c r="G604" s="125">
        <v>1</v>
      </c>
      <c r="H604" s="125">
        <v>1</v>
      </c>
      <c r="I604" s="125" t="str">
        <f>IFERROR(VLOOKUP(F604,'Stock PHS'!A:F,6,FALSE),"")</f>
        <v/>
      </c>
      <c r="J604" s="128" t="str">
        <f>IFERROR(VLOOKUP(F604,'Table V'!A:I,9,FALSE),"P/N INCONNU")</f>
        <v>P/N CONNU</v>
      </c>
      <c r="K604" s="125" t="str">
        <f>IFERROR(VLOOKUP(F604,'Table V'!A:J,10,FALSE),"TBD")</f>
        <v>VB0044D</v>
      </c>
      <c r="L604" s="125" t="str">
        <f>IFERROR(VLOOKUP(F604,'Table V'!A:C,3,FALSE),"LdF non existante")</f>
        <v>LdF approuvée</v>
      </c>
      <c r="M604" s="129" t="s">
        <v>59</v>
      </c>
      <c r="N604" s="125" t="str">
        <f>IFERROR(VLOOKUP(F604,'Table V'!A:H,8,FALSE),"À définir")</f>
        <v>NON</v>
      </c>
      <c r="O604" s="125">
        <f>IFERROR(VLOOKUP(F604,'Table V'!A:E,2,FALSE),"TBD")</f>
        <v>517</v>
      </c>
      <c r="P604" s="125" t="str">
        <f>IFERROR(CONCATENATE(VLOOKUP(F604,'Table V'!$A$1:$Q$260192,17,FALSE),"-",(RIGHT(C604,4)),"0",D604),"")</f>
        <v>1251019-4038010</v>
      </c>
      <c r="Q604" s="130" t="str">
        <f>IFERROR(VLOOKUP(F604,'Table V'!A:L,12,FALSE),"")</f>
        <v>LAB</v>
      </c>
      <c r="R604" s="126" t="s">
        <v>1088</v>
      </c>
      <c r="S604" s="125" t="s">
        <v>187</v>
      </c>
      <c r="T604" s="131" t="s">
        <v>24</v>
      </c>
      <c r="U604" s="132" t="s">
        <v>15</v>
      </c>
      <c r="V604" s="130" t="str">
        <f>IFERROR(VLOOKUP(F604,'Table V'!A:F,6,FALSE),"TBD")</f>
        <v>6V01965900</v>
      </c>
      <c r="W604" s="125" t="str">
        <f>IFERROR(VLOOKUP(F604,'Table V'!A:G,7,FALSE),"TBD")</f>
        <v>Qté 1</v>
      </c>
      <c r="X604" s="125" t="str">
        <f>IFERROR(VLOOKUP(A604,[1]Feuil1!$A:$AG,32,FALSE),"N/A")</f>
        <v>Waiting</v>
      </c>
      <c r="Y604" s="130" t="str">
        <f>IF(ISNUMBER(Tableau1[[#This Row],[Date expédition réelle]]),"Expédiée","En cours")</f>
        <v>En cours</v>
      </c>
      <c r="Z604" s="133" t="s">
        <v>1521</v>
      </c>
      <c r="AA604" s="125" t="s">
        <v>876</v>
      </c>
      <c r="AB604" s="129">
        <v>18204</v>
      </c>
      <c r="AC604" s="129"/>
      <c r="AD604" s="129">
        <v>5805</v>
      </c>
      <c r="AE604" s="134">
        <v>43486</v>
      </c>
      <c r="AF604" s="134" t="s">
        <v>147</v>
      </c>
      <c r="AG604" s="134" t="str">
        <f t="shared" si="59"/>
        <v>TBD</v>
      </c>
      <c r="AH604" s="125"/>
      <c r="AI604" s="219" t="str">
        <f>IFERROR(VLOOKUP('PLANNING-RECHANGES LATelec'!$AU604,[2]MAD!$B$4:$J$50000,2,FALSE),"MAD TBD")</f>
        <v>MAD TBD</v>
      </c>
      <c r="AJ604" s="135" t="str">
        <f>IFERROR(VLOOKUP('PLANNING-RECHANGES LATelec'!$AU604,[2]MAD!$B$4:$J$50000,9,FALSE),"NON EXPEDIÉE")</f>
        <v>NON EXPEDIÉE</v>
      </c>
      <c r="AK604" s="224" t="str">
        <f t="shared" si="60"/>
        <v/>
      </c>
      <c r="AL604" s="227"/>
      <c r="AM604" s="222"/>
      <c r="AN604" s="172">
        <f>IFERROR(VLOOKUP('PLANNING-RECHANGES LATelec'!$F604,'Table V'!A$1:O8511,13,FALSE),"TBD")</f>
        <v>1951</v>
      </c>
      <c r="AO604" s="170">
        <f>IFERROR(VLOOKUP('PLANNING-RECHANGES LATelec'!$F604,'Table V'!A$1:O8468,14,FALSE),"TBD")</f>
        <v>2697</v>
      </c>
      <c r="AP604" s="171" t="str">
        <f>IFERROR(VLOOKUP('PLANNING-RECHANGES LATelec'!$F604,'Table V'!A$1:O$8013,15,FALSE),"TBD")</f>
        <v>USD</v>
      </c>
      <c r="AQ604" s="170">
        <f>IFERROR(VLOOKUP('PLANNING-RECHANGES LATelec'!$A604,[3]PO_AS!$A$2:$R$2520,16,FALSE),"TBD")</f>
        <v>1951</v>
      </c>
      <c r="AR604" s="171" t="str">
        <f>IFERROR(VLOOKUP('PLANNING-RECHANGES LATelec'!$A604,[3]PO_AS!$A$2:$S$2520,18,FALSE),"TBD")</f>
        <v>EUR</v>
      </c>
      <c r="AS604" s="169" t="str">
        <f t="shared" si="61"/>
        <v>Valide</v>
      </c>
      <c r="AT604" s="169" t="str">
        <f t="shared" si="62"/>
        <v>Non valide</v>
      </c>
      <c r="AU604" s="215" t="str">
        <f>LEFT('PLANNING-RECHANGES LATelec'!$R604,9)</f>
        <v>LCT168534</v>
      </c>
      <c r="AV604" s="156"/>
    </row>
    <row r="605" spans="1:48" ht="63.75" hidden="1" x14ac:dyDescent="0.2">
      <c r="A605" s="86" t="str">
        <f t="shared" si="58"/>
        <v>2802082610</v>
      </c>
      <c r="B605" s="125" t="str">
        <f>IFERROR(VLOOKUP(F605,'Table V'!A:K,11,FALSE),"TBD")</f>
        <v>AIRBUS</v>
      </c>
      <c r="C605" s="125">
        <v>28020826</v>
      </c>
      <c r="D605" s="126" t="s">
        <v>157</v>
      </c>
      <c r="E605" s="127" t="s">
        <v>95</v>
      </c>
      <c r="F605" s="125" t="s">
        <v>604</v>
      </c>
      <c r="G605" s="125">
        <v>1</v>
      </c>
      <c r="H605" s="125">
        <v>1</v>
      </c>
      <c r="I605" s="125" t="str">
        <f>IFERROR(VLOOKUP(F605,'Stock PHS'!A:F,6,FALSE),"")</f>
        <v>STOCK PHS Qté 1</v>
      </c>
      <c r="J605" s="128" t="str">
        <f>IFERROR(VLOOKUP(F605,'Table V'!A:I,9,FALSE),"P/N INCONNU")</f>
        <v>P/N CONNU</v>
      </c>
      <c r="K605" s="125" t="str">
        <f>IFERROR(VLOOKUP(F605,'Table V'!A:J,10,FALSE),"TBD")</f>
        <v>NR1624P</v>
      </c>
      <c r="L605" s="125" t="str">
        <f>IFERROR(VLOOKUP(F605,'Table V'!A:C,3,FALSE),"LdF non existante")</f>
        <v>LdF approuvée</v>
      </c>
      <c r="M605" s="129"/>
      <c r="N605" s="129" t="str">
        <f>IFERROR(VLOOKUP(F605,'Table V'!A:H,8,FALSE),"À définir")</f>
        <v>NON</v>
      </c>
      <c r="O605" s="125">
        <f>IFERROR(VLOOKUP(F605,'Table V'!A:E,2,FALSE),"TBD")</f>
        <v>119</v>
      </c>
      <c r="P605" s="125" t="str">
        <f>IFERROR(CONCATENATE(VLOOKUP(F605,'Table V'!$A$1:$Q$260192,17,FALSE),"-",(RIGHT(C605,4)),"0",D605),"")</f>
        <v>1251019-0826010</v>
      </c>
      <c r="Q605" s="138" t="str">
        <f>IFERROR(VLOOKUP(F605,'Table V'!A:L,12,FALSE),"")</f>
        <v>LAB</v>
      </c>
      <c r="R605" s="126" t="s">
        <v>1335</v>
      </c>
      <c r="S605" s="125" t="s">
        <v>181</v>
      </c>
      <c r="T605" s="131" t="s">
        <v>24</v>
      </c>
      <c r="U605" s="132" t="s">
        <v>15</v>
      </c>
      <c r="V605" s="139">
        <f>IFERROR(VLOOKUP(F605,'Table V'!A:F,6,FALSE),"TBD")</f>
        <v>6963382700</v>
      </c>
      <c r="W605" s="140" t="str">
        <f>IFERROR(VLOOKUP(F605,'Table V'!A:G,7,FALSE),"TBD")</f>
        <v>Qté 1</v>
      </c>
      <c r="X605" s="140" t="str">
        <f>IFERROR(VLOOKUP(A605,[1]Feuil1!$A:$AG,32,FALSE),"N/A")</f>
        <v>Waiting</v>
      </c>
      <c r="Y605" s="130" t="str">
        <f>IF(ISNUMBER(Tableau1[[#This Row],[Date expédition réelle]]),"Expédiée","En cours")</f>
        <v>En cours</v>
      </c>
      <c r="Z605" s="133" t="s">
        <v>1522</v>
      </c>
      <c r="AA605" s="125" t="s">
        <v>876</v>
      </c>
      <c r="AB605" s="129">
        <v>20463</v>
      </c>
      <c r="AC605" s="129"/>
      <c r="AD605" s="129">
        <v>5805</v>
      </c>
      <c r="AE605" s="134">
        <v>43488</v>
      </c>
      <c r="AF605" s="134" t="s">
        <v>147</v>
      </c>
      <c r="AG605" s="134" t="str">
        <f t="shared" si="59"/>
        <v>TBD</v>
      </c>
      <c r="AH605" s="125"/>
      <c r="AI605" s="219" t="str">
        <f>IFERROR(VLOOKUP('PLANNING-RECHANGES LATelec'!$AU605,[2]MAD!$B$4:$J$50000,2,FALSE),"MAD TBD")</f>
        <v>MAD TBD</v>
      </c>
      <c r="AJ605" s="135" t="str">
        <f>IFERROR(VLOOKUP('PLANNING-RECHANGES LATelec'!$AU605,[2]MAD!$B$4:$J$50000,9,FALSE),"NON EXPEDIÉE")</f>
        <v>NON EXPEDIÉE</v>
      </c>
      <c r="AK605" s="237" t="str">
        <f t="shared" si="60"/>
        <v/>
      </c>
      <c r="AL605" s="227"/>
      <c r="AM605" s="222"/>
      <c r="AN605" s="172">
        <f>IFERROR(VLOOKUP('PLANNING-RECHANGES LATelec'!$F605,'Table V'!A$1:O8512,13,FALSE),"TBD")</f>
        <v>1173</v>
      </c>
      <c r="AO605" s="170">
        <f>IFERROR(VLOOKUP('PLANNING-RECHANGES LATelec'!$F605,'Table V'!A$1:O8469,14,FALSE),"TBD")</f>
        <v>0</v>
      </c>
      <c r="AP605" s="171" t="str">
        <f>IFERROR(VLOOKUP('PLANNING-RECHANGES LATelec'!$F605,'Table V'!A$1:O$8013,15,FALSE),"TBD")</f>
        <v>USD</v>
      </c>
      <c r="AQ605" s="170">
        <f>IFERROR(VLOOKUP('PLANNING-RECHANGES LATelec'!$A605,[3]PO_AS!$A$2:$R$2520,16,FALSE),"TBD")</f>
        <v>1173</v>
      </c>
      <c r="AR605" s="171" t="str">
        <f>IFERROR(VLOOKUP('PLANNING-RECHANGES LATelec'!$A605,[3]PO_AS!$A$2:$S$2520,18,FALSE),"TBD")</f>
        <v>USD</v>
      </c>
      <c r="AS605" s="171" t="str">
        <f t="shared" si="61"/>
        <v>Valide</v>
      </c>
      <c r="AT605" s="171" t="str">
        <f t="shared" si="62"/>
        <v>Valide</v>
      </c>
      <c r="AU605" s="215" t="str">
        <f>LEFT('PLANNING-RECHANGES LATelec'!$R605,9)</f>
        <v>LCT226840</v>
      </c>
      <c r="AV605" s="156"/>
    </row>
    <row r="606" spans="1:48" ht="38.25" hidden="1" x14ac:dyDescent="0.2">
      <c r="A606" s="85" t="str">
        <f t="shared" si="58"/>
        <v>2796145210</v>
      </c>
      <c r="B606" s="125" t="str">
        <f>IFERROR(VLOOKUP(F606,'Table V'!A:K,11,FALSE),"TBD")</f>
        <v>AIRBUS</v>
      </c>
      <c r="C606" s="125">
        <v>27961452</v>
      </c>
      <c r="D606" s="126" t="s">
        <v>157</v>
      </c>
      <c r="E606" s="127" t="s">
        <v>104</v>
      </c>
      <c r="F606" s="125" t="s">
        <v>585</v>
      </c>
      <c r="G606" s="125">
        <v>4</v>
      </c>
      <c r="H606" s="125">
        <v>4</v>
      </c>
      <c r="I606" s="125" t="str">
        <f>IFERROR(VLOOKUP(F606,'Stock PHS'!A:F,6,FALSE),"")</f>
        <v/>
      </c>
      <c r="J606" s="128" t="str">
        <f>IFERROR(VLOOKUP(F606,'Table V'!A:I,9,FALSE),"P/N INCONNU")</f>
        <v>P/N CONNU</v>
      </c>
      <c r="K606" s="125" t="str">
        <f>IFERROR(VLOOKUP(F606,'Table V'!A:J,10,FALSE),"TBD")</f>
        <v>NB01424P</v>
      </c>
      <c r="L606" s="125" t="str">
        <f>IFERROR(VLOOKUP(F606,'Table V'!A:C,3,FALSE),"LdF non existante")</f>
        <v>LdF Non approuvée</v>
      </c>
      <c r="M606" s="129" t="s">
        <v>59</v>
      </c>
      <c r="N606" s="125" t="str">
        <f>IFERROR(VLOOKUP(F606,'Table V'!A:H,8,FALSE),"À définir")</f>
        <v>NON</v>
      </c>
      <c r="O606" s="125">
        <f>IFERROR(VLOOKUP(F606,'Table V'!A:E,2,FALSE),"TBD")</f>
        <v>108</v>
      </c>
      <c r="P606" s="125" t="str">
        <f>IFERROR(CONCATENATE(VLOOKUP(F606,'Table V'!$A$1:$Q$260192,17,FALSE),"-",(RIGHT(C606,4)),"0",D606),"")</f>
        <v>1251019-1452010</v>
      </c>
      <c r="Q606" s="130" t="str">
        <f>IFERROR(VLOOKUP(F606,'Table V'!A:L,12,FALSE),"")</f>
        <v>LAB</v>
      </c>
      <c r="R606" s="126" t="s">
        <v>1167</v>
      </c>
      <c r="S606" s="125" t="s">
        <v>1141</v>
      </c>
      <c r="T606" s="131" t="s">
        <v>24</v>
      </c>
      <c r="U606" s="132" t="s">
        <v>15</v>
      </c>
      <c r="V606" s="130">
        <f>IFERROR(VLOOKUP(F606,'Table V'!A:F,6,FALSE),"TBD")</f>
        <v>6963403800</v>
      </c>
      <c r="W606" s="125" t="str">
        <f>IFERROR(VLOOKUP(F606,'Table V'!A:G,7,FALSE),"TBD")</f>
        <v>Qté 1</v>
      </c>
      <c r="X606" s="125" t="str">
        <f>IFERROR(VLOOKUP(A606,[1]Feuil1!$A:$AG,32,FALSE),"N/A")</f>
        <v>Waiting</v>
      </c>
      <c r="Y606" s="130" t="str">
        <f>IF(ISNUMBER(Tableau1[[#This Row],[Date expédition réelle]]),"Expédiée","En cours")</f>
        <v>En cours</v>
      </c>
      <c r="Z606" s="133" t="s">
        <v>1518</v>
      </c>
      <c r="AA606" s="125" t="s">
        <v>876</v>
      </c>
      <c r="AB606" s="129">
        <v>18818</v>
      </c>
      <c r="AC606" s="129"/>
      <c r="AD606" s="129">
        <v>5805</v>
      </c>
      <c r="AE606" s="134">
        <v>43499</v>
      </c>
      <c r="AF606" s="134" t="s">
        <v>147</v>
      </c>
      <c r="AG606" s="134" t="str">
        <f t="shared" si="59"/>
        <v>TBD</v>
      </c>
      <c r="AH606" s="125"/>
      <c r="AI606" s="219" t="str">
        <f>IFERROR(VLOOKUP('PLANNING-RECHANGES LATelec'!$AU606,[2]MAD!$B$4:$J$50000,2,FALSE),"MAD TBD")</f>
        <v>MAD TBD</v>
      </c>
      <c r="AJ606" s="135" t="str">
        <f>IFERROR(VLOOKUP('PLANNING-RECHANGES LATelec'!$AU606,[2]MAD!$B$4:$J$50000,9,FALSE),"NON EXPEDIÉE")</f>
        <v>NON EXPEDIÉE</v>
      </c>
      <c r="AK606" s="237" t="str">
        <f t="shared" si="60"/>
        <v/>
      </c>
      <c r="AL606" s="227"/>
      <c r="AM606" s="222"/>
      <c r="AN606" s="172">
        <f>IFERROR(VLOOKUP('PLANNING-RECHANGES LATelec'!$F606,'Table V'!A$1:O8513,13,FALSE),"TBD")</f>
        <v>4194</v>
      </c>
      <c r="AO606" s="170">
        <f>IFERROR(VLOOKUP('PLANNING-RECHANGES LATelec'!$F606,'Table V'!A$1:O8470,14,FALSE),"TBD")</f>
        <v>0</v>
      </c>
      <c r="AP606" s="171" t="str">
        <f>IFERROR(VLOOKUP('PLANNING-RECHANGES LATelec'!$F606,'Table V'!A$1:O$8013,15,FALSE),"TBD")</f>
        <v>USD</v>
      </c>
      <c r="AQ606" s="170">
        <f>IFERROR(VLOOKUP('PLANNING-RECHANGES LATelec'!$A606,[3]PO_AS!$A$2:$R$2520,16,FALSE),"TBD")</f>
        <v>4194</v>
      </c>
      <c r="AR606" s="171" t="str">
        <f>IFERROR(VLOOKUP('PLANNING-RECHANGES LATelec'!$A606,[3]PO_AS!$A$2:$S$2520,18,FALSE),"TBD")</f>
        <v>USD</v>
      </c>
      <c r="AS606" s="169" t="str">
        <f t="shared" si="61"/>
        <v>Valide</v>
      </c>
      <c r="AT606" s="169" t="str">
        <f t="shared" si="62"/>
        <v>Valide</v>
      </c>
      <c r="AU606" s="215" t="str">
        <f>LEFT('PLANNING-RECHANGES LATelec'!$R606,9)</f>
        <v>LCT183541</v>
      </c>
      <c r="AV606" s="156"/>
    </row>
    <row r="607" spans="1:48" ht="25.5" hidden="1" x14ac:dyDescent="0.2">
      <c r="A607" s="164" t="str">
        <f t="shared" si="58"/>
        <v>2807661910</v>
      </c>
      <c r="B607" s="125" t="str">
        <f>IFERROR(VLOOKUP(F607,'Table V'!A:K,11,FALSE),"TBD")</f>
        <v>TBD</v>
      </c>
      <c r="C607" s="125">
        <v>28076619</v>
      </c>
      <c r="D607" s="126" t="s">
        <v>157</v>
      </c>
      <c r="E607" s="127" t="s">
        <v>95</v>
      </c>
      <c r="F607" s="125" t="s">
        <v>1538</v>
      </c>
      <c r="G607" s="125">
        <v>1</v>
      </c>
      <c r="H607" s="125">
        <v>1</v>
      </c>
      <c r="I607" s="125" t="str">
        <f>IFERROR(VLOOKUP(F607,'Stock PHS'!A:F,6,FALSE),"")</f>
        <v/>
      </c>
      <c r="J607" s="128" t="str">
        <f>IFERROR(VLOOKUP(F607,'Table V'!A:I,9,FALSE),"P/N INCONNU")</f>
        <v>P/N INCONNU</v>
      </c>
      <c r="K607" s="125" t="str">
        <f>IFERROR(VLOOKUP(F607,'Table V'!A:J,10,FALSE),"TBD")</f>
        <v>TBD</v>
      </c>
      <c r="L607" s="125" t="str">
        <f>IFERROR(VLOOKUP(F607,'Table V'!A:C,3,FALSE),"LdF non existante")</f>
        <v>LdF non existante</v>
      </c>
      <c r="M607" s="129"/>
      <c r="N607" s="129" t="str">
        <f>IFERROR(VLOOKUP(F607,'Table V'!A:H,8,FALSE),"À définir")</f>
        <v>À définir</v>
      </c>
      <c r="O607" s="125" t="str">
        <f>IFERROR(VLOOKUP(F607,'Table V'!A:E,2,FALSE),"TBD")</f>
        <v>TBD</v>
      </c>
      <c r="P607" s="129" t="str">
        <f>IFERROR(CONCATENATE(VLOOKUP(F607,'Table V'!$A$1:$Q$260192,17,FALSE),"-",(RIGHT(C607,4)),"0",D607),"")</f>
        <v/>
      </c>
      <c r="Q607" s="138" t="str">
        <f>IFERROR(VLOOKUP(F607,'Table V'!A:L,12,FALSE),"")</f>
        <v/>
      </c>
      <c r="R607" s="126"/>
      <c r="S607" s="125"/>
      <c r="T607" s="131" t="s">
        <v>24</v>
      </c>
      <c r="U607" s="132"/>
      <c r="V607" s="139" t="str">
        <f>IFERROR(VLOOKUP(F607,'Table V'!A:F,6,FALSE),"TBD")</f>
        <v>TBD</v>
      </c>
      <c r="W607" s="140" t="str">
        <f>IFERROR(VLOOKUP(F607,'Table V'!A:G,7,FALSE),"TBD")</f>
        <v>TBD</v>
      </c>
      <c r="X607" s="125" t="str">
        <f>IFERROR(VLOOKUP(A607,[1]Feuil1!$A:$AG,32,FALSE),"N/A")</f>
        <v>N/A</v>
      </c>
      <c r="Y607" s="130" t="str">
        <f>IF(ISNUMBER(Tableau1[[#This Row],[Date expédition réelle]]),"Expédiée","En cours")</f>
        <v>En cours</v>
      </c>
      <c r="Z607" s="133" t="s">
        <v>1679</v>
      </c>
      <c r="AA607" s="125"/>
      <c r="AB607" s="129"/>
      <c r="AC607" s="129"/>
      <c r="AD607" s="129"/>
      <c r="AE607" s="134">
        <v>43535</v>
      </c>
      <c r="AF607" s="134" t="s">
        <v>147</v>
      </c>
      <c r="AG607" s="134" t="str">
        <f t="shared" si="59"/>
        <v>TBD</v>
      </c>
      <c r="AH607" s="125"/>
      <c r="AI607" s="219" t="str">
        <f>IFERROR(VLOOKUP('PLANNING-RECHANGES LATelec'!$AU607,[2]MAD!$B$4:$J$50000,2,FALSE),"MAD TBD")</f>
        <v>MAD TBD</v>
      </c>
      <c r="AJ607" s="134" t="str">
        <f>IFERROR(VLOOKUP('PLANNING-RECHANGES LATelec'!$AU607,[2]MAD!$B$4:$J$50000,9,FALSE),"NON EXPEDIÉE")</f>
        <v>NON EXPEDIÉE</v>
      </c>
      <c r="AK607" s="224" t="str">
        <f t="shared" si="60"/>
        <v/>
      </c>
      <c r="AL607" s="227"/>
      <c r="AM607" s="222" t="s">
        <v>15</v>
      </c>
      <c r="AN607" s="172" t="str">
        <f>IFERROR(VLOOKUP('PLANNING-RECHANGES LATelec'!$F607,'Table V'!A$1:O8514,13,FALSE),"TBD")</f>
        <v>TBD</v>
      </c>
      <c r="AO607" s="170" t="str">
        <f>IFERROR(VLOOKUP('PLANNING-RECHANGES LATelec'!$F607,'Table V'!A$1:O8471,14,FALSE),"TBD")</f>
        <v>TBD</v>
      </c>
      <c r="AP607" s="171" t="str">
        <f>IFERROR(VLOOKUP('PLANNING-RECHANGES LATelec'!$F607,'Table V'!A$1:O$8013,15,FALSE),"TBD")</f>
        <v>TBD</v>
      </c>
      <c r="AQ607" s="170" t="str">
        <f>IFERROR(VLOOKUP('PLANNING-RECHANGES LATelec'!$A607,[3]PO_AS!$A$2:$R$2520,16,FALSE),"TBD")</f>
        <v>TBD</v>
      </c>
      <c r="AR607" s="171" t="str">
        <f>IFERROR(VLOOKUP('PLANNING-RECHANGES LATelec'!$A607,[3]PO_AS!$A$2:$S$2520,18,FALSE),"TBD")</f>
        <v>TBD</v>
      </c>
      <c r="AS607" s="171" t="str">
        <f t="shared" si="61"/>
        <v>Valide</v>
      </c>
      <c r="AT607" s="171" t="str">
        <f t="shared" si="62"/>
        <v>Valide</v>
      </c>
      <c r="AU607" s="215" t="str">
        <f>LEFT('PLANNING-RECHANGES LATelec'!$R607,9)</f>
        <v/>
      </c>
      <c r="AV607" s="156"/>
    </row>
    <row r="608" spans="1:48" ht="51" hidden="1" x14ac:dyDescent="0.2">
      <c r="A608" s="86" t="str">
        <f t="shared" si="58"/>
        <v>2796145410</v>
      </c>
      <c r="B608" s="125" t="str">
        <f>IFERROR(VLOOKUP(F608,'Table V'!A:K,11,FALSE),"TBD")</f>
        <v>AIRBUS</v>
      </c>
      <c r="C608" s="125">
        <v>27961454</v>
      </c>
      <c r="D608" s="126" t="s">
        <v>157</v>
      </c>
      <c r="E608" s="127" t="s">
        <v>104</v>
      </c>
      <c r="F608" s="125" t="s">
        <v>585</v>
      </c>
      <c r="G608" s="125">
        <v>1</v>
      </c>
      <c r="H608" s="125">
        <v>1</v>
      </c>
      <c r="I608" s="125" t="str">
        <f>IFERROR(VLOOKUP(F608,'Stock PHS'!A:F,6,FALSE),"")</f>
        <v/>
      </c>
      <c r="J608" s="128" t="str">
        <f>IFERROR(VLOOKUP(F608,'Table V'!A:I,9,FALSE),"P/N INCONNU")</f>
        <v>P/N CONNU</v>
      </c>
      <c r="K608" s="125" t="str">
        <f>IFERROR(VLOOKUP(F608,'Table V'!A:J,10,FALSE),"TBD")</f>
        <v>NB01424P</v>
      </c>
      <c r="L608" s="125" t="str">
        <f>IFERROR(VLOOKUP(F608,'Table V'!A:C,3,FALSE),"LdF non existante")</f>
        <v>LdF Non approuvée</v>
      </c>
      <c r="M608" s="129" t="s">
        <v>59</v>
      </c>
      <c r="N608" s="125" t="str">
        <f>IFERROR(VLOOKUP(F608,'Table V'!A:H,8,FALSE),"À définir")</f>
        <v>NON</v>
      </c>
      <c r="O608" s="125">
        <f>IFERROR(VLOOKUP(F608,'Table V'!A:E,2,FALSE),"TBD")</f>
        <v>108</v>
      </c>
      <c r="P608" s="125" t="str">
        <f>IFERROR(CONCATENATE(VLOOKUP(F608,'Table V'!$A$1:$Q$260192,17,FALSE),"-",(RIGHT(C608,4)),"0",D608),"")</f>
        <v>1251019-1454010</v>
      </c>
      <c r="Q608" s="130" t="str">
        <f>IFERROR(VLOOKUP(F608,'Table V'!A:L,12,FALSE),"")</f>
        <v>LAB</v>
      </c>
      <c r="R608" s="126" t="s">
        <v>1155</v>
      </c>
      <c r="S608" s="125" t="s">
        <v>187</v>
      </c>
      <c r="T608" s="131" t="s">
        <v>24</v>
      </c>
      <c r="U608" s="132" t="s">
        <v>15</v>
      </c>
      <c r="V608" s="130">
        <f>IFERROR(VLOOKUP(F608,'Table V'!A:F,6,FALSE),"TBD")</f>
        <v>6963403800</v>
      </c>
      <c r="W608" s="125" t="str">
        <f>IFERROR(VLOOKUP(F608,'Table V'!A:G,7,FALSE),"TBD")</f>
        <v>Qté 1</v>
      </c>
      <c r="X608" s="125" t="str">
        <f>IFERROR(VLOOKUP(A608,[1]Feuil1!$A:$AG,32,FALSE),"N/A")</f>
        <v>Waiting</v>
      </c>
      <c r="Y608" s="130" t="str">
        <f>IF(ISNUMBER(Tableau1[[#This Row],[Date expédition réelle]]),"Expédiée","En cours")</f>
        <v>En cours</v>
      </c>
      <c r="Z608" s="133" t="s">
        <v>1519</v>
      </c>
      <c r="AA608" s="125" t="s">
        <v>876</v>
      </c>
      <c r="AB608" s="129">
        <v>18818</v>
      </c>
      <c r="AC608" s="129"/>
      <c r="AD608" s="129">
        <v>5805</v>
      </c>
      <c r="AE608" s="134">
        <v>43504</v>
      </c>
      <c r="AF608" s="134" t="s">
        <v>147</v>
      </c>
      <c r="AG608" s="134" t="str">
        <f t="shared" si="59"/>
        <v>TBD</v>
      </c>
      <c r="AH608" s="125"/>
      <c r="AI608" s="219" t="str">
        <f>IFERROR(VLOOKUP('PLANNING-RECHANGES LATelec'!$AU608,[2]MAD!$B$4:$J$50000,2,FALSE),"MAD TBD")</f>
        <v>MAD TBD</v>
      </c>
      <c r="AJ608" s="135" t="str">
        <f>IFERROR(VLOOKUP('PLANNING-RECHANGES LATelec'!$AU608,[2]MAD!$B$4:$J$50000,9,FALSE),"NON EXPEDIÉE")</f>
        <v>NON EXPEDIÉE</v>
      </c>
      <c r="AK608" s="224" t="str">
        <f t="shared" si="60"/>
        <v/>
      </c>
      <c r="AL608" s="227"/>
      <c r="AM608" s="222"/>
      <c r="AN608" s="172">
        <f>IFERROR(VLOOKUP('PLANNING-RECHANGES LATelec'!$F608,'Table V'!A$1:O8515,13,FALSE),"TBD")</f>
        <v>4194</v>
      </c>
      <c r="AO608" s="170">
        <f>IFERROR(VLOOKUP('PLANNING-RECHANGES LATelec'!$F608,'Table V'!A$1:O8472,14,FALSE),"TBD")</f>
        <v>0</v>
      </c>
      <c r="AP608" s="171" t="str">
        <f>IFERROR(VLOOKUP('PLANNING-RECHANGES LATelec'!$F608,'Table V'!A$1:O$8013,15,FALSE),"TBD")</f>
        <v>USD</v>
      </c>
      <c r="AQ608" s="170">
        <f>IFERROR(VLOOKUP('PLANNING-RECHANGES LATelec'!$A608,[3]PO_AS!$A$2:$R$2520,16,FALSE),"TBD")</f>
        <v>4194</v>
      </c>
      <c r="AR608" s="171" t="str">
        <f>IFERROR(VLOOKUP('PLANNING-RECHANGES LATelec'!$A608,[3]PO_AS!$A$2:$S$2520,18,FALSE),"TBD")</f>
        <v>USD</v>
      </c>
      <c r="AS608" s="169" t="str">
        <f t="shared" si="61"/>
        <v>Valide</v>
      </c>
      <c r="AT608" s="169" t="str">
        <f t="shared" si="62"/>
        <v>Valide</v>
      </c>
      <c r="AU608" s="215" t="str">
        <f>LEFT('PLANNING-RECHANGES LATelec'!$R608,9)</f>
        <v>LCT183537</v>
      </c>
      <c r="AV608" s="156"/>
    </row>
    <row r="609" spans="1:48" ht="38.25" hidden="1" x14ac:dyDescent="0.2">
      <c r="A609" s="86" t="str">
        <f t="shared" si="58"/>
        <v>2803585130</v>
      </c>
      <c r="B609" s="125" t="str">
        <f>IFERROR(VLOOKUP(F609,'Table V'!A:K,11,FALSE),"TBD")</f>
        <v>AIRBUS</v>
      </c>
      <c r="C609" s="125">
        <v>28035851</v>
      </c>
      <c r="D609" s="126" t="s">
        <v>752</v>
      </c>
      <c r="E609" s="127" t="s">
        <v>104</v>
      </c>
      <c r="F609" s="125" t="s">
        <v>600</v>
      </c>
      <c r="G609" s="125">
        <v>1</v>
      </c>
      <c r="H609" s="125">
        <v>0</v>
      </c>
      <c r="I609" s="125" t="str">
        <f>IFERROR(VLOOKUP(F609,'Stock PHS'!A:F,6,FALSE),"")</f>
        <v/>
      </c>
      <c r="J609" s="128" t="str">
        <f>IFERROR(VLOOKUP(F609,'Table V'!A:I,9,FALSE),"P/N INCONNU")</f>
        <v>P/N CONNU</v>
      </c>
      <c r="K609" s="125" t="str">
        <f>IFERROR(VLOOKUP(F609,'Table V'!A:J,10,FALSE),"TBD")</f>
        <v>NB5457P</v>
      </c>
      <c r="L609" s="125" t="str">
        <f>IFERROR(VLOOKUP(F609,'Table V'!A:C,3,FALSE),"LdF non existante")</f>
        <v>LdF approuvée</v>
      </c>
      <c r="M609" s="129"/>
      <c r="N609" s="129" t="str">
        <f>IFERROR(VLOOKUP(F609,'Table V'!A:H,8,FALSE),"À définir")</f>
        <v>NON</v>
      </c>
      <c r="O609" s="125">
        <f>IFERROR(VLOOKUP(F609,'Table V'!A:E,2,FALSE),"TBD")</f>
        <v>117</v>
      </c>
      <c r="P609" s="125" t="str">
        <f>IFERROR(CONCATENATE(VLOOKUP(F609,'Table V'!$A$1:$Q$260192,17,FALSE),"-",(RIGHT(C609,4)),"0",D609),"")</f>
        <v>1251019-5851030</v>
      </c>
      <c r="Q609" s="138" t="str">
        <f>IFERROR(VLOOKUP(F609,'Table V'!A:L,12,FALSE),"")</f>
        <v>LAB</v>
      </c>
      <c r="R609" s="126" t="s">
        <v>1409</v>
      </c>
      <c r="S609" s="125" t="s">
        <v>1403</v>
      </c>
      <c r="T609" s="131" t="s">
        <v>24</v>
      </c>
      <c r="U609" s="132"/>
      <c r="V609" s="139" t="str">
        <f>IFERROR(VLOOKUP(F609,'Table V'!A:F,6,FALSE),"TBD")</f>
        <v>N/A</v>
      </c>
      <c r="W609" s="140" t="str">
        <f>IFERROR(VLOOKUP(F609,'Table V'!A:G,7,FALSE),"TBD")</f>
        <v>N/A</v>
      </c>
      <c r="X609" s="140" t="str">
        <f>IFERROR(VLOOKUP(A609,[1]Feuil1!$A:$AG,32,FALSE),"N/A")</f>
        <v>N/A</v>
      </c>
      <c r="Y609" s="130" t="s">
        <v>34</v>
      </c>
      <c r="Z609" s="133" t="s">
        <v>1406</v>
      </c>
      <c r="AA609" s="125" t="s">
        <v>876</v>
      </c>
      <c r="AB609" s="129">
        <v>20982</v>
      </c>
      <c r="AC609" s="129"/>
      <c r="AD609" s="129"/>
      <c r="AE609" s="134">
        <v>43539</v>
      </c>
      <c r="AF609" s="134" t="s">
        <v>147</v>
      </c>
      <c r="AG609" s="134" t="str">
        <f t="shared" si="59"/>
        <v>TBD</v>
      </c>
      <c r="AH609" s="125"/>
      <c r="AI609" s="219" t="str">
        <f>IFERROR(VLOOKUP('PLANNING-RECHANGES LATelec'!$AU609,[2]MAD!$B$4:$J$50000,2,FALSE),"MAD TBD")</f>
        <v>MAD TBD</v>
      </c>
      <c r="AJ609" s="134" t="str">
        <f>IFERROR(VLOOKUP('PLANNING-RECHANGES LATelec'!$AU609,[2]MAD!$B$4:$J$50000,9,FALSE),"NON EXPEDIÉE")</f>
        <v>NON EXPEDIÉE</v>
      </c>
      <c r="AK609" s="224" t="str">
        <f t="shared" si="60"/>
        <v/>
      </c>
      <c r="AL609" s="227"/>
      <c r="AM609" s="222" t="s">
        <v>15</v>
      </c>
      <c r="AN609" s="172">
        <f>IFERROR(VLOOKUP('PLANNING-RECHANGES LATelec'!$F609,'Table V'!A$1:O8516,13,FALSE),"TBD")</f>
        <v>1313.9</v>
      </c>
      <c r="AO609" s="170">
        <f>IFERROR(VLOOKUP('PLANNING-RECHANGES LATelec'!$F609,'Table V'!A$1:O8473,14,FALSE),"TBD")</f>
        <v>0</v>
      </c>
      <c r="AP609" s="171" t="str">
        <f>IFERROR(VLOOKUP('PLANNING-RECHANGES LATelec'!$F609,'Table V'!A$1:O$8013,15,FALSE),"TBD")</f>
        <v>USD</v>
      </c>
      <c r="AQ609" s="170" t="str">
        <f>IFERROR(VLOOKUP('PLANNING-RECHANGES LATelec'!$A609,[3]PO_AS!$A$2:$R$2520,16,FALSE),"TBD")</f>
        <v>TBD</v>
      </c>
      <c r="AR609" s="171" t="str">
        <f>IFERROR(VLOOKUP('PLANNING-RECHANGES LATelec'!$A609,[3]PO_AS!$A$2:$S$2520,18,FALSE),"TBD")</f>
        <v>TBD</v>
      </c>
      <c r="AS609" s="171" t="str">
        <f t="shared" si="61"/>
        <v>Non valide</v>
      </c>
      <c r="AT609" s="171" t="str">
        <f t="shared" si="62"/>
        <v>Non valide</v>
      </c>
      <c r="AU609" s="215" t="str">
        <f>LEFT('PLANNING-RECHANGES LATelec'!$R609,9)</f>
        <v>LCT244971</v>
      </c>
      <c r="AV609" s="156"/>
    </row>
    <row r="610" spans="1:48" ht="38.25" hidden="1" x14ac:dyDescent="0.2">
      <c r="A610" s="86" t="str">
        <f t="shared" si="58"/>
        <v>2803584610</v>
      </c>
      <c r="B610" s="125" t="str">
        <f>IFERROR(VLOOKUP(F610,'Table V'!A:K,11,FALSE),"TBD")</f>
        <v>AIRBUS</v>
      </c>
      <c r="C610" s="125">
        <v>28035846</v>
      </c>
      <c r="D610" s="126" t="s">
        <v>157</v>
      </c>
      <c r="E610" s="127" t="s">
        <v>104</v>
      </c>
      <c r="F610" s="125" t="s">
        <v>600</v>
      </c>
      <c r="G610" s="125">
        <v>1</v>
      </c>
      <c r="H610" s="125">
        <v>0</v>
      </c>
      <c r="I610" s="125" t="str">
        <f>IFERROR(VLOOKUP(F610,'Stock PHS'!A:F,6,FALSE),"")</f>
        <v/>
      </c>
      <c r="J610" s="128" t="str">
        <f>IFERROR(VLOOKUP(F610,'Table V'!A:I,9,FALSE),"P/N INCONNU")</f>
        <v>P/N CONNU</v>
      </c>
      <c r="K610" s="125" t="str">
        <f>IFERROR(VLOOKUP(F610,'Table V'!A:J,10,FALSE),"TBD")</f>
        <v>NB5457P</v>
      </c>
      <c r="L610" s="125" t="str">
        <f>IFERROR(VLOOKUP(F610,'Table V'!A:C,3,FALSE),"LdF non existante")</f>
        <v>LdF approuvée</v>
      </c>
      <c r="M610" s="129"/>
      <c r="N610" s="129" t="str">
        <f>IFERROR(VLOOKUP(F610,'Table V'!A:H,8,FALSE),"À définir")</f>
        <v>NON</v>
      </c>
      <c r="O610" s="125">
        <f>IFERROR(VLOOKUP(F610,'Table V'!A:E,2,FALSE),"TBD")</f>
        <v>117</v>
      </c>
      <c r="P610" s="125" t="str">
        <f>IFERROR(CONCATENATE(VLOOKUP(F610,'Table V'!$A$1:$Q$260192,17,FALSE),"-",(RIGHT(C610,4)),"0",D610),"")</f>
        <v>1251019-5846010</v>
      </c>
      <c r="Q610" s="138" t="str">
        <f>IFERROR(VLOOKUP(F610,'Table V'!A:L,12,FALSE),"")</f>
        <v>LAB</v>
      </c>
      <c r="R610" s="126" t="s">
        <v>1410</v>
      </c>
      <c r="S610" s="125" t="s">
        <v>1404</v>
      </c>
      <c r="T610" s="131" t="s">
        <v>24</v>
      </c>
      <c r="U610" s="132"/>
      <c r="V610" s="139" t="str">
        <f>IFERROR(VLOOKUP(F610,'Table V'!A:F,6,FALSE),"TBD")</f>
        <v>N/A</v>
      </c>
      <c r="W610" s="140" t="str">
        <f>IFERROR(VLOOKUP(F610,'Table V'!A:G,7,FALSE),"TBD")</f>
        <v>N/A</v>
      </c>
      <c r="X610" s="140" t="str">
        <f>IFERROR(VLOOKUP(A610,[1]Feuil1!$A:$AG,32,FALSE),"N/A")</f>
        <v>N/A</v>
      </c>
      <c r="Y610" s="130" t="s">
        <v>34</v>
      </c>
      <c r="Z610" s="133" t="s">
        <v>1406</v>
      </c>
      <c r="AA610" s="125" t="s">
        <v>876</v>
      </c>
      <c r="AB610" s="129">
        <v>20982</v>
      </c>
      <c r="AC610" s="129"/>
      <c r="AD610" s="129"/>
      <c r="AE610" s="134">
        <v>43647</v>
      </c>
      <c r="AF610" s="134" t="s">
        <v>147</v>
      </c>
      <c r="AG610" s="134" t="str">
        <f t="shared" si="59"/>
        <v>TBD</v>
      </c>
      <c r="AH610" s="125"/>
      <c r="AI610" s="219" t="str">
        <f>IFERROR(VLOOKUP('PLANNING-RECHANGES LATelec'!$AU610,[2]MAD!$B$4:$J$50000,2,FALSE),"MAD TBD")</f>
        <v>MAD TBD</v>
      </c>
      <c r="AJ610" s="134" t="str">
        <f>IFERROR(VLOOKUP('PLANNING-RECHANGES LATelec'!$AU610,[2]MAD!$B$4:$J$50000,9,FALSE),"NON EXPEDIÉE")</f>
        <v>NON EXPEDIÉE</v>
      </c>
      <c r="AK610" s="224" t="str">
        <f t="shared" si="60"/>
        <v/>
      </c>
      <c r="AL610" s="227"/>
      <c r="AM610" s="222" t="s">
        <v>15</v>
      </c>
      <c r="AN610" s="172">
        <f>IFERROR(VLOOKUP('PLANNING-RECHANGES LATelec'!$F610,'Table V'!A$1:O8517,13,FALSE),"TBD")</f>
        <v>1313.9</v>
      </c>
      <c r="AO610" s="170">
        <f>IFERROR(VLOOKUP('PLANNING-RECHANGES LATelec'!$F610,'Table V'!A$1:O8474,14,FALSE),"TBD")</f>
        <v>0</v>
      </c>
      <c r="AP610" s="171" t="str">
        <f>IFERROR(VLOOKUP('PLANNING-RECHANGES LATelec'!$F610,'Table V'!A$1:O$8013,15,FALSE),"TBD")</f>
        <v>USD</v>
      </c>
      <c r="AQ610" s="170" t="str">
        <f>IFERROR(VLOOKUP('PLANNING-RECHANGES LATelec'!$A610,[3]PO_AS!$A$2:$R$2520,16,FALSE),"TBD")</f>
        <v>TBD</v>
      </c>
      <c r="AR610" s="171" t="str">
        <f>IFERROR(VLOOKUP('PLANNING-RECHANGES LATelec'!$A610,[3]PO_AS!$A$2:$S$2520,18,FALSE),"TBD")</f>
        <v>TBD</v>
      </c>
      <c r="AS610" s="171" t="str">
        <f t="shared" si="61"/>
        <v>Non valide</v>
      </c>
      <c r="AT610" s="171" t="str">
        <f t="shared" si="62"/>
        <v>Non valide</v>
      </c>
      <c r="AU610" s="215" t="str">
        <f>LEFT('PLANNING-RECHANGES LATelec'!$R610,9)</f>
        <v>LCT244978</v>
      </c>
      <c r="AV610" s="156"/>
    </row>
    <row r="611" spans="1:48" ht="38.25" hidden="1" x14ac:dyDescent="0.2">
      <c r="A611" s="86" t="str">
        <f t="shared" si="58"/>
        <v>2803584710</v>
      </c>
      <c r="B611" s="125" t="str">
        <f>IFERROR(VLOOKUP(F611,'Table V'!A:K,11,FALSE),"TBD")</f>
        <v>AIRBUS</v>
      </c>
      <c r="C611" s="125">
        <v>28035847</v>
      </c>
      <c r="D611" s="126" t="s">
        <v>157</v>
      </c>
      <c r="E611" s="127" t="s">
        <v>104</v>
      </c>
      <c r="F611" s="125" t="s">
        <v>600</v>
      </c>
      <c r="G611" s="125">
        <v>1</v>
      </c>
      <c r="H611" s="125">
        <v>0</v>
      </c>
      <c r="I611" s="125" t="str">
        <f>IFERROR(VLOOKUP(F611,'Stock PHS'!A:F,6,FALSE),"")</f>
        <v/>
      </c>
      <c r="J611" s="128" t="str">
        <f>IFERROR(VLOOKUP(F611,'Table V'!A:I,9,FALSE),"P/N INCONNU")</f>
        <v>P/N CONNU</v>
      </c>
      <c r="K611" s="125" t="str">
        <f>IFERROR(VLOOKUP(F611,'Table V'!A:J,10,FALSE),"TBD")</f>
        <v>NB5457P</v>
      </c>
      <c r="L611" s="125" t="str">
        <f>IFERROR(VLOOKUP(F611,'Table V'!A:C,3,FALSE),"LdF non existante")</f>
        <v>LdF approuvée</v>
      </c>
      <c r="M611" s="129"/>
      <c r="N611" s="129" t="str">
        <f>IFERROR(VLOOKUP(F611,'Table V'!A:H,8,FALSE),"À définir")</f>
        <v>NON</v>
      </c>
      <c r="O611" s="125">
        <f>IFERROR(VLOOKUP(F611,'Table V'!A:E,2,FALSE),"TBD")</f>
        <v>117</v>
      </c>
      <c r="P611" s="125" t="str">
        <f>IFERROR(CONCATENATE(VLOOKUP(F611,'Table V'!$A$1:$Q$260192,17,FALSE),"-",(RIGHT(C611,4)),"0",D611),"")</f>
        <v>1251019-5847010</v>
      </c>
      <c r="Q611" s="138" t="str">
        <f>IFERROR(VLOOKUP(F611,'Table V'!A:L,12,FALSE),"")</f>
        <v>LAB</v>
      </c>
      <c r="R611" s="126" t="s">
        <v>1411</v>
      </c>
      <c r="S611" s="125" t="s">
        <v>1405</v>
      </c>
      <c r="T611" s="131" t="s">
        <v>24</v>
      </c>
      <c r="U611" s="132"/>
      <c r="V611" s="139" t="str">
        <f>IFERROR(VLOOKUP(F611,'Table V'!A:F,6,FALSE),"TBD")</f>
        <v>N/A</v>
      </c>
      <c r="W611" s="140" t="str">
        <f>IFERROR(VLOOKUP(F611,'Table V'!A:G,7,FALSE),"TBD")</f>
        <v>N/A</v>
      </c>
      <c r="X611" s="140" t="str">
        <f>IFERROR(VLOOKUP(A611,[1]Feuil1!$A:$AG,32,FALSE),"N/A")</f>
        <v>N/A</v>
      </c>
      <c r="Y611" s="130" t="s">
        <v>34</v>
      </c>
      <c r="Z611" s="133" t="s">
        <v>1406</v>
      </c>
      <c r="AA611" s="125" t="s">
        <v>876</v>
      </c>
      <c r="AB611" s="129">
        <v>20982</v>
      </c>
      <c r="AC611" s="129"/>
      <c r="AD611" s="129"/>
      <c r="AE611" s="134">
        <v>43651</v>
      </c>
      <c r="AF611" s="134" t="s">
        <v>147</v>
      </c>
      <c r="AG611" s="134" t="str">
        <f t="shared" si="59"/>
        <v>TBD</v>
      </c>
      <c r="AH611" s="125"/>
      <c r="AI611" s="219" t="str">
        <f>IFERROR(VLOOKUP('PLANNING-RECHANGES LATelec'!$AU611,[2]MAD!$B$4:$J$50000,2,FALSE),"MAD TBD")</f>
        <v>MAD TBD</v>
      </c>
      <c r="AJ611" s="134" t="str">
        <f>IFERROR(VLOOKUP('PLANNING-RECHANGES LATelec'!$AU611,[2]MAD!$B$4:$J$50000,9,FALSE),"NON EXPEDIÉE")</f>
        <v>NON EXPEDIÉE</v>
      </c>
      <c r="AK611" s="237" t="str">
        <f t="shared" si="60"/>
        <v/>
      </c>
      <c r="AL611" s="227"/>
      <c r="AM611" s="222" t="s">
        <v>15</v>
      </c>
      <c r="AN611" s="172">
        <f>IFERROR(VLOOKUP('PLANNING-RECHANGES LATelec'!$F611,'Table V'!A$1:O8518,13,FALSE),"TBD")</f>
        <v>1313.9</v>
      </c>
      <c r="AO611" s="170">
        <f>IFERROR(VLOOKUP('PLANNING-RECHANGES LATelec'!$F611,'Table V'!A$1:O8475,14,FALSE),"TBD")</f>
        <v>0</v>
      </c>
      <c r="AP611" s="171" t="str">
        <f>IFERROR(VLOOKUP('PLANNING-RECHANGES LATelec'!$F611,'Table V'!A$1:O$8013,15,FALSE),"TBD")</f>
        <v>USD</v>
      </c>
      <c r="AQ611" s="170" t="str">
        <f>IFERROR(VLOOKUP('PLANNING-RECHANGES LATelec'!$A611,[3]PO_AS!$A$2:$R$2520,16,FALSE),"TBD")</f>
        <v>TBD</v>
      </c>
      <c r="AR611" s="171" t="str">
        <f>IFERROR(VLOOKUP('PLANNING-RECHANGES LATelec'!$A611,[3]PO_AS!$A$2:$S$2520,18,FALSE),"TBD")</f>
        <v>TBD</v>
      </c>
      <c r="AS611" s="171" t="str">
        <f t="shared" si="61"/>
        <v>Non valide</v>
      </c>
      <c r="AT611" s="171" t="str">
        <f t="shared" si="62"/>
        <v>Non valide</v>
      </c>
      <c r="AU611" s="215" t="str">
        <f>LEFT('PLANNING-RECHANGES LATelec'!$R611,9)</f>
        <v>LCT244982</v>
      </c>
      <c r="AV611" s="156"/>
    </row>
    <row r="612" spans="1:48" ht="51" hidden="1" x14ac:dyDescent="0.2">
      <c r="A612" s="85" t="str">
        <f t="shared" si="58"/>
        <v>2796145420</v>
      </c>
      <c r="B612" s="125" t="str">
        <f>IFERROR(VLOOKUP(F612,'Table V'!A:K,11,FALSE),"TBD")</f>
        <v>AIRBUS</v>
      </c>
      <c r="C612" s="125">
        <v>27961454</v>
      </c>
      <c r="D612" s="126" t="s">
        <v>751</v>
      </c>
      <c r="E612" s="127" t="s">
        <v>104</v>
      </c>
      <c r="F612" s="125" t="s">
        <v>585</v>
      </c>
      <c r="G612" s="125">
        <v>1</v>
      </c>
      <c r="H612" s="125">
        <v>1</v>
      </c>
      <c r="I612" s="125" t="str">
        <f>IFERROR(VLOOKUP(F612,'Stock PHS'!A:F,6,FALSE),"")</f>
        <v/>
      </c>
      <c r="J612" s="128" t="str">
        <f>IFERROR(VLOOKUP(F612,'Table V'!A:I,9,FALSE),"P/N INCONNU")</f>
        <v>P/N CONNU</v>
      </c>
      <c r="K612" s="125" t="str">
        <f>IFERROR(VLOOKUP(F612,'Table V'!A:J,10,FALSE),"TBD")</f>
        <v>NB01424P</v>
      </c>
      <c r="L612" s="125" t="str">
        <f>IFERROR(VLOOKUP(F612,'Table V'!A:C,3,FALSE),"LdF non existante")</f>
        <v>LdF Non approuvée</v>
      </c>
      <c r="M612" s="129" t="s">
        <v>59</v>
      </c>
      <c r="N612" s="125" t="str">
        <f>IFERROR(VLOOKUP(F612,'Table V'!A:H,8,FALSE),"À définir")</f>
        <v>NON</v>
      </c>
      <c r="O612" s="125">
        <f>IFERROR(VLOOKUP(F612,'Table V'!A:E,2,FALSE),"TBD")</f>
        <v>108</v>
      </c>
      <c r="P612" s="125" t="str">
        <f>IFERROR(CONCATENATE(VLOOKUP(F612,'Table V'!$A$1:$Q$260192,17,FALSE),"-",(RIGHT(C612,4)),"0",D612),"")</f>
        <v>1251019-1454020</v>
      </c>
      <c r="Q612" s="130" t="str">
        <f>IFERROR(VLOOKUP(F612,'Table V'!A:L,12,FALSE),"")</f>
        <v>LAB</v>
      </c>
      <c r="R612" s="126" t="s">
        <v>1156</v>
      </c>
      <c r="S612" s="125" t="s">
        <v>188</v>
      </c>
      <c r="T612" s="131" t="s">
        <v>24</v>
      </c>
      <c r="U612" s="132" t="s">
        <v>15</v>
      </c>
      <c r="V612" s="130">
        <f>IFERROR(VLOOKUP(F612,'Table V'!A:F,6,FALSE),"TBD")</f>
        <v>6963403800</v>
      </c>
      <c r="W612" s="125" t="str">
        <f>IFERROR(VLOOKUP(F612,'Table V'!A:G,7,FALSE),"TBD")</f>
        <v>Qté 1</v>
      </c>
      <c r="X612" s="125" t="str">
        <f>IFERROR(VLOOKUP(A612,[1]Feuil1!$A:$AG,32,FALSE),"N/A")</f>
        <v>Waiting</v>
      </c>
      <c r="Y612" s="130" t="str">
        <f>IF(ISNUMBER(Tableau1[[#This Row],[Date expédition réelle]]),"Expédiée","En cours")</f>
        <v>En cours</v>
      </c>
      <c r="Z612" s="133" t="s">
        <v>1519</v>
      </c>
      <c r="AA612" s="125" t="s">
        <v>876</v>
      </c>
      <c r="AB612" s="129">
        <v>18818</v>
      </c>
      <c r="AC612" s="129"/>
      <c r="AD612" s="129">
        <v>5805</v>
      </c>
      <c r="AE612" s="134">
        <v>43504</v>
      </c>
      <c r="AF612" s="134" t="s">
        <v>147</v>
      </c>
      <c r="AG612" s="134" t="str">
        <f t="shared" si="59"/>
        <v>TBD</v>
      </c>
      <c r="AH612" s="125"/>
      <c r="AI612" s="219" t="str">
        <f>IFERROR(VLOOKUP('PLANNING-RECHANGES LATelec'!$AU612,[2]MAD!$B$4:$J$50000,2,FALSE),"MAD TBD")</f>
        <v>MAD TBD</v>
      </c>
      <c r="AJ612" s="135" t="str">
        <f>IFERROR(VLOOKUP('PLANNING-RECHANGES LATelec'!$AU612,[2]MAD!$B$4:$J$50000,9,FALSE),"NON EXPEDIÉE")</f>
        <v>NON EXPEDIÉE</v>
      </c>
      <c r="AK612" s="237" t="str">
        <f t="shared" si="60"/>
        <v/>
      </c>
      <c r="AL612" s="227"/>
      <c r="AM612" s="222"/>
      <c r="AN612" s="172">
        <f>IFERROR(VLOOKUP('PLANNING-RECHANGES LATelec'!$F612,'Table V'!A$1:O8519,13,FALSE),"TBD")</f>
        <v>4194</v>
      </c>
      <c r="AO612" s="170">
        <f>IFERROR(VLOOKUP('PLANNING-RECHANGES LATelec'!$F612,'Table V'!A$1:O8476,14,FALSE),"TBD")</f>
        <v>0</v>
      </c>
      <c r="AP612" s="171" t="str">
        <f>IFERROR(VLOOKUP('PLANNING-RECHANGES LATelec'!$F612,'Table V'!A$1:O$8013,15,FALSE),"TBD")</f>
        <v>USD</v>
      </c>
      <c r="AQ612" s="170">
        <f>IFERROR(VLOOKUP('PLANNING-RECHANGES LATelec'!$A612,[3]PO_AS!$A$2:$R$2520,16,FALSE),"TBD")</f>
        <v>4194</v>
      </c>
      <c r="AR612" s="171" t="str">
        <f>IFERROR(VLOOKUP('PLANNING-RECHANGES LATelec'!$A612,[3]PO_AS!$A$2:$S$2520,18,FALSE),"TBD")</f>
        <v>USD</v>
      </c>
      <c r="AS612" s="169" t="str">
        <f t="shared" si="61"/>
        <v>Valide</v>
      </c>
      <c r="AT612" s="169" t="str">
        <f t="shared" si="62"/>
        <v>Valide</v>
      </c>
      <c r="AU612" s="215" t="str">
        <f>LEFT('PLANNING-RECHANGES LATelec'!$R612,9)</f>
        <v>LCT183539</v>
      </c>
      <c r="AV612" s="156"/>
    </row>
    <row r="613" spans="1:48" ht="38.25" hidden="1" x14ac:dyDescent="0.2">
      <c r="A613" s="86" t="str">
        <f t="shared" si="58"/>
        <v>2803585120</v>
      </c>
      <c r="B613" s="125" t="str">
        <f>IFERROR(VLOOKUP(F613,'Table V'!A:K,11,FALSE),"TBD")</f>
        <v>AIRBUS</v>
      </c>
      <c r="C613" s="125">
        <v>28035851</v>
      </c>
      <c r="D613" s="126" t="s">
        <v>751</v>
      </c>
      <c r="E613" s="127" t="s">
        <v>104</v>
      </c>
      <c r="F613" s="125" t="s">
        <v>600</v>
      </c>
      <c r="G613" s="125">
        <v>1</v>
      </c>
      <c r="H613" s="125">
        <v>1</v>
      </c>
      <c r="I613" s="125" t="str">
        <f>IFERROR(VLOOKUP(F613,'Stock PHS'!A:F,6,FALSE),"")</f>
        <v/>
      </c>
      <c r="J613" s="128" t="str">
        <f>IFERROR(VLOOKUP(F613,'Table V'!A:I,9,FALSE),"P/N INCONNU")</f>
        <v>P/N CONNU</v>
      </c>
      <c r="K613" s="125" t="str">
        <f>IFERROR(VLOOKUP(F613,'Table V'!A:J,10,FALSE),"TBD")</f>
        <v>NB5457P</v>
      </c>
      <c r="L613" s="125" t="str">
        <f>IFERROR(VLOOKUP(F613,'Table V'!A:C,3,FALSE),"LdF non existante")</f>
        <v>LdF approuvée</v>
      </c>
      <c r="M613" s="129"/>
      <c r="N613" s="129" t="str">
        <f>IFERROR(VLOOKUP(F613,'Table V'!A:H,8,FALSE),"À définir")</f>
        <v>NON</v>
      </c>
      <c r="O613" s="125">
        <f>IFERROR(VLOOKUP(F613,'Table V'!A:E,2,FALSE),"TBD")</f>
        <v>117</v>
      </c>
      <c r="P613" s="125" t="str">
        <f>IFERROR(CONCATENATE(VLOOKUP(F613,'Table V'!$A$1:$Q$260192,17,FALSE),"-",(RIGHT(C613,4)),"0",D613),"")</f>
        <v>1251019-5851020</v>
      </c>
      <c r="Q613" s="138" t="str">
        <f>IFERROR(VLOOKUP(F613,'Table V'!A:L,12,FALSE),"")</f>
        <v>LAB</v>
      </c>
      <c r="R613" s="126" t="s">
        <v>1408</v>
      </c>
      <c r="S613" s="125" t="s">
        <v>1402</v>
      </c>
      <c r="T613" s="131" t="s">
        <v>24</v>
      </c>
      <c r="U613" s="132"/>
      <c r="V613" s="139" t="str">
        <f>IFERROR(VLOOKUP(F613,'Table V'!A:F,6,FALSE),"TBD")</f>
        <v>N/A</v>
      </c>
      <c r="W613" s="140" t="str">
        <f>IFERROR(VLOOKUP(F613,'Table V'!A:G,7,FALSE),"TBD")</f>
        <v>N/A</v>
      </c>
      <c r="X613" s="140" t="str">
        <f>IFERROR(VLOOKUP(A613,[1]Feuil1!$A:$AG,32,FALSE),"N/A")</f>
        <v>N/A</v>
      </c>
      <c r="Y613" s="130" t="str">
        <f>IF(ISNUMBER(Tableau1[[#This Row],[Date expédition réelle]]),"Expédiée","En cours")</f>
        <v>En cours</v>
      </c>
      <c r="Z613" s="133" t="s">
        <v>1406</v>
      </c>
      <c r="AA613" s="125" t="s">
        <v>876</v>
      </c>
      <c r="AB613" s="129">
        <v>20982</v>
      </c>
      <c r="AC613" s="129"/>
      <c r="AD613" s="129"/>
      <c r="AE613" s="134">
        <v>43539</v>
      </c>
      <c r="AF613" s="134" t="s">
        <v>147</v>
      </c>
      <c r="AG613" s="134" t="str">
        <f t="shared" si="59"/>
        <v>TBD</v>
      </c>
      <c r="AH613" s="125"/>
      <c r="AI613" s="219" t="str">
        <f>IFERROR(VLOOKUP('PLANNING-RECHANGES LATelec'!$AU613,[2]MAD!$B$4:$J$50000,2,FALSE),"MAD TBD")</f>
        <v>MAD TBD</v>
      </c>
      <c r="AJ613" s="134" t="str">
        <f>IFERROR(VLOOKUP('PLANNING-RECHANGES LATelec'!$AU613,[2]MAD!$B$4:$J$50000,9,FALSE),"NON EXPEDIÉE")</f>
        <v>NON EXPEDIÉE</v>
      </c>
      <c r="AK613" s="237" t="str">
        <f t="shared" si="60"/>
        <v/>
      </c>
      <c r="AL613" s="227"/>
      <c r="AM613" s="222" t="s">
        <v>15</v>
      </c>
      <c r="AN613" s="172">
        <f>IFERROR(VLOOKUP('PLANNING-RECHANGES LATelec'!$F613,'Table V'!A$1:O8520,13,FALSE),"TBD")</f>
        <v>1313.9</v>
      </c>
      <c r="AO613" s="170">
        <f>IFERROR(VLOOKUP('PLANNING-RECHANGES LATelec'!$F613,'Table V'!A$1:O8477,14,FALSE),"TBD")</f>
        <v>0</v>
      </c>
      <c r="AP613" s="171" t="str">
        <f>IFERROR(VLOOKUP('PLANNING-RECHANGES LATelec'!$F613,'Table V'!A$1:O$8013,15,FALSE),"TBD")</f>
        <v>USD</v>
      </c>
      <c r="AQ613" s="170" t="str">
        <f>IFERROR(VLOOKUP('PLANNING-RECHANGES LATelec'!$A613,[3]PO_AS!$A$2:$R$2520,16,FALSE),"TBD")</f>
        <v>TBD</v>
      </c>
      <c r="AR613" s="171" t="str">
        <f>IFERROR(VLOOKUP('PLANNING-RECHANGES LATelec'!$A613,[3]PO_AS!$A$2:$S$2520,18,FALSE),"TBD")</f>
        <v>TBD</v>
      </c>
      <c r="AS613" s="171" t="str">
        <f t="shared" si="61"/>
        <v>Non valide</v>
      </c>
      <c r="AT613" s="171" t="str">
        <f t="shared" si="62"/>
        <v>Non valide</v>
      </c>
      <c r="AU613" s="215" t="str">
        <f>LEFT('PLANNING-RECHANGES LATelec'!$R613,9)</f>
        <v>LCT244968</v>
      </c>
      <c r="AV613" s="156"/>
    </row>
    <row r="614" spans="1:48" ht="25.5" hidden="1" x14ac:dyDescent="0.2">
      <c r="A614" s="164" t="str">
        <f t="shared" si="58"/>
        <v>2802321110</v>
      </c>
      <c r="B614" s="125" t="str">
        <f>IFERROR(VLOOKUP(F614,'Table V'!A:K,11,FALSE),"TBD")</f>
        <v>TBD</v>
      </c>
      <c r="C614" s="125">
        <v>28023211</v>
      </c>
      <c r="D614" s="126" t="s">
        <v>157</v>
      </c>
      <c r="E614" s="127" t="s">
        <v>104</v>
      </c>
      <c r="F614" s="125" t="s">
        <v>1348</v>
      </c>
      <c r="G614" s="125">
        <v>1</v>
      </c>
      <c r="H614" s="125">
        <v>0</v>
      </c>
      <c r="I614" s="125" t="str">
        <f>IFERROR(VLOOKUP(F614,'Stock PHS'!A:F,6,FALSE),"")</f>
        <v/>
      </c>
      <c r="J614" s="128" t="str">
        <f>IFERROR(VLOOKUP(F614,'Table V'!A:I,9,FALSE),"P/N INCONNU")</f>
        <v>P/N INCONNU</v>
      </c>
      <c r="K614" s="125" t="str">
        <f>IFERROR(VLOOKUP(F614,'Table V'!A:J,10,FALSE),"TBD")</f>
        <v>TBD</v>
      </c>
      <c r="L614" s="125" t="str">
        <f>IFERROR(VLOOKUP(F614,'Table V'!A:C,3,FALSE),"LdF non existante")</f>
        <v>LdF non existante</v>
      </c>
      <c r="M614" s="129"/>
      <c r="N614" s="129" t="str">
        <f>IFERROR(VLOOKUP(F614,'Table V'!A:H,8,FALSE),"À définir")</f>
        <v>À définir</v>
      </c>
      <c r="O614" s="125" t="str">
        <f>IFERROR(VLOOKUP(F614,'Table V'!A:E,2,FALSE),"TBD")</f>
        <v>TBD</v>
      </c>
      <c r="P614" s="125" t="str">
        <f>IFERROR(CONCATENATE(VLOOKUP(F614,'Table V'!$A$1:$Q$260192,17,FALSE),"-",(RIGHT(C614,4)),"0",D614),"")</f>
        <v/>
      </c>
      <c r="Q614" s="138" t="str">
        <f>IFERROR(VLOOKUP(F614,'Table V'!A:L,12,FALSE),"")</f>
        <v/>
      </c>
      <c r="R614" s="126"/>
      <c r="S614" s="125"/>
      <c r="T614" s="131" t="s">
        <v>24</v>
      </c>
      <c r="U614" s="132"/>
      <c r="V614" s="139" t="str">
        <f>IFERROR(VLOOKUP(F614,'Table V'!A:F,6,FALSE),"TBD")</f>
        <v>TBD</v>
      </c>
      <c r="W614" s="140" t="str">
        <f>IFERROR(VLOOKUP(F614,'Table V'!A:G,7,FALSE),"TBD")</f>
        <v>TBD</v>
      </c>
      <c r="X614" s="140" t="str">
        <f>IFERROR(VLOOKUP(A614,[1]Feuil1!$A:$AG,32,FALSE),"N/A")</f>
        <v>N/A</v>
      </c>
      <c r="Y614" s="130" t="s">
        <v>34</v>
      </c>
      <c r="Z614" s="133"/>
      <c r="AA614" s="125"/>
      <c r="AB614" s="129"/>
      <c r="AC614" s="129"/>
      <c r="AD614" s="129"/>
      <c r="AE614" s="134"/>
      <c r="AF614" s="134"/>
      <c r="AG614" s="134" t="str">
        <f t="shared" si="59"/>
        <v>TBD</v>
      </c>
      <c r="AH614" s="125"/>
      <c r="AI614" s="219" t="str">
        <f>IFERROR(VLOOKUP('PLANNING-RECHANGES LATelec'!$AU614,[2]MAD!$B$4:$J$50000,2,FALSE),"MAD TBD")</f>
        <v>MAD TBD</v>
      </c>
      <c r="AJ614" s="134" t="str">
        <f>IFERROR(VLOOKUP('PLANNING-RECHANGES LATelec'!$AU614,[2]MAD!$B$4:$J$50000,9,FALSE),"NON EXPEDIÉE")</f>
        <v>NON EXPEDIÉE</v>
      </c>
      <c r="AK614" s="224" t="str">
        <f t="shared" si="60"/>
        <v/>
      </c>
      <c r="AL614" s="227"/>
      <c r="AM614" s="222" t="s">
        <v>15</v>
      </c>
      <c r="AN614" s="172" t="str">
        <f>IFERROR(VLOOKUP('PLANNING-RECHANGES LATelec'!$F614,'Table V'!A$1:O8521,13,FALSE),"TBD")</f>
        <v>TBD</v>
      </c>
      <c r="AO614" s="170" t="str">
        <f>IFERROR(VLOOKUP('PLANNING-RECHANGES LATelec'!$F614,'Table V'!A$1:O8478,14,FALSE),"TBD")</f>
        <v>TBD</v>
      </c>
      <c r="AP614" s="171" t="str">
        <f>IFERROR(VLOOKUP('PLANNING-RECHANGES LATelec'!$F614,'Table V'!A$1:O$8013,15,FALSE),"TBD")</f>
        <v>TBD</v>
      </c>
      <c r="AQ614" s="168" t="str">
        <f>IFERROR(VLOOKUP('PLANNING-RECHANGES LATelec'!$A614,[3]PO_AS!$A$2:$R$2520,16,FALSE),"TBD")</f>
        <v>TBD</v>
      </c>
      <c r="AR614" s="171" t="str">
        <f>IFERROR(VLOOKUP('PLANNING-RECHANGES LATelec'!$A614,[3]PO_AS!$A$2:$S$2520,18,FALSE),"TBD")</f>
        <v>TBD</v>
      </c>
      <c r="AS614" s="171" t="str">
        <f t="shared" si="61"/>
        <v>Valide</v>
      </c>
      <c r="AT614" s="171" t="str">
        <f t="shared" si="62"/>
        <v>Valide</v>
      </c>
      <c r="AU614" s="215" t="str">
        <f>LEFT('PLANNING-RECHANGES LATelec'!$R614,9)</f>
        <v/>
      </c>
      <c r="AV614" s="156"/>
    </row>
    <row r="615" spans="1:48" ht="25.5" hidden="1" x14ac:dyDescent="0.2">
      <c r="A615" s="84" t="str">
        <f t="shared" si="58"/>
        <v>330496310</v>
      </c>
      <c r="B615" s="125" t="str">
        <f>IFERROR(VLOOKUP(F615,'Table V'!A:K,11,FALSE),"TBD")</f>
        <v>TBD</v>
      </c>
      <c r="C615" s="125">
        <v>3304963</v>
      </c>
      <c r="D615" s="126" t="s">
        <v>157</v>
      </c>
      <c r="E615" s="127"/>
      <c r="F615" s="125" t="s">
        <v>699</v>
      </c>
      <c r="G615" s="125">
        <v>1</v>
      </c>
      <c r="H615" s="125">
        <v>0</v>
      </c>
      <c r="I615" s="125" t="str">
        <f>IFERROR(VLOOKUP('PLANNING-RECHANGES LATelec'!F2,'Stock PHS'!A:F,6,FALSE),"")</f>
        <v/>
      </c>
      <c r="J615" s="128" t="str">
        <f>IFERROR(VLOOKUP(F615,'Table V'!A:I,9,FALSE),"P/N INCONNU")</f>
        <v>P/N INCONNU</v>
      </c>
      <c r="K615" s="125" t="str">
        <f>IFERROR(VLOOKUP(F615,'Table V'!A:J,10,FALSE),"TBD")</f>
        <v>TBD</v>
      </c>
      <c r="L615" s="125" t="str">
        <f>IFERROR(VLOOKUP(F615,'Table V'!A:C,3,FALSE),"LdF non existante")</f>
        <v>LdF non existante</v>
      </c>
      <c r="M615" s="129"/>
      <c r="N615" s="125" t="str">
        <f>IFERROR(VLOOKUP(F615,'Table V'!A:H,8,FALSE),"À définir")</f>
        <v>À définir</v>
      </c>
      <c r="O615" s="125" t="str">
        <f>IFERROR(VLOOKUP(F615,'Table V'!A:E,2,FALSE),"")</f>
        <v/>
      </c>
      <c r="P615" s="125" t="str">
        <f>IFERROR(CONCATENATE(VLOOKUP(F615,'Table V'!$A$1:$Q$260192,17,FALSE),"-",(RIGHT(C615,4)),"0",D615),"")</f>
        <v/>
      </c>
      <c r="Q615" s="130" t="str">
        <f>IFERROR(VLOOKUP(F615,'Table V'!A:L,12,FALSE),"")</f>
        <v/>
      </c>
      <c r="R615" s="125" t="s">
        <v>10</v>
      </c>
      <c r="S615" s="125"/>
      <c r="T615" s="131" t="s">
        <v>24</v>
      </c>
      <c r="U615" s="132" t="s">
        <v>15</v>
      </c>
      <c r="V615" s="130" t="str">
        <f>IFERROR(VLOOKUP(F615,'Table V'!A:F,6,FALSE),"TBD")</f>
        <v>TBD</v>
      </c>
      <c r="W615" s="125" t="str">
        <f>IFERROR(VLOOKUP(F615,'Table V'!A:G,7,FALSE),"TBD")</f>
        <v>TBD</v>
      </c>
      <c r="X615" s="125" t="str">
        <f>IFERROR(VLOOKUP(A615,[1]Feuil1!$A:$AG,32,FALSE),"N/A")</f>
        <v>N/A</v>
      </c>
      <c r="Y615" s="130" t="s">
        <v>34</v>
      </c>
      <c r="Z615" s="133" t="s">
        <v>36</v>
      </c>
      <c r="AA615" s="125" t="s">
        <v>9</v>
      </c>
      <c r="AB615" s="129">
        <v>35811</v>
      </c>
      <c r="AC615" s="129"/>
      <c r="AD615" s="129"/>
      <c r="AE615" s="134">
        <v>41288</v>
      </c>
      <c r="AF615" s="134" t="s">
        <v>11</v>
      </c>
      <c r="AG615" s="134" t="str">
        <f t="shared" si="59"/>
        <v>TBD</v>
      </c>
      <c r="AH615" s="125" t="s">
        <v>57</v>
      </c>
      <c r="AI615" s="219" t="str">
        <f>IFERROR(VLOOKUP('PLANNING-RECHANGES LATelec'!$AU615,[2]MAD!$B$4:$J$50000,2,FALSE),"MAD TBD")</f>
        <v>MAD TBD</v>
      </c>
      <c r="AJ615" s="219" t="str">
        <f>IFERROR(VLOOKUP('PLANNING-RECHANGES LATelec'!$AU615,[2]MAD!$B$4:$J$50000,9,FALSE),"NON EXPEDIÉE")</f>
        <v>NON EXPEDIÉE</v>
      </c>
      <c r="AK615" s="224" t="str">
        <f t="shared" si="60"/>
        <v/>
      </c>
      <c r="AL615" s="227"/>
      <c r="AM615" s="222" t="s">
        <v>15</v>
      </c>
      <c r="AN615" s="172" t="str">
        <f>IFERROR(VLOOKUP('PLANNING-RECHANGES LATelec'!$F615,'Table V'!A$1:O8522,13,FALSE),"TBD")</f>
        <v>TBD</v>
      </c>
      <c r="AO615" s="170" t="str">
        <f>IFERROR(VLOOKUP('PLANNING-RECHANGES LATelec'!$F615,'Table V'!A$1:O8479,14,FALSE),"TBD")</f>
        <v>TBD</v>
      </c>
      <c r="AP615" s="171" t="str">
        <f>IFERROR(VLOOKUP('PLANNING-RECHANGES LATelec'!$F615,'Table V'!A$1:O$8013,15,FALSE),"TBD")</f>
        <v>TBD</v>
      </c>
      <c r="AQ615" s="168" t="str">
        <f>IFERROR(VLOOKUP('PLANNING-RECHANGES LATelec'!$A615,[3]PO_AS!$A$2:$R$2520,16,FALSE),"TBD")</f>
        <v>TBD</v>
      </c>
      <c r="AR615" s="169" t="str">
        <f>IFERROR(VLOOKUP('PLANNING-RECHANGES LATelec'!$A615,[3]PO_AS!$A$2:$S$2520,18,FALSE),"TBD")</f>
        <v>TBD</v>
      </c>
      <c r="AS615" s="169" t="str">
        <f t="shared" si="61"/>
        <v>Valide</v>
      </c>
      <c r="AT615" s="169" t="str">
        <f t="shared" si="62"/>
        <v>Valide</v>
      </c>
      <c r="AU615" s="215" t="str">
        <f>LEFT('PLANNING-RECHANGES LATelec'!$R615,9)</f>
        <v>H71245</v>
      </c>
      <c r="AV615" s="156"/>
    </row>
    <row r="616" spans="1:48" ht="38.25" hidden="1" x14ac:dyDescent="0.2">
      <c r="A616" s="84" t="str">
        <f t="shared" si="58"/>
        <v xml:space="preserve"> VU à réattribuer car doublon de la cmde 27105823</v>
      </c>
      <c r="B616" s="125" t="str">
        <f>IFERROR(VLOOKUP(F616,'Table V'!A:K,11,FALSE),"TBD")</f>
        <v>AIRBUS</v>
      </c>
      <c r="C616" s="125" t="s">
        <v>38</v>
      </c>
      <c r="D616" s="126"/>
      <c r="E616" s="127"/>
      <c r="F616" s="125" t="s">
        <v>481</v>
      </c>
      <c r="G616" s="125">
        <v>1</v>
      </c>
      <c r="H616" s="125">
        <v>0</v>
      </c>
      <c r="I616" s="125"/>
      <c r="J616" s="128" t="str">
        <f>IFERROR(VLOOKUP(F616,'Table V'!A:I,9,FALSE),"P/N INCONNU")</f>
        <v>P/N CONNU</v>
      </c>
      <c r="K616" s="125" t="str">
        <f>IFERROR(VLOOKUP(F616,'Table V'!A:J,10,FALSE),"TBD")</f>
        <v>NB3762P</v>
      </c>
      <c r="L616" s="125" t="str">
        <f>IFERROR(VLOOKUP('PLANNING-RECHANGES LATelec'!F6,'Table V'!A:C,3,FALSE),"LdF non existante")</f>
        <v>LdF approuvée</v>
      </c>
      <c r="M616" s="129"/>
      <c r="N616" s="125" t="str">
        <f>IFERROR(VLOOKUP(F616,'Table V'!A:H,8,FALSE),"À définir")</f>
        <v>NON</v>
      </c>
      <c r="O616" s="125">
        <v>22</v>
      </c>
      <c r="P616" s="125" t="str">
        <f>IFERROR(CONCATENATE(VLOOKUP(F616,'Table V'!$A$1:$Q$260192,17,FALSE),"-",(RIGHT(C616,4)),"0",D616),"")</f>
        <v>1251019-58230</v>
      </c>
      <c r="Q616" s="130" t="str">
        <f>IFERROR(VLOOKUP(F616,'Table V'!A:L,12,FALSE),"")</f>
        <v>LAB</v>
      </c>
      <c r="R616" s="125" t="s">
        <v>27</v>
      </c>
      <c r="S616" s="125"/>
      <c r="T616" s="131" t="s">
        <v>24</v>
      </c>
      <c r="U616" s="132" t="s">
        <v>15</v>
      </c>
      <c r="V616" s="130" t="str">
        <f>IFERROR(VLOOKUP(F616,'Table V'!A:F,6,FALSE),"TBD")</f>
        <v>6939600100
6944100100</v>
      </c>
      <c r="W616" s="125" t="str">
        <f>IFERROR(VLOOKUP(F616,'Table V'!A:G,7,FALSE),"TBD")</f>
        <v>Qté 1
Qté 1</v>
      </c>
      <c r="X616" s="125" t="str">
        <f>IFERROR(VLOOKUP(A616,[1]Feuil1!$A:$AG,32,FALSE),"N/A")</f>
        <v>N/A</v>
      </c>
      <c r="Y616" s="130" t="s">
        <v>34</v>
      </c>
      <c r="Z616" s="133" t="s">
        <v>33</v>
      </c>
      <c r="AA616" s="125" t="s">
        <v>17</v>
      </c>
      <c r="AB616" s="129">
        <v>581</v>
      </c>
      <c r="AC616" s="129"/>
      <c r="AD616" s="129"/>
      <c r="AE616" s="134">
        <v>42566</v>
      </c>
      <c r="AF616" s="134" t="s">
        <v>11</v>
      </c>
      <c r="AG616" s="134" t="str">
        <f t="shared" si="59"/>
        <v>TBD</v>
      </c>
      <c r="AH616" s="125" t="s">
        <v>57</v>
      </c>
      <c r="AI616" s="219" t="str">
        <f>IFERROR(VLOOKUP('PLANNING-RECHANGES LATelec'!$AU616,[2]MAD!$B$4:$J$50000,2,FALSE),"MAD TBD")</f>
        <v>MAD TBD</v>
      </c>
      <c r="AJ616" s="134" t="str">
        <f>IFERROR(VLOOKUP('PLANNING-RECHANGES LATelec'!$AU616,[2]MAD!$B$4:$J$50000,9,FALSE),"NON EXPEDIÉE")</f>
        <v>NON EXPEDIÉE</v>
      </c>
      <c r="AK616" s="224" t="str">
        <f t="shared" si="60"/>
        <v/>
      </c>
      <c r="AL616" s="227"/>
      <c r="AM616" s="222" t="s">
        <v>15</v>
      </c>
      <c r="AN616" s="172">
        <f>IFERROR(VLOOKUP('PLANNING-RECHANGES LATelec'!$F616,'Table V'!A$1:O8523,13,FALSE),"TBD")</f>
        <v>4252</v>
      </c>
      <c r="AO616" s="170">
        <f>IFERROR(VLOOKUP('PLANNING-RECHANGES LATelec'!$F616,'Table V'!A$1:O8480,14,FALSE),"TBD")</f>
        <v>0</v>
      </c>
      <c r="AP616" s="171" t="str">
        <f>IFERROR(VLOOKUP('PLANNING-RECHANGES LATelec'!$F616,'Table V'!A$1:O$8013,15,FALSE),"TBD")</f>
        <v>USD</v>
      </c>
      <c r="AQ616" s="168" t="str">
        <f>IFERROR(VLOOKUP('PLANNING-RECHANGES LATelec'!$A616,[3]PO_AS!$A$2:$R$2520,16,FALSE),"TBD")</f>
        <v>TBD</v>
      </c>
      <c r="AR616" s="169" t="str">
        <f>IFERROR(VLOOKUP('PLANNING-RECHANGES LATelec'!$A616,[3]PO_AS!$A$2:$S$2520,18,FALSE),"TBD")</f>
        <v>TBD</v>
      </c>
      <c r="AS616" s="169" t="str">
        <f t="shared" si="61"/>
        <v>Non valide</v>
      </c>
      <c r="AT616" s="169" t="str">
        <f t="shared" si="62"/>
        <v>Non valide</v>
      </c>
      <c r="AU616" s="215" t="str">
        <f>LEFT('PLANNING-RECHANGES LATelec'!$R616,9)</f>
        <v>R61173</v>
      </c>
      <c r="AV616" s="156"/>
    </row>
    <row r="617" spans="1:48" ht="38.25" hidden="1" x14ac:dyDescent="0.2">
      <c r="A617" s="84" t="str">
        <f t="shared" si="58"/>
        <v>PO-S070-000007007-110</v>
      </c>
      <c r="B617" s="125" t="str">
        <f>IFERROR(VLOOKUP(F617,'Table V'!A:K,11,FALSE),"TBD")</f>
        <v>AKKA</v>
      </c>
      <c r="C617" s="125" t="s">
        <v>713</v>
      </c>
      <c r="D617" s="126" t="s">
        <v>157</v>
      </c>
      <c r="E617" s="127"/>
      <c r="F617" s="125" t="s">
        <v>433</v>
      </c>
      <c r="G617" s="125">
        <v>23</v>
      </c>
      <c r="H617" s="125">
        <v>0</v>
      </c>
      <c r="I617" s="125" t="str">
        <f>IFERROR(VLOOKUP(F617,'Stock PHS'!A:F,6,FALSE),"")</f>
        <v/>
      </c>
      <c r="J617" s="128" t="str">
        <f>IFERROR(VLOOKUP(F617,'Table V'!A:I,9,FALSE),"P/N INCONNU")</f>
        <v>P/N CONNU</v>
      </c>
      <c r="K617" s="125" t="str">
        <f>IFERROR(VLOOKUP(F617,'Table V'!A:J,10,FALSE),"TBD")</f>
        <v>TBD</v>
      </c>
      <c r="L617" s="125" t="str">
        <f>IFERROR(VLOOKUP(F617,'Table V'!A:C,3,FALSE),"LdF non existante")</f>
        <v>LdF approuvée</v>
      </c>
      <c r="M617" s="129" t="s">
        <v>59</v>
      </c>
      <c r="N617" s="125" t="str">
        <f>IFERROR(VLOOKUP(F617,'Table V'!A:H,8,FALSE),"À définir")</f>
        <v>NON</v>
      </c>
      <c r="O617" s="125" t="str">
        <f>IFERROR(VLOOKUP(F617,'Table V'!A:E,2,FALSE),"TBD")</f>
        <v>ADKS HARNESS &amp; KITS</v>
      </c>
      <c r="P617" s="125" t="str">
        <f>IFERROR(CONCATENATE(VLOOKUP(F617,'Table V'!$A$1:$Q$260192,17,FALSE),"-",(RIGHT(C617,4)),"0",D617),"")</f>
        <v>1251019-07-1010</v>
      </c>
      <c r="Q617" s="130" t="str">
        <f>IFERROR(VLOOKUP(F617,'Table V'!A:L,12,FALSE),"")</f>
        <v>COL</v>
      </c>
      <c r="R617" s="126"/>
      <c r="S617" s="125"/>
      <c r="T617" s="131" t="s">
        <v>24</v>
      </c>
      <c r="U617" s="132"/>
      <c r="V617" s="130" t="str">
        <f>IFERROR(VLOOKUP(F617,'Table V'!A:F,6,FALSE),"TBD")</f>
        <v>N/A</v>
      </c>
      <c r="W617" s="125" t="str">
        <f>IFERROR(VLOOKUP(F617,'Table V'!A:G,7,FALSE),"TBD")</f>
        <v>N/A</v>
      </c>
      <c r="X617" s="125" t="str">
        <f>IFERROR(VLOOKUP(A617,[1]Feuil1!$A:$AG,32,FALSE),"N/A")</f>
        <v>N/A</v>
      </c>
      <c r="Y617" s="130" t="s">
        <v>34</v>
      </c>
      <c r="Z617" s="133" t="s">
        <v>729</v>
      </c>
      <c r="AA617" s="125" t="s">
        <v>159</v>
      </c>
      <c r="AB617" s="129">
        <v>11430</v>
      </c>
      <c r="AC617" s="129"/>
      <c r="AD617" s="129"/>
      <c r="AE617" s="134">
        <v>43175</v>
      </c>
      <c r="AF617" s="134" t="s">
        <v>147</v>
      </c>
      <c r="AG617" s="134" t="str">
        <f t="shared" si="59"/>
        <v>TBD</v>
      </c>
      <c r="AH617" s="125"/>
      <c r="AI617" s="219" t="str">
        <f>IFERROR(VLOOKUP('PLANNING-RECHANGES LATelec'!$AU617,[2]MAD!$B$4:$J$50000,2,FALSE),"MAD TBD")</f>
        <v>MAD TBD</v>
      </c>
      <c r="AJ617" s="134" t="str">
        <f>IFERROR(VLOOKUP('PLANNING-RECHANGES LATelec'!$AU617,[2]MAD!$B$4:$J$50000,9,FALSE),"NON EXPEDIÉE")</f>
        <v>NON EXPEDIÉE</v>
      </c>
      <c r="AK617" s="224" t="str">
        <f t="shared" si="60"/>
        <v/>
      </c>
      <c r="AL617" s="227"/>
      <c r="AM617" s="222" t="s">
        <v>15</v>
      </c>
      <c r="AN617" s="172">
        <f>IFERROR(VLOOKUP('PLANNING-RECHANGES LATelec'!$F617,'Table V'!A$1:O8524,13,FALSE),"TBD")</f>
        <v>0</v>
      </c>
      <c r="AO617" s="170">
        <f>IFERROR(VLOOKUP('PLANNING-RECHANGES LATelec'!$F617,'Table V'!A$1:O8481,14,FALSE),"TBD")</f>
        <v>0</v>
      </c>
      <c r="AP617" s="171">
        <f>IFERROR(VLOOKUP('PLANNING-RECHANGES LATelec'!$F617,'Table V'!A$1:O$8013,15,FALSE),"TBD")</f>
        <v>0</v>
      </c>
      <c r="AQ617" s="168" t="str">
        <f>IFERROR(VLOOKUP('PLANNING-RECHANGES LATelec'!$A617,[3]PO_AS!$A$2:$R$2520,16,FALSE),"TBD")</f>
        <v>TBD</v>
      </c>
      <c r="AR617" s="169" t="str">
        <f>IFERROR(VLOOKUP('PLANNING-RECHANGES LATelec'!$A617,[3]PO_AS!$A$2:$S$2520,18,FALSE),"TBD")</f>
        <v>TBD</v>
      </c>
      <c r="AS617" s="169" t="str">
        <f t="shared" si="61"/>
        <v>Non valide</v>
      </c>
      <c r="AT617" s="169" t="str">
        <f t="shared" si="62"/>
        <v>Non valide</v>
      </c>
      <c r="AU617" s="215" t="str">
        <f>LEFT('PLANNING-RECHANGES LATelec'!$R617,9)</f>
        <v/>
      </c>
      <c r="AV617" s="156"/>
    </row>
    <row r="618" spans="1:48" ht="38.25" hidden="1" x14ac:dyDescent="0.2">
      <c r="A618" s="85" t="str">
        <f t="shared" si="58"/>
        <v>CDE-CCP77701012</v>
      </c>
      <c r="B618" s="125" t="str">
        <f>IFERROR(VLOOKUP(F618,'Table V'!A:K,11,FALSE),"TBD")</f>
        <v>LATECOERE</v>
      </c>
      <c r="C618" s="125" t="s">
        <v>322</v>
      </c>
      <c r="D618" s="126" t="s">
        <v>1148</v>
      </c>
      <c r="E618" s="127" t="s">
        <v>104</v>
      </c>
      <c r="F618" s="125" t="s">
        <v>1532</v>
      </c>
      <c r="G618" s="125">
        <v>9</v>
      </c>
      <c r="H618" s="125">
        <v>0</v>
      </c>
      <c r="I618" s="125" t="str">
        <f>IFERROR(VLOOKUP(F618,'Stock PHS'!A:F,6,FALSE),"")</f>
        <v/>
      </c>
      <c r="J618" s="128" t="str">
        <f>IFERROR(VLOOKUP(F618,'Table V'!A:I,9,FALSE),"P/N INCONNU")</f>
        <v>P/N CONNU</v>
      </c>
      <c r="K618" s="125" t="str">
        <f>IFERROR(VLOOKUP(F618,'Table V'!A:J,10,FALSE),"TBD")</f>
        <v>N/A</v>
      </c>
      <c r="L618" s="125" t="str">
        <f>IFERROR(VLOOKUP(F618,'Table V'!A:C,3,FALSE),"LdF non existante")</f>
        <v>LdF approuvée</v>
      </c>
      <c r="M618" s="129" t="s">
        <v>59</v>
      </c>
      <c r="N618" s="125" t="str">
        <f>IFERROR(VLOOKUP(F618,'Table V'!A:H,8,FALSE),"À définir")</f>
        <v>N/A</v>
      </c>
      <c r="O618" s="125" t="str">
        <f>IFERROR(VLOOKUP(F618,'Table V'!A:E,2,FALSE),"TBD")</f>
        <v>FDCP-L1</v>
      </c>
      <c r="P618" s="125" t="str">
        <f>IFERROR(CONCATENATE(VLOOKUP(F618,'Table V'!$A$1:$Q$260192,17,FALSE),"-",(RIGHT(C618,4)),"0",D618),"")</f>
        <v>1251619-7010012</v>
      </c>
      <c r="Q618" s="130" t="str">
        <f>IFERROR(VLOOKUP(F618,'Table V'!A:L,12,FALSE),"")</f>
        <v>COL</v>
      </c>
      <c r="R618" s="126" t="s">
        <v>1298</v>
      </c>
      <c r="S618" s="125" t="s">
        <v>1299</v>
      </c>
      <c r="T618" s="131" t="s">
        <v>24</v>
      </c>
      <c r="U618" s="132" t="s">
        <v>15</v>
      </c>
      <c r="V618" s="130" t="str">
        <f>IFERROR(VLOOKUP(F618,'Table V'!A:F,6,FALSE),"TBD")</f>
        <v>N/A</v>
      </c>
      <c r="W618" s="125" t="str">
        <f>IFERROR(VLOOKUP(F618,'Table V'!A:G,7,FALSE),"TBD")</f>
        <v>N/A</v>
      </c>
      <c r="X618" s="125" t="str">
        <f>IFERROR(VLOOKUP(A618,[1]Feuil1!$A:$AG,32,FALSE),"N/A")</f>
        <v>N/A</v>
      </c>
      <c r="Y618" s="130" t="s">
        <v>1987</v>
      </c>
      <c r="Z618" s="133" t="s">
        <v>1511</v>
      </c>
      <c r="AA618" s="125" t="s">
        <v>159</v>
      </c>
      <c r="AB618" s="129">
        <v>6867</v>
      </c>
      <c r="AC618" s="129" t="s">
        <v>57</v>
      </c>
      <c r="AD618" s="129">
        <v>4134</v>
      </c>
      <c r="AE618" s="134">
        <v>43476</v>
      </c>
      <c r="AF618" s="134">
        <v>43588</v>
      </c>
      <c r="AG618" s="134">
        <f t="shared" si="59"/>
        <v>43584</v>
      </c>
      <c r="AH618" s="125"/>
      <c r="AI618" s="219" t="str">
        <f>IFERROR(VLOOKUP('PLANNING-RECHANGES LATelec'!$AU618,[2]MAD!$B$4:$J$50000,2,FALSE),"MAD TBD")</f>
        <v>MAD TBD</v>
      </c>
      <c r="AJ618" s="134" t="str">
        <f>IFERROR(VLOOKUP('PLANNING-RECHANGES LATelec'!$AU618,[2]MAD!$B$4:$J$50000,9,FALSE),"NON EXPEDIÉE")</f>
        <v>NON EXPEDIÉE</v>
      </c>
      <c r="AK618" s="224" t="str">
        <f t="shared" si="60"/>
        <v/>
      </c>
      <c r="AL618" s="227">
        <v>43584</v>
      </c>
      <c r="AM618" s="222" t="s">
        <v>15</v>
      </c>
      <c r="AN618" s="172">
        <f>IFERROR(VLOOKUP('PLANNING-RECHANGES LATelec'!$F618,'Table V'!A$1:O8525,13,FALSE),"TBD")</f>
        <v>1239</v>
      </c>
      <c r="AO618" s="170">
        <f>IFERROR(VLOOKUP('PLANNING-RECHANGES LATelec'!$F618,'Table V'!A$1:O8482,14,FALSE),"TBD")</f>
        <v>0</v>
      </c>
      <c r="AP618" s="171" t="str">
        <f>IFERROR(VLOOKUP('PLANNING-RECHANGES LATelec'!$F618,'Table V'!A$1:O$8013,15,FALSE),"TBD")</f>
        <v>EUR</v>
      </c>
      <c r="AQ618" s="170" t="str">
        <f>IFERROR(VLOOKUP('PLANNING-RECHANGES LATelec'!$A618,[3]PO_AS!$A$2:$R$2520,16,FALSE),"TBD")</f>
        <v>TBD</v>
      </c>
      <c r="AR618" s="171" t="str">
        <f>IFERROR(VLOOKUP('PLANNING-RECHANGES LATelec'!$A618,[3]PO_AS!$A$2:$S$2520,18,FALSE),"TBD")</f>
        <v>TBD</v>
      </c>
      <c r="AS618" s="169" t="str">
        <f t="shared" si="61"/>
        <v>Non valide</v>
      </c>
      <c r="AT618" s="169" t="str">
        <f t="shared" si="62"/>
        <v>Non valide</v>
      </c>
      <c r="AU618" s="215" t="str">
        <f>LEFT('PLANNING-RECHANGES LATelec'!$R618,9)</f>
        <v>LCT203812</v>
      </c>
      <c r="AV618" s="156"/>
    </row>
    <row r="619" spans="1:48" ht="38.25" hidden="1" x14ac:dyDescent="0.2">
      <c r="A619" s="84" t="str">
        <f t="shared" si="58"/>
        <v>CDE-CCP7770108</v>
      </c>
      <c r="B619" s="125" t="str">
        <f>IFERROR(VLOOKUP(F619,'Table V'!A:K,11,FALSE),"TBD")</f>
        <v>LATECOERE</v>
      </c>
      <c r="C619" s="125" t="s">
        <v>322</v>
      </c>
      <c r="D619" s="126">
        <v>8</v>
      </c>
      <c r="E619" s="127" t="s">
        <v>104</v>
      </c>
      <c r="F619" s="125" t="s">
        <v>1532</v>
      </c>
      <c r="G619" s="125">
        <v>10</v>
      </c>
      <c r="H619" s="125">
        <v>0</v>
      </c>
      <c r="I619" s="125" t="str">
        <f>IFERROR(VLOOKUP(F619,'Stock PHS'!A:F,6,FALSE),"")</f>
        <v/>
      </c>
      <c r="J619" s="128" t="str">
        <f>IFERROR(VLOOKUP(F619,'Table V'!A:I,9,FALSE),"P/N INCONNU")</f>
        <v>P/N CONNU</v>
      </c>
      <c r="K619" s="125" t="str">
        <f>IFERROR(VLOOKUP(F619,'Table V'!A:J,10,FALSE),"TBD")</f>
        <v>N/A</v>
      </c>
      <c r="L619" s="125" t="str">
        <f>IFERROR(VLOOKUP(F619,'Table V'!A:C,3,FALSE),"LdF non existante")</f>
        <v>LdF approuvée</v>
      </c>
      <c r="M619" s="129" t="s">
        <v>59</v>
      </c>
      <c r="N619" s="125" t="str">
        <f>IFERROR(VLOOKUP(F619,'Table V'!A:H,8,FALSE),"À définir")</f>
        <v>N/A</v>
      </c>
      <c r="O619" s="125" t="str">
        <f>IFERROR(VLOOKUP(F619,'Table V'!A:E,2,FALSE),"TBD")</f>
        <v>FDCP-L1</v>
      </c>
      <c r="P619" s="125" t="str">
        <f>IFERROR(CONCATENATE(VLOOKUP(F619,'Table V'!$A$1:$Q$260192,17,FALSE),"-",(RIGHT(C619,4)),"0",D619),"")</f>
        <v>1251619-701008</v>
      </c>
      <c r="Q619" s="130" t="str">
        <f>IFERROR(VLOOKUP(F619,'Table V'!A:L,12,FALSE),"")</f>
        <v>COL</v>
      </c>
      <c r="R619" s="126" t="s">
        <v>418</v>
      </c>
      <c r="S619" s="125" t="s">
        <v>419</v>
      </c>
      <c r="T619" s="131" t="s">
        <v>24</v>
      </c>
      <c r="U619" s="132" t="s">
        <v>15</v>
      </c>
      <c r="V619" s="130" t="str">
        <f>IFERROR(VLOOKUP(F619,'Table V'!A:F,6,FALSE),"TBD")</f>
        <v>N/A</v>
      </c>
      <c r="W619" s="125" t="str">
        <f>IFERROR(VLOOKUP(F619,'Table V'!A:G,7,FALSE),"TBD")</f>
        <v>N/A</v>
      </c>
      <c r="X619" s="125" t="str">
        <f>IFERROR(VLOOKUP(A619,[1]Feuil1!$A:$AG,32,FALSE),"N/A")</f>
        <v>N/A</v>
      </c>
      <c r="Y619" s="130" t="s">
        <v>1987</v>
      </c>
      <c r="Z619" s="133"/>
      <c r="AA619" s="125" t="s">
        <v>159</v>
      </c>
      <c r="AB619" s="129">
        <v>6867</v>
      </c>
      <c r="AC619" s="129"/>
      <c r="AD619" s="129">
        <v>1149</v>
      </c>
      <c r="AE619" s="134">
        <v>43357</v>
      </c>
      <c r="AF619" s="134" t="s">
        <v>147</v>
      </c>
      <c r="AG619" s="134" t="str">
        <f t="shared" si="59"/>
        <v>TBD</v>
      </c>
      <c r="AH619" s="125" t="s">
        <v>57</v>
      </c>
      <c r="AI619" s="219" t="str">
        <f>IFERROR(VLOOKUP('PLANNING-RECHANGES LATelec'!$AU619,[2]MAD!$B$4:$J$50000,2,FALSE),"MAD TBD")</f>
        <v>MAD TBD</v>
      </c>
      <c r="AJ619" s="134" t="str">
        <f>IFERROR(VLOOKUP('PLANNING-RECHANGES LATelec'!$AU619,[2]MAD!$B$4:$J$50000,9,FALSE),"NON EXPEDIÉE")</f>
        <v>NON EXPEDIÉE</v>
      </c>
      <c r="AK619" s="224" t="str">
        <f t="shared" si="60"/>
        <v/>
      </c>
      <c r="AL619" s="227"/>
      <c r="AM619" s="222" t="s">
        <v>15</v>
      </c>
      <c r="AN619" s="172">
        <f>IFERROR(VLOOKUP('PLANNING-RECHANGES LATelec'!$F619,'Table V'!A$1:O8526,13,FALSE),"TBD")</f>
        <v>1239</v>
      </c>
      <c r="AO619" s="170">
        <f>IFERROR(VLOOKUP('PLANNING-RECHANGES LATelec'!$F619,'Table V'!A$1:O8483,14,FALSE),"TBD")</f>
        <v>0</v>
      </c>
      <c r="AP619" s="171" t="str">
        <f>IFERROR(VLOOKUP('PLANNING-RECHANGES LATelec'!$F619,'Table V'!A$1:O$8013,15,FALSE),"TBD")</f>
        <v>EUR</v>
      </c>
      <c r="AQ619" s="170" t="str">
        <f>IFERROR(VLOOKUP('PLANNING-RECHANGES LATelec'!$A619,[3]PO_AS!$A$2:$R$2520,16,FALSE),"TBD")</f>
        <v>TBD</v>
      </c>
      <c r="AR619" s="169" t="str">
        <f>IFERROR(VLOOKUP('PLANNING-RECHANGES LATelec'!$A619,[3]PO_AS!$A$2:$S$2520,18,FALSE),"TBD")</f>
        <v>TBD</v>
      </c>
      <c r="AS619" s="169" t="str">
        <f t="shared" si="61"/>
        <v>Non valide</v>
      </c>
      <c r="AT619" s="169" t="str">
        <f t="shared" si="62"/>
        <v>Non valide</v>
      </c>
      <c r="AU619" s="215" t="str">
        <f>LEFT('PLANNING-RECHANGES LATelec'!$R619,9)</f>
        <v>LCT107896</v>
      </c>
      <c r="AV619" s="156"/>
    </row>
    <row r="620" spans="1:48" ht="38.25" hidden="1" x14ac:dyDescent="0.2">
      <c r="A620" s="165" t="str">
        <f t="shared" si="58"/>
        <v>2806751910</v>
      </c>
      <c r="B620" s="125" t="str">
        <f>IFERROR(VLOOKUP(F620,'Table V'!A:K,11,FALSE),"TBD")</f>
        <v>AIRBUS</v>
      </c>
      <c r="C620" s="125">
        <v>28067519</v>
      </c>
      <c r="D620" s="126" t="s">
        <v>157</v>
      </c>
      <c r="E620" s="127" t="s">
        <v>95</v>
      </c>
      <c r="F620" s="125" t="s">
        <v>585</v>
      </c>
      <c r="G620" s="125">
        <v>1</v>
      </c>
      <c r="H620" s="125">
        <v>1</v>
      </c>
      <c r="I620" s="125" t="str">
        <f>IFERROR(VLOOKUP(F620,'Stock PHS'!A:F,6,FALSE),"")</f>
        <v/>
      </c>
      <c r="J620" s="128" t="str">
        <f>IFERROR(VLOOKUP(F620,'Table V'!A:I,9,FALSE),"P/N INCONNU")</f>
        <v>P/N CONNU</v>
      </c>
      <c r="K620" s="125" t="str">
        <f>IFERROR(VLOOKUP(F620,'Table V'!A:J,10,FALSE),"TBD")</f>
        <v>NB01424P</v>
      </c>
      <c r="L620" s="125" t="str">
        <f>IFERROR(VLOOKUP(F620,'Table V'!A:C,3,FALSE),"LdF non existante")</f>
        <v>LdF Non approuvée</v>
      </c>
      <c r="M620" s="129"/>
      <c r="N620" s="129" t="str">
        <f>IFERROR(VLOOKUP(F620,'Table V'!A:H,8,FALSE),"À définir")</f>
        <v>NON</v>
      </c>
      <c r="O620" s="125">
        <f>IFERROR(VLOOKUP(F620,'Table V'!A:E,2,FALSE),"TBD")</f>
        <v>108</v>
      </c>
      <c r="P620" s="125" t="str">
        <f>IFERROR(CONCATENATE(VLOOKUP(F620,'Table V'!$A$1:$Q$260192,17,FALSE),"-",(RIGHT(C620,4)),"0",D620),"")</f>
        <v>1251019-7519010</v>
      </c>
      <c r="Q620" s="138" t="str">
        <f>IFERROR(VLOOKUP(F620,'Table V'!A:L,12,FALSE),"")</f>
        <v>LAB</v>
      </c>
      <c r="R620" s="126" t="s">
        <v>1507</v>
      </c>
      <c r="S620" s="125" t="s">
        <v>877</v>
      </c>
      <c r="T620" s="131"/>
      <c r="U620" s="132"/>
      <c r="V620" s="139">
        <f>IFERROR(VLOOKUP(F620,'Table V'!A:F,6,FALSE),"TBD")</f>
        <v>6963403800</v>
      </c>
      <c r="W620" s="140" t="str">
        <f>IFERROR(VLOOKUP(F620,'Table V'!A:G,7,FALSE),"TBD")</f>
        <v>Qté 1</v>
      </c>
      <c r="X620" s="125" t="str">
        <f>IFERROR(VLOOKUP(A620,[1]Feuil1!$A:$AG,32,FALSE),"N/A")</f>
        <v>Waiting</v>
      </c>
      <c r="Y620" s="130" t="str">
        <f>IF(ISNUMBER(Tableau1[[#This Row],[Date expédition réelle]]),"Expédiée","En cours")</f>
        <v>En cours</v>
      </c>
      <c r="Z620" s="133" t="s">
        <v>1611</v>
      </c>
      <c r="AA620" s="125" t="s">
        <v>876</v>
      </c>
      <c r="AB620" s="129">
        <v>21958</v>
      </c>
      <c r="AC620" s="129"/>
      <c r="AD620" s="129"/>
      <c r="AE620" s="134">
        <v>43540</v>
      </c>
      <c r="AF620" s="134" t="s">
        <v>147</v>
      </c>
      <c r="AG620" s="134" t="str">
        <f t="shared" si="59"/>
        <v>TBD</v>
      </c>
      <c r="AH620" s="125"/>
      <c r="AI620" s="219" t="str">
        <f>IFERROR(VLOOKUP('PLANNING-RECHANGES LATelec'!$AU620,[2]MAD!$B$4:$J$50000,2,FALSE),"MAD TBD")</f>
        <v>MAD TBD</v>
      </c>
      <c r="AJ620" s="135" t="str">
        <f>IFERROR(VLOOKUP('PLANNING-RECHANGES LATelec'!$AU620,[2]MAD!$B$4:$J$50000,9,FALSE),"NON EXPEDIÉE")</f>
        <v>NON EXPEDIÉE</v>
      </c>
      <c r="AK620" s="224" t="str">
        <f t="shared" si="60"/>
        <v/>
      </c>
      <c r="AL620" s="227"/>
      <c r="AM620" s="222"/>
      <c r="AN620" s="172">
        <f>IFERROR(VLOOKUP('PLANNING-RECHANGES LATelec'!$F620,'Table V'!A$1:O8527,13,FALSE),"TBD")</f>
        <v>4194</v>
      </c>
      <c r="AO620" s="170">
        <f>IFERROR(VLOOKUP('PLANNING-RECHANGES LATelec'!$F620,'Table V'!A$1:O8484,14,FALSE),"TBD")</f>
        <v>0</v>
      </c>
      <c r="AP620" s="171" t="str">
        <f>IFERROR(VLOOKUP('PLANNING-RECHANGES LATelec'!$F620,'Table V'!A$1:O$8013,15,FALSE),"TBD")</f>
        <v>USD</v>
      </c>
      <c r="AQ620" s="170">
        <f>IFERROR(VLOOKUP('PLANNING-RECHANGES LATelec'!$A620,[3]PO_AS!$A$2:$R$2520,16,FALSE),"TBD")</f>
        <v>4194</v>
      </c>
      <c r="AR620" s="171" t="str">
        <f>IFERROR(VLOOKUP('PLANNING-RECHANGES LATelec'!$A620,[3]PO_AS!$A$2:$S$2520,18,FALSE),"TBD")</f>
        <v>USD</v>
      </c>
      <c r="AS620" s="171" t="str">
        <f t="shared" si="61"/>
        <v>Valide</v>
      </c>
      <c r="AT620" s="171" t="str">
        <f t="shared" si="62"/>
        <v>Valide</v>
      </c>
      <c r="AU620" s="215" t="str">
        <f>LEFT('PLANNING-RECHANGES LATelec'!$R620,9)</f>
        <v>LCT269603</v>
      </c>
      <c r="AV620" s="156"/>
    </row>
    <row r="621" spans="1:48" ht="25.5" hidden="1" x14ac:dyDescent="0.2">
      <c r="A621" s="84" t="str">
        <f t="shared" si="58"/>
        <v>2787676310</v>
      </c>
      <c r="B621" s="125" t="str">
        <f>IFERROR(VLOOKUP(F621,'Table V'!A:K,11,FALSE),"TBD")</f>
        <v>AIRBUS</v>
      </c>
      <c r="C621" s="125">
        <v>27876763</v>
      </c>
      <c r="D621" s="126">
        <v>10</v>
      </c>
      <c r="E621" s="127" t="s">
        <v>104</v>
      </c>
      <c r="F621" s="125" t="s">
        <v>717</v>
      </c>
      <c r="G621" s="125">
        <v>1</v>
      </c>
      <c r="H621" s="125">
        <v>0</v>
      </c>
      <c r="I621" s="125" t="str">
        <f>IFERROR(VLOOKUP(F621,'Stock PHS'!A:F,6,FALSE),"")</f>
        <v/>
      </c>
      <c r="J621" s="128" t="str">
        <f>IFERROR(VLOOKUP(F621,'Table V'!A:I,9,FALSE),"P/N INCONNU")</f>
        <v>P/N CONNU</v>
      </c>
      <c r="K621" s="125" t="str">
        <f>IFERROR(VLOOKUP(F621,'Table V'!A:J,10,FALSE),"TBD")</f>
        <v>NA</v>
      </c>
      <c r="L621" s="125" t="str">
        <f>IFERROR(VLOOKUP(F621,'Table V'!A:C,3,FALSE),"LdF non existante")</f>
        <v>LdF Non approuvée</v>
      </c>
      <c r="M621" s="129" t="s">
        <v>59</v>
      </c>
      <c r="N621" s="125" t="str">
        <f>IFERROR(VLOOKUP(F621,'Table V'!A:H,8,FALSE),"À définir")</f>
        <v>NON</v>
      </c>
      <c r="O621" s="125" t="str">
        <f>IFERROR(VLOOKUP(F621,'Table V'!A:E,2,FALSE),"TBD")</f>
        <v>Faisceau 600VU</v>
      </c>
      <c r="P621" s="125" t="str">
        <f>IFERROR(CONCATENATE(VLOOKUP(F621,'Table V'!$A$1:$Q$260192,17,FALSE),"-",(RIGHT(C621,4)),"0",D621),"")</f>
        <v>1251019-6763010</v>
      </c>
      <c r="Q621" s="130" t="str">
        <f>IFERROR(VLOOKUP(F621,'Table V'!A:L,12,FALSE),"")</f>
        <v>COL</v>
      </c>
      <c r="R621" s="126"/>
      <c r="S621" s="125"/>
      <c r="T621" s="131" t="s">
        <v>24</v>
      </c>
      <c r="U621" s="132"/>
      <c r="V621" s="130" t="str">
        <f>IFERROR(VLOOKUP(F621,'Table V'!A:F,6,FALSE),"TBD")</f>
        <v>N/A</v>
      </c>
      <c r="W621" s="125" t="str">
        <f>IFERROR(VLOOKUP(F621,'Table V'!A:G,7,FALSE),"TBD")</f>
        <v>N/A</v>
      </c>
      <c r="X621" s="125" t="str">
        <f>IFERROR(VLOOKUP(A621,[1]Feuil1!$A:$AG,32,FALSE),"N/A")</f>
        <v>N/A</v>
      </c>
      <c r="Y621" s="130" t="s">
        <v>34</v>
      </c>
      <c r="Z621" s="133"/>
      <c r="AA621" s="125" t="s">
        <v>876</v>
      </c>
      <c r="AB621" s="129"/>
      <c r="AC621" s="129"/>
      <c r="AD621" s="129"/>
      <c r="AE621" s="134">
        <v>43388</v>
      </c>
      <c r="AF621" s="134" t="s">
        <v>147</v>
      </c>
      <c r="AG621" s="134" t="str">
        <f t="shared" si="59"/>
        <v>TBD</v>
      </c>
      <c r="AH621" s="125"/>
      <c r="AI621" s="219" t="str">
        <f>IFERROR(VLOOKUP('PLANNING-RECHANGES LATelec'!$AU621,[2]MAD!$B$4:$J$50000,2,FALSE),"MAD TBD")</f>
        <v>MAD TBD</v>
      </c>
      <c r="AJ621" s="134" t="str">
        <f>IFERROR(VLOOKUP('PLANNING-RECHANGES LATelec'!$AU621,[2]MAD!$B$4:$J$50000,9,FALSE),"NON EXPEDIÉE")</f>
        <v>NON EXPEDIÉE</v>
      </c>
      <c r="AK621" s="224" t="str">
        <f t="shared" si="60"/>
        <v/>
      </c>
      <c r="AL621" s="227"/>
      <c r="AM621" s="222" t="s">
        <v>15</v>
      </c>
      <c r="AN621" s="172" t="str">
        <f>IFERROR(VLOOKUP('PLANNING-RECHANGES LATelec'!$F621,'Table V'!A$1:O8528,13,FALSE),"TBD")</f>
        <v>TBD</v>
      </c>
      <c r="AO621" s="170">
        <f>IFERROR(VLOOKUP('PLANNING-RECHANGES LATelec'!$F621,'Table V'!A$1:O8485,14,FALSE),"TBD")</f>
        <v>0</v>
      </c>
      <c r="AP621" s="171" t="str">
        <f>IFERROR(VLOOKUP('PLANNING-RECHANGES LATelec'!$F621,'Table V'!A$1:O$8013,15,FALSE),"TBD")</f>
        <v>TBD</v>
      </c>
      <c r="AQ621" s="168" t="str">
        <f>IFERROR(VLOOKUP('PLANNING-RECHANGES LATelec'!$A621,[3]PO_AS!$A$2:$R$2520,16,FALSE),"TBD")</f>
        <v>TBD</v>
      </c>
      <c r="AR621" s="169" t="str">
        <f>IFERROR(VLOOKUP('PLANNING-RECHANGES LATelec'!$A621,[3]PO_AS!$A$2:$S$2520,18,FALSE),"TBD")</f>
        <v>TBD</v>
      </c>
      <c r="AS621" s="169" t="str">
        <f t="shared" si="61"/>
        <v>Valide</v>
      </c>
      <c r="AT621" s="169" t="str">
        <f t="shared" si="62"/>
        <v>Valide</v>
      </c>
      <c r="AU621" s="215" t="str">
        <f>LEFT('PLANNING-RECHANGES LATelec'!$R621,9)</f>
        <v/>
      </c>
      <c r="AV621" s="156"/>
    </row>
    <row r="622" spans="1:48" ht="25.5" hidden="1" x14ac:dyDescent="0.2">
      <c r="A622" s="84" t="str">
        <f t="shared" si="58"/>
        <v>2787676410</v>
      </c>
      <c r="B622" s="125" t="str">
        <f>IFERROR(VLOOKUP(F622,'Table V'!A:K,11,FALSE),"TBD")</f>
        <v>AIRBUS</v>
      </c>
      <c r="C622" s="125">
        <v>27876764</v>
      </c>
      <c r="D622" s="126">
        <v>10</v>
      </c>
      <c r="E622" s="127" t="s">
        <v>104</v>
      </c>
      <c r="F622" s="125" t="s">
        <v>718</v>
      </c>
      <c r="G622" s="125">
        <v>1</v>
      </c>
      <c r="H622" s="125">
        <v>0</v>
      </c>
      <c r="I622" s="125" t="str">
        <f>IFERROR(VLOOKUP(F622,'Stock PHS'!A:F,6,FALSE),"")</f>
        <v/>
      </c>
      <c r="J622" s="128" t="str">
        <f>IFERROR(VLOOKUP(F622,'Table V'!A:I,9,FALSE),"P/N INCONNU")</f>
        <v>P/N CONNU</v>
      </c>
      <c r="K622" s="125" t="str">
        <f>IFERROR(VLOOKUP(F622,'Table V'!A:J,10,FALSE),"TBD")</f>
        <v>NA</v>
      </c>
      <c r="L622" s="125" t="str">
        <f>IFERROR(VLOOKUP(F622,'Table V'!A:C,3,FALSE),"LdF non existante")</f>
        <v>LdF Non approuvée</v>
      </c>
      <c r="M622" s="129" t="s">
        <v>59</v>
      </c>
      <c r="N622" s="125" t="str">
        <f>IFERROR(VLOOKUP(F622,'Table V'!A:H,8,FALSE),"À définir")</f>
        <v>NON</v>
      </c>
      <c r="O622" s="125" t="str">
        <f>IFERROR(VLOOKUP(F622,'Table V'!A:E,2,FALSE),"TBD")</f>
        <v>Faisceau 600VU</v>
      </c>
      <c r="P622" s="125" t="str">
        <f>IFERROR(CONCATENATE(VLOOKUP(F622,'Table V'!$A$1:$Q$260192,17,FALSE),"-",(RIGHT(C622,4)),"0",D622),"")</f>
        <v>1251019-6764010</v>
      </c>
      <c r="Q622" s="130" t="str">
        <f>IFERROR(VLOOKUP(F622,'Table V'!A:L,12,FALSE),"")</f>
        <v>COL</v>
      </c>
      <c r="R622" s="126"/>
      <c r="S622" s="125"/>
      <c r="T622" s="131" t="s">
        <v>24</v>
      </c>
      <c r="U622" s="132"/>
      <c r="V622" s="130" t="str">
        <f>IFERROR(VLOOKUP(F622,'Table V'!A:F,6,FALSE),"TBD")</f>
        <v>N/A</v>
      </c>
      <c r="W622" s="125" t="str">
        <f>IFERROR(VLOOKUP(F622,'Table V'!A:G,7,FALSE),"TBD")</f>
        <v>N/A</v>
      </c>
      <c r="X622" s="125" t="str">
        <f>IFERROR(VLOOKUP(A622,[1]Feuil1!$A:$AG,32,FALSE),"N/A")</f>
        <v>N/A</v>
      </c>
      <c r="Y622" s="130" t="s">
        <v>34</v>
      </c>
      <c r="Z622" s="133"/>
      <c r="AA622" s="125" t="s">
        <v>876</v>
      </c>
      <c r="AB622" s="129"/>
      <c r="AC622" s="129"/>
      <c r="AD622" s="129"/>
      <c r="AE622" s="134">
        <v>43388</v>
      </c>
      <c r="AF622" s="134" t="s">
        <v>147</v>
      </c>
      <c r="AG622" s="134" t="str">
        <f t="shared" si="59"/>
        <v>TBD</v>
      </c>
      <c r="AH622" s="125"/>
      <c r="AI622" s="219" t="str">
        <f>IFERROR(VLOOKUP('PLANNING-RECHANGES LATelec'!$AU622,[2]MAD!$B$4:$J$50000,2,FALSE),"MAD TBD")</f>
        <v>MAD TBD</v>
      </c>
      <c r="AJ622" s="134" t="str">
        <f>IFERROR(VLOOKUP('PLANNING-RECHANGES LATelec'!$AU622,[2]MAD!$B$4:$J$50000,9,FALSE),"NON EXPEDIÉE")</f>
        <v>NON EXPEDIÉE</v>
      </c>
      <c r="AK622" s="224" t="str">
        <f t="shared" si="60"/>
        <v/>
      </c>
      <c r="AL622" s="227"/>
      <c r="AM622" s="222" t="s">
        <v>15</v>
      </c>
      <c r="AN622" s="172" t="str">
        <f>IFERROR(VLOOKUP('PLANNING-RECHANGES LATelec'!$F622,'Table V'!A$1:O8529,13,FALSE),"TBD")</f>
        <v>TBD</v>
      </c>
      <c r="AO622" s="170">
        <f>IFERROR(VLOOKUP('PLANNING-RECHANGES LATelec'!$F622,'Table V'!A$1:O8486,14,FALSE),"TBD")</f>
        <v>0</v>
      </c>
      <c r="AP622" s="171" t="str">
        <f>IFERROR(VLOOKUP('PLANNING-RECHANGES LATelec'!$F622,'Table V'!A$1:O$8013,15,FALSE),"TBD")</f>
        <v>TBD</v>
      </c>
      <c r="AQ622" s="168" t="str">
        <f>IFERROR(VLOOKUP('PLANNING-RECHANGES LATelec'!$A622,[3]PO_AS!$A$2:$R$2520,16,FALSE),"TBD")</f>
        <v>TBD</v>
      </c>
      <c r="AR622" s="169" t="str">
        <f>IFERROR(VLOOKUP('PLANNING-RECHANGES LATelec'!$A622,[3]PO_AS!$A$2:$S$2520,18,FALSE),"TBD")</f>
        <v>TBD</v>
      </c>
      <c r="AS622" s="169" t="str">
        <f t="shared" si="61"/>
        <v>Valide</v>
      </c>
      <c r="AT622" s="169" t="str">
        <f t="shared" si="62"/>
        <v>Valide</v>
      </c>
      <c r="AU622" s="215" t="str">
        <f>LEFT('PLANNING-RECHANGES LATelec'!$R622,9)</f>
        <v/>
      </c>
      <c r="AV622" s="156"/>
    </row>
    <row r="623" spans="1:48" ht="25.5" hidden="1" x14ac:dyDescent="0.2">
      <c r="A623" s="84" t="str">
        <f t="shared" si="58"/>
        <v>2787676610</v>
      </c>
      <c r="B623" s="125" t="str">
        <f>IFERROR(VLOOKUP(F623,'Table V'!A:K,11,FALSE),"TBD")</f>
        <v>AIRBUS</v>
      </c>
      <c r="C623" s="125">
        <v>27876766</v>
      </c>
      <c r="D623" s="126">
        <v>10</v>
      </c>
      <c r="E623" s="127" t="s">
        <v>104</v>
      </c>
      <c r="F623" s="125" t="s">
        <v>719</v>
      </c>
      <c r="G623" s="125">
        <v>1</v>
      </c>
      <c r="H623" s="125">
        <v>0</v>
      </c>
      <c r="I623" s="125" t="str">
        <f>IFERROR(VLOOKUP(F623,'Stock PHS'!A:F,6,FALSE),"")</f>
        <v/>
      </c>
      <c r="J623" s="128" t="str">
        <f>IFERROR(VLOOKUP(F623,'Table V'!A:I,9,FALSE),"P/N INCONNU")</f>
        <v>P/N CONNU</v>
      </c>
      <c r="K623" s="125" t="str">
        <f>IFERROR(VLOOKUP(F623,'Table V'!A:J,10,FALSE),"TBD")</f>
        <v>NA</v>
      </c>
      <c r="L623" s="125" t="str">
        <f>IFERROR(VLOOKUP(F623,'Table V'!A:C,3,FALSE),"LdF non existante")</f>
        <v>LdF Non approuvée</v>
      </c>
      <c r="M623" s="129" t="s">
        <v>59</v>
      </c>
      <c r="N623" s="125" t="str">
        <f>IFERROR(VLOOKUP(F623,'Table V'!A:H,8,FALSE),"À définir")</f>
        <v>NON</v>
      </c>
      <c r="O623" s="125" t="str">
        <f>IFERROR(VLOOKUP(F623,'Table V'!A:E,2,FALSE),"TBD")</f>
        <v>Faisceau 600VU</v>
      </c>
      <c r="P623" s="125" t="str">
        <f>IFERROR(CONCATENATE(VLOOKUP(F623,'Table V'!$A$1:$Q$260192,17,FALSE),"-",(RIGHT(C623,4)),"0",D623),"")</f>
        <v>1251019-6766010</v>
      </c>
      <c r="Q623" s="130" t="str">
        <f>IFERROR(VLOOKUP(F623,'Table V'!A:L,12,FALSE),"")</f>
        <v>COL</v>
      </c>
      <c r="R623" s="126"/>
      <c r="S623" s="125"/>
      <c r="T623" s="131" t="s">
        <v>24</v>
      </c>
      <c r="U623" s="132"/>
      <c r="V623" s="130" t="str">
        <f>IFERROR(VLOOKUP(F623,'Table V'!A:F,6,FALSE),"TBD")</f>
        <v>N/A</v>
      </c>
      <c r="W623" s="125" t="str">
        <f>IFERROR(VLOOKUP(F623,'Table V'!A:G,7,FALSE),"TBD")</f>
        <v>N/A</v>
      </c>
      <c r="X623" s="125" t="str">
        <f>IFERROR(VLOOKUP(A623,[1]Feuil1!$A:$AG,32,FALSE),"N/A")</f>
        <v>N/A</v>
      </c>
      <c r="Y623" s="130" t="s">
        <v>34</v>
      </c>
      <c r="Z623" s="133"/>
      <c r="AA623" s="125" t="s">
        <v>876</v>
      </c>
      <c r="AB623" s="129"/>
      <c r="AC623" s="129"/>
      <c r="AD623" s="129"/>
      <c r="AE623" s="134">
        <v>43388</v>
      </c>
      <c r="AF623" s="134" t="s">
        <v>147</v>
      </c>
      <c r="AG623" s="134" t="str">
        <f t="shared" si="59"/>
        <v>TBD</v>
      </c>
      <c r="AH623" s="125"/>
      <c r="AI623" s="219" t="str">
        <f>IFERROR(VLOOKUP('PLANNING-RECHANGES LATelec'!$AU623,[2]MAD!$B$4:$J$50000,2,FALSE),"MAD TBD")</f>
        <v>MAD TBD</v>
      </c>
      <c r="AJ623" s="134" t="str">
        <f>IFERROR(VLOOKUP('PLANNING-RECHANGES LATelec'!$AU623,[2]MAD!$B$4:$J$50000,9,FALSE),"NON EXPEDIÉE")</f>
        <v>NON EXPEDIÉE</v>
      </c>
      <c r="AK623" s="224" t="str">
        <f t="shared" si="60"/>
        <v/>
      </c>
      <c r="AL623" s="227"/>
      <c r="AM623" s="222" t="s">
        <v>15</v>
      </c>
      <c r="AN623" s="172" t="str">
        <f>IFERROR(VLOOKUP('PLANNING-RECHANGES LATelec'!$F623,'Table V'!A$1:O8530,13,FALSE),"TBD")</f>
        <v>TBD</v>
      </c>
      <c r="AO623" s="170">
        <f>IFERROR(VLOOKUP('PLANNING-RECHANGES LATelec'!$F623,'Table V'!A$1:O8487,14,FALSE),"TBD")</f>
        <v>0</v>
      </c>
      <c r="AP623" s="171" t="str">
        <f>IFERROR(VLOOKUP('PLANNING-RECHANGES LATelec'!$F623,'Table V'!A$1:O$8013,15,FALSE),"TBD")</f>
        <v>TBD</v>
      </c>
      <c r="AQ623" s="168" t="str">
        <f>IFERROR(VLOOKUP('PLANNING-RECHANGES LATelec'!$A623,[3]PO_AS!$A$2:$R$2520,16,FALSE),"TBD")</f>
        <v>TBD</v>
      </c>
      <c r="AR623" s="169" t="str">
        <f>IFERROR(VLOOKUP('PLANNING-RECHANGES LATelec'!$A623,[3]PO_AS!$A$2:$S$2520,18,FALSE),"TBD")</f>
        <v>TBD</v>
      </c>
      <c r="AS623" s="169" t="str">
        <f t="shared" si="61"/>
        <v>Valide</v>
      </c>
      <c r="AT623" s="169" t="str">
        <f t="shared" si="62"/>
        <v>Valide</v>
      </c>
      <c r="AU623" s="215" t="str">
        <f>LEFT('PLANNING-RECHANGES LATelec'!$R623,9)</f>
        <v/>
      </c>
      <c r="AV623" s="156"/>
    </row>
    <row r="624" spans="1:48" ht="25.5" hidden="1" x14ac:dyDescent="0.2">
      <c r="A624" s="85" t="str">
        <f t="shared" si="58"/>
        <v>2724565680</v>
      </c>
      <c r="B624" s="125" t="str">
        <f>IFERROR(VLOOKUP(F624,'Table V'!A:K,11,FALSE),"TBD")</f>
        <v>AIRBUS</v>
      </c>
      <c r="C624" s="125">
        <v>27245656</v>
      </c>
      <c r="D624" s="126">
        <v>580</v>
      </c>
      <c r="E624" s="127" t="s">
        <v>104</v>
      </c>
      <c r="F624" s="125" t="s">
        <v>715</v>
      </c>
      <c r="G624" s="125">
        <v>1</v>
      </c>
      <c r="H624" s="125">
        <v>0</v>
      </c>
      <c r="I624" s="125" t="str">
        <f>IFERROR(VLOOKUP(F624,'Stock PHS'!A:F,6,FALSE),"")</f>
        <v/>
      </c>
      <c r="J624" s="128" t="str">
        <f>IFERROR(VLOOKUP(F624,'Table V'!A:I,9,FALSE),"P/N INCONNU")</f>
        <v>P/N CONNU</v>
      </c>
      <c r="K624" s="125" t="str">
        <f>IFERROR(VLOOKUP(F624,'Table V'!A:J,10,FALSE),"TBD")</f>
        <v>TBD</v>
      </c>
      <c r="L624" s="125" t="str">
        <f>IFERROR(VLOOKUP(F624,'Table V'!A:C,3,FALSE),"LdF non existante")</f>
        <v>LdF Non approuvée</v>
      </c>
      <c r="M624" s="129" t="s">
        <v>59</v>
      </c>
      <c r="N624" s="125" t="str">
        <f>IFERROR(VLOOKUP(F624,'Table V'!A:H,8,FALSE),"À définir")</f>
        <v>NON</v>
      </c>
      <c r="O624" s="125" t="str">
        <f>IFERROR(VLOOKUP(F624,'Table V'!A:E,2,FALSE),"TBD")</f>
        <v>PLATE</v>
      </c>
      <c r="P624" s="125" t="str">
        <f>IFERROR(CONCATENATE(VLOOKUP(F624,'Table V'!$A$1:$Q$260192,17,FALSE),"-",(RIGHT(C624,4)),"0",D624),"")</f>
        <v>1251019-56560580</v>
      </c>
      <c r="Q624" s="130" t="s">
        <v>736</v>
      </c>
      <c r="R624" s="126" t="s">
        <v>1031</v>
      </c>
      <c r="S624" s="125" t="s">
        <v>1048</v>
      </c>
      <c r="T624" s="131" t="s">
        <v>24</v>
      </c>
      <c r="U624" s="132" t="s">
        <v>15</v>
      </c>
      <c r="V624" s="130" t="str">
        <f>IFERROR(VLOOKUP(F624,'Table V'!A:F,6,FALSE),"TBD")</f>
        <v>6925002700</v>
      </c>
      <c r="W624" s="125" t="str">
        <f>IFERROR(VLOOKUP(F624,'Table V'!A:G,7,FALSE),"TBD")</f>
        <v>Qté 2</v>
      </c>
      <c r="X624" s="125" t="s">
        <v>1439</v>
      </c>
      <c r="Y624" s="130" t="s">
        <v>1987</v>
      </c>
      <c r="Z624" s="133" t="s">
        <v>1483</v>
      </c>
      <c r="AA624" s="125" t="s">
        <v>1053</v>
      </c>
      <c r="AB624" s="129">
        <v>12653</v>
      </c>
      <c r="AC624" s="129" t="s">
        <v>722</v>
      </c>
      <c r="AD624" s="129"/>
      <c r="AE624" s="134">
        <v>43281</v>
      </c>
      <c r="AF624" s="134" t="s">
        <v>1398</v>
      </c>
      <c r="AG624" s="134" t="str">
        <f t="shared" si="59"/>
        <v>TBD</v>
      </c>
      <c r="AH624" s="125"/>
      <c r="AI624" s="219" t="str">
        <f>IFERROR(VLOOKUP('PLANNING-RECHANGES LATelec'!$AU624,[2]MAD!$B$4:$J$50000,2,FALSE),"MAD TBD")</f>
        <v>MAD TBD</v>
      </c>
      <c r="AJ624" s="134" t="str">
        <f>IFERROR(VLOOKUP('PLANNING-RECHANGES LATelec'!$AU624,[2]MAD!$B$4:$J$50000,9,FALSE),"NON EXPEDIÉE")</f>
        <v>NON EXPEDIÉE</v>
      </c>
      <c r="AK624" s="224" t="str">
        <f t="shared" si="60"/>
        <v/>
      </c>
      <c r="AL624" s="227"/>
      <c r="AM624" s="222" t="s">
        <v>15</v>
      </c>
      <c r="AN624" s="172">
        <f>IFERROR(VLOOKUP('PLANNING-RECHANGES LATelec'!$F624,'Table V'!A$1:O8531,13,FALSE),"TBD")</f>
        <v>2380</v>
      </c>
      <c r="AO624" s="170">
        <f>IFERROR(VLOOKUP('PLANNING-RECHANGES LATelec'!$F624,'Table V'!A$1:O8488,14,FALSE),"TBD")</f>
        <v>0</v>
      </c>
      <c r="AP624" s="171" t="str">
        <f>IFERROR(VLOOKUP('PLANNING-RECHANGES LATelec'!$F624,'Table V'!A$1:O$8013,15,FALSE),"TBD")</f>
        <v>USD</v>
      </c>
      <c r="AQ624" s="170" t="str">
        <f>IFERROR(VLOOKUP('PLANNING-RECHANGES LATelec'!$A624,[3]PO_AS!$A$2:$R$2520,16,FALSE),"TBD")</f>
        <v>TBD</v>
      </c>
      <c r="AR624" s="171" t="str">
        <f>IFERROR(VLOOKUP('PLANNING-RECHANGES LATelec'!$A624,[3]PO_AS!$A$2:$S$2520,18,FALSE),"TBD")</f>
        <v>TBD</v>
      </c>
      <c r="AS624" s="169" t="str">
        <f t="shared" si="61"/>
        <v>Non valide</v>
      </c>
      <c r="AT624" s="169" t="str">
        <f t="shared" si="62"/>
        <v>Non valide</v>
      </c>
      <c r="AU624" s="215" t="str">
        <f>LEFT('PLANNING-RECHANGES LATelec'!$R624,9)</f>
        <v>LCT055748</v>
      </c>
      <c r="AV624" s="156"/>
    </row>
    <row r="625" spans="1:48" ht="25.5" hidden="1" x14ac:dyDescent="0.2">
      <c r="A625" s="86" t="str">
        <f t="shared" si="58"/>
        <v>2724565690</v>
      </c>
      <c r="B625" s="125" t="str">
        <f>IFERROR(VLOOKUP(F625,'Table V'!A:K,11,FALSE),"TBD")</f>
        <v>AIRBUS</v>
      </c>
      <c r="C625" s="125">
        <v>27245656</v>
      </c>
      <c r="D625" s="126">
        <v>590</v>
      </c>
      <c r="E625" s="127" t="s">
        <v>104</v>
      </c>
      <c r="F625" s="125" t="s">
        <v>715</v>
      </c>
      <c r="G625" s="125">
        <v>1</v>
      </c>
      <c r="H625" s="125">
        <v>0</v>
      </c>
      <c r="I625" s="125" t="str">
        <f>IFERROR(VLOOKUP(F625,'Stock PHS'!A:F,6,FALSE),"")</f>
        <v/>
      </c>
      <c r="J625" s="128" t="str">
        <f>IFERROR(VLOOKUP(F625,'Table V'!A:I,9,FALSE),"P/N INCONNU")</f>
        <v>P/N CONNU</v>
      </c>
      <c r="K625" s="125" t="str">
        <f>IFERROR(VLOOKUP(F625,'Table V'!A:J,10,FALSE),"TBD")</f>
        <v>TBD</v>
      </c>
      <c r="L625" s="125" t="str">
        <f>IFERROR(VLOOKUP(F625,'Table V'!A:C,3,FALSE),"LdF non existante")</f>
        <v>LdF Non approuvée</v>
      </c>
      <c r="M625" s="129" t="s">
        <v>59</v>
      </c>
      <c r="N625" s="125" t="str">
        <f>IFERROR(VLOOKUP(F625,'Table V'!A:H,8,FALSE),"À définir")</f>
        <v>NON</v>
      </c>
      <c r="O625" s="125" t="str">
        <f>IFERROR(VLOOKUP(F625,'Table V'!A:E,2,FALSE),"TBD")</f>
        <v>PLATE</v>
      </c>
      <c r="P625" s="125" t="str">
        <f>IFERROR(CONCATENATE(VLOOKUP(F625,'Table V'!$A$1:$Q$260192,17,FALSE),"-",(RIGHT(C625,4)),"0",D625),"")</f>
        <v>1251019-56560590</v>
      </c>
      <c r="Q625" s="130" t="s">
        <v>736</v>
      </c>
      <c r="R625" s="126" t="s">
        <v>1032</v>
      </c>
      <c r="S625" s="125" t="s">
        <v>1049</v>
      </c>
      <c r="T625" s="131" t="s">
        <v>24</v>
      </c>
      <c r="U625" s="132" t="s">
        <v>15</v>
      </c>
      <c r="V625" s="130" t="str">
        <f>IFERROR(VLOOKUP(F625,'Table V'!A:F,6,FALSE),"TBD")</f>
        <v>6925002700</v>
      </c>
      <c r="W625" s="125" t="str">
        <f>IFERROR(VLOOKUP(F625,'Table V'!A:G,7,FALSE),"TBD")</f>
        <v>Qté 2</v>
      </c>
      <c r="X625" s="125" t="s">
        <v>1439</v>
      </c>
      <c r="Y625" s="130" t="s">
        <v>1987</v>
      </c>
      <c r="Z625" s="133" t="s">
        <v>1483</v>
      </c>
      <c r="AA625" s="125" t="s">
        <v>1053</v>
      </c>
      <c r="AB625" s="129">
        <v>12653</v>
      </c>
      <c r="AC625" s="129" t="s">
        <v>722</v>
      </c>
      <c r="AD625" s="129"/>
      <c r="AE625" s="134">
        <v>43281</v>
      </c>
      <c r="AF625" s="134" t="s">
        <v>1398</v>
      </c>
      <c r="AG625" s="134" t="str">
        <f t="shared" si="59"/>
        <v>TBD</v>
      </c>
      <c r="AH625" s="125"/>
      <c r="AI625" s="219" t="str">
        <f>IFERROR(VLOOKUP('PLANNING-RECHANGES LATelec'!$AU625,[2]MAD!$B$4:$J$50000,2,FALSE),"MAD TBD")</f>
        <v>MAD TBD</v>
      </c>
      <c r="AJ625" s="134" t="str">
        <f>IFERROR(VLOOKUP('PLANNING-RECHANGES LATelec'!$AU625,[2]MAD!$B$4:$J$50000,9,FALSE),"NON EXPEDIÉE")</f>
        <v>NON EXPEDIÉE</v>
      </c>
      <c r="AK625" s="224" t="str">
        <f t="shared" si="60"/>
        <v/>
      </c>
      <c r="AL625" s="227"/>
      <c r="AM625" s="222" t="s">
        <v>15</v>
      </c>
      <c r="AN625" s="172">
        <f>IFERROR(VLOOKUP('PLANNING-RECHANGES LATelec'!$F625,'Table V'!A$1:O8532,13,FALSE),"TBD")</f>
        <v>2380</v>
      </c>
      <c r="AO625" s="170">
        <f>IFERROR(VLOOKUP('PLANNING-RECHANGES LATelec'!$F625,'Table V'!A$1:O8489,14,FALSE),"TBD")</f>
        <v>0</v>
      </c>
      <c r="AP625" s="171" t="str">
        <f>IFERROR(VLOOKUP('PLANNING-RECHANGES LATelec'!$F625,'Table V'!A$1:O$8013,15,FALSE),"TBD")</f>
        <v>USD</v>
      </c>
      <c r="AQ625" s="170" t="str">
        <f>IFERROR(VLOOKUP('PLANNING-RECHANGES LATelec'!$A625,[3]PO_AS!$A$2:$R$2520,16,FALSE),"TBD")</f>
        <v>TBD</v>
      </c>
      <c r="AR625" s="171" t="str">
        <f>IFERROR(VLOOKUP('PLANNING-RECHANGES LATelec'!$A625,[3]PO_AS!$A$2:$S$2520,18,FALSE),"TBD")</f>
        <v>TBD</v>
      </c>
      <c r="AS625" s="169" t="str">
        <f t="shared" si="61"/>
        <v>Non valide</v>
      </c>
      <c r="AT625" s="169" t="str">
        <f t="shared" si="62"/>
        <v>Non valide</v>
      </c>
      <c r="AU625" s="215" t="str">
        <f>LEFT('PLANNING-RECHANGES LATelec'!$R625,9)</f>
        <v>LCT055754</v>
      </c>
      <c r="AV625" s="156"/>
    </row>
    <row r="626" spans="1:48" ht="38.25" hidden="1" x14ac:dyDescent="0.2">
      <c r="A626" s="85" t="str">
        <f t="shared" si="58"/>
        <v>CDE-CCP77701010</v>
      </c>
      <c r="B626" s="125" t="str">
        <f>IFERROR(VLOOKUP(F626,'Table V'!A:K,11,FALSE),"TBD")</f>
        <v>LATECOERE</v>
      </c>
      <c r="C626" s="125" t="s">
        <v>322</v>
      </c>
      <c r="D626" s="126">
        <v>10</v>
      </c>
      <c r="E626" s="127" t="s">
        <v>104</v>
      </c>
      <c r="F626" s="125" t="s">
        <v>1532</v>
      </c>
      <c r="G626" s="125">
        <v>10</v>
      </c>
      <c r="H626" s="125">
        <v>0</v>
      </c>
      <c r="I626" s="125" t="str">
        <f>IFERROR(VLOOKUP(F626,'Stock PHS'!A:F,6,FALSE),"")</f>
        <v/>
      </c>
      <c r="J626" s="128" t="str">
        <f>IFERROR(VLOOKUP(F626,'Table V'!A:I,9,FALSE),"P/N INCONNU")</f>
        <v>P/N CONNU</v>
      </c>
      <c r="K626" s="125" t="str">
        <f>IFERROR(VLOOKUP(F626,'Table V'!A:J,10,FALSE),"TBD")</f>
        <v>N/A</v>
      </c>
      <c r="L626" s="125" t="str">
        <f>IFERROR(VLOOKUP(F626,'Table V'!A:C,3,FALSE),"LdF non existante")</f>
        <v>LdF approuvée</v>
      </c>
      <c r="M626" s="129" t="s">
        <v>59</v>
      </c>
      <c r="N626" s="125" t="str">
        <f>IFERROR(VLOOKUP(F626,'Table V'!A:H,8,FALSE),"À définir")</f>
        <v>N/A</v>
      </c>
      <c r="O626" s="125" t="str">
        <f>IFERROR(VLOOKUP(F626,'Table V'!A:E,2,FALSE),"TBD")</f>
        <v>FDCP-L1</v>
      </c>
      <c r="P626" s="125" t="str">
        <f>IFERROR(CONCATENATE(VLOOKUP(F626,'Table V'!$A$1:$Q$260192,17,FALSE),"-",(RIGHT(C626,4)),"0",D626),"")</f>
        <v>1251619-7010010</v>
      </c>
      <c r="Q626" s="130" t="str">
        <f>IFERROR(VLOOKUP(F626,'Table V'!A:L,12,FALSE),"")</f>
        <v>COL</v>
      </c>
      <c r="R626" s="126" t="s">
        <v>420</v>
      </c>
      <c r="S626" s="125" t="s">
        <v>423</v>
      </c>
      <c r="T626" s="131" t="s">
        <v>24</v>
      </c>
      <c r="U626" s="132" t="s">
        <v>15</v>
      </c>
      <c r="V626" s="130" t="str">
        <f>IFERROR(VLOOKUP(F626,'Table V'!A:F,6,FALSE),"TBD")</f>
        <v>N/A</v>
      </c>
      <c r="W626" s="125" t="str">
        <f>IFERROR(VLOOKUP(F626,'Table V'!A:G,7,FALSE),"TBD")</f>
        <v>N/A</v>
      </c>
      <c r="X626" s="125" t="str">
        <f>IFERROR(VLOOKUP(A626,[1]Feuil1!$A:$AG,32,FALSE),"N/A")</f>
        <v>N/A</v>
      </c>
      <c r="Y626" s="130" t="s">
        <v>1987</v>
      </c>
      <c r="Z626" s="133" t="s">
        <v>1376</v>
      </c>
      <c r="AA626" s="125" t="s">
        <v>159</v>
      </c>
      <c r="AB626" s="129">
        <v>6867</v>
      </c>
      <c r="AC626" s="129" t="s">
        <v>57</v>
      </c>
      <c r="AD626" s="129">
        <v>1149</v>
      </c>
      <c r="AE626" s="134">
        <v>43420</v>
      </c>
      <c r="AF626" s="134" t="s">
        <v>147</v>
      </c>
      <c r="AG626" s="134" t="str">
        <f t="shared" si="59"/>
        <v>TBD</v>
      </c>
      <c r="AH626" s="125" t="s">
        <v>57</v>
      </c>
      <c r="AI626" s="219" t="str">
        <f>IFERROR(VLOOKUP('PLANNING-RECHANGES LATelec'!$AU626,[2]MAD!$B$4:$J$50000,2,FALSE),"MAD TBD")</f>
        <v>MAD TBD</v>
      </c>
      <c r="AJ626" s="134" t="str">
        <f>IFERROR(VLOOKUP('PLANNING-RECHANGES LATelec'!$AU626,[2]MAD!$B$4:$J$50000,9,FALSE),"NON EXPEDIÉE")</f>
        <v>NON EXPEDIÉE</v>
      </c>
      <c r="AK626" s="224" t="str">
        <f t="shared" si="60"/>
        <v/>
      </c>
      <c r="AL626" s="227"/>
      <c r="AM626" s="222" t="s">
        <v>15</v>
      </c>
      <c r="AN626" s="172">
        <f>IFERROR(VLOOKUP('PLANNING-RECHANGES LATelec'!$F626,'Table V'!A$1:O8533,13,FALSE),"TBD")</f>
        <v>1239</v>
      </c>
      <c r="AO626" s="170">
        <f>IFERROR(VLOOKUP('PLANNING-RECHANGES LATelec'!$F626,'Table V'!A$1:O8490,14,FALSE),"TBD")</f>
        <v>0</v>
      </c>
      <c r="AP626" s="171" t="str">
        <f>IFERROR(VLOOKUP('PLANNING-RECHANGES LATelec'!$F626,'Table V'!A$1:O$8013,15,FALSE),"TBD")</f>
        <v>EUR</v>
      </c>
      <c r="AQ626" s="170" t="str">
        <f>IFERROR(VLOOKUP('PLANNING-RECHANGES LATelec'!$A626,[3]PO_AS!$A$2:$R$2520,16,FALSE),"TBD")</f>
        <v>TBD</v>
      </c>
      <c r="AR626" s="169" t="str">
        <f>IFERROR(VLOOKUP('PLANNING-RECHANGES LATelec'!$A626,[3]PO_AS!$A$2:$S$2520,18,FALSE),"TBD")</f>
        <v>TBD</v>
      </c>
      <c r="AS626" s="169" t="str">
        <f t="shared" si="61"/>
        <v>Non valide</v>
      </c>
      <c r="AT626" s="169" t="str">
        <f t="shared" si="62"/>
        <v>Non valide</v>
      </c>
      <c r="AU626" s="215" t="str">
        <f>LEFT('PLANNING-RECHANGES LATelec'!$R626,9)</f>
        <v>LCT107945</v>
      </c>
      <c r="AV626" s="156"/>
    </row>
    <row r="627" spans="1:48" ht="38.25" hidden="1" x14ac:dyDescent="0.2">
      <c r="A627" s="85" t="str">
        <f t="shared" si="58"/>
        <v>PO-S070-0000082792</v>
      </c>
      <c r="B627" s="125" t="str">
        <f>IFERROR(VLOOKUP(F627,'Table V'!A:K,11,FALSE),"TBD")</f>
        <v>AKKA</v>
      </c>
      <c r="C627" s="125" t="s">
        <v>1182</v>
      </c>
      <c r="D627" s="126" t="s">
        <v>1183</v>
      </c>
      <c r="E627" s="127" t="s">
        <v>104</v>
      </c>
      <c r="F627" s="125" t="s">
        <v>1179</v>
      </c>
      <c r="G627" s="125">
        <v>12</v>
      </c>
      <c r="H627" s="125">
        <v>0</v>
      </c>
      <c r="I627" s="125" t="str">
        <f>IFERROR(VLOOKUP(F627,'Stock PHS'!A:F,6,FALSE),"")</f>
        <v/>
      </c>
      <c r="J627" s="128" t="str">
        <f>IFERROR(VLOOKUP(F627,'Table V'!A:I,9,FALSE),"P/N INCONNU")</f>
        <v>P/N CONNU</v>
      </c>
      <c r="K627" s="125" t="str">
        <f>IFERROR(VLOOKUP(F627,'Table V'!A:J,10,FALSE),"TBD")</f>
        <v>N/A</v>
      </c>
      <c r="L627" s="125" t="str">
        <f>IFERROR(VLOOKUP(F627,'Table V'!A:C,3,FALSE),"LdF non existante")</f>
        <v>LdF Non approuvée</v>
      </c>
      <c r="M627" s="129" t="s">
        <v>59</v>
      </c>
      <c r="N627" s="125" t="str">
        <f>IFERROR(VLOOKUP(F627,'Table V'!A:H,8,FALSE),"À définir")</f>
        <v>NON</v>
      </c>
      <c r="O627" s="125" t="str">
        <f>IFERROR(VLOOKUP(F627,'Table V'!A:E,2,FALSE),"TBD")</f>
        <v>ADKS HARNESS</v>
      </c>
      <c r="P627" s="125" t="str">
        <f>IFERROR(CONCATENATE(VLOOKUP(F627,'Table V'!$A$1:$Q$260192,17,FALSE),"-",(RIGHT(C627,4)),"0",D627),"")</f>
        <v>1252119-827902</v>
      </c>
      <c r="Q627" s="130" t="str">
        <f>IFERROR(VLOOKUP(F627,'Table V'!A:L,12,FALSE),"")</f>
        <v>COL</v>
      </c>
      <c r="R627" s="126" t="s">
        <v>1187</v>
      </c>
      <c r="S627" s="125" t="s">
        <v>1188</v>
      </c>
      <c r="T627" s="131" t="s">
        <v>24</v>
      </c>
      <c r="U627" s="132" t="s">
        <v>15</v>
      </c>
      <c r="V627" s="130" t="str">
        <f>IFERROR(VLOOKUP(F627,'Table V'!A:F,6,FALSE),"TBD")</f>
        <v>C19978AA</v>
      </c>
      <c r="W627" s="125" t="str">
        <f>IFERROR(VLOOKUP(F627,'Table V'!A:G,7,FALSE),"TBD")</f>
        <v>Qté 1</v>
      </c>
      <c r="X627" s="125" t="s">
        <v>1247</v>
      </c>
      <c r="Y627" s="130" t="s">
        <v>1987</v>
      </c>
      <c r="Z627" s="133" t="s">
        <v>1248</v>
      </c>
      <c r="AA627" s="125" t="s">
        <v>159</v>
      </c>
      <c r="AB627" s="129">
        <v>18246</v>
      </c>
      <c r="AC627" s="129"/>
      <c r="AD627" s="129">
        <v>3781</v>
      </c>
      <c r="AE627" s="134">
        <v>43434</v>
      </c>
      <c r="AF627" s="134" t="s">
        <v>147</v>
      </c>
      <c r="AG627" s="134" t="str">
        <f t="shared" si="59"/>
        <v>TBD</v>
      </c>
      <c r="AH627" s="125"/>
      <c r="AI627" s="219" t="str">
        <f>IFERROR(VLOOKUP('PLANNING-RECHANGES LATelec'!$AU627,[2]MAD!$B$4:$J$50000,2,FALSE),"MAD TBD")</f>
        <v>MAD TBD</v>
      </c>
      <c r="AJ627" s="134" t="str">
        <f>IFERROR(VLOOKUP('PLANNING-RECHANGES LATelec'!$AU627,[2]MAD!$B$4:$J$50000,9,FALSE),"NON EXPEDIÉE")</f>
        <v>NON EXPEDIÉE</v>
      </c>
      <c r="AK627" s="224" t="str">
        <f t="shared" si="60"/>
        <v/>
      </c>
      <c r="AL627" s="227"/>
      <c r="AM627" s="222" t="s">
        <v>15</v>
      </c>
      <c r="AN627" s="172">
        <f>IFERROR(VLOOKUP('PLANNING-RECHANGES LATelec'!$F627,'Table V'!A$1:O8534,13,FALSE),"TBD")</f>
        <v>0</v>
      </c>
      <c r="AO627" s="170">
        <f>IFERROR(VLOOKUP('PLANNING-RECHANGES LATelec'!$F627,'Table V'!A$1:O8491,14,FALSE),"TBD")</f>
        <v>0</v>
      </c>
      <c r="AP627" s="171">
        <f>IFERROR(VLOOKUP('PLANNING-RECHANGES LATelec'!$F627,'Table V'!A$1:O$8013,15,FALSE),"TBD")</f>
        <v>0</v>
      </c>
      <c r="AQ627" s="170" t="str">
        <f>IFERROR(VLOOKUP('PLANNING-RECHANGES LATelec'!$A627,[3]PO_AS!$A$2:$R$2520,16,FALSE),"TBD")</f>
        <v>TBD</v>
      </c>
      <c r="AR627" s="171" t="str">
        <f>IFERROR(VLOOKUP('PLANNING-RECHANGES LATelec'!$A627,[3]PO_AS!$A$2:$S$2520,18,FALSE),"TBD")</f>
        <v>TBD</v>
      </c>
      <c r="AS627" s="169" t="str">
        <f t="shared" si="61"/>
        <v>Non valide</v>
      </c>
      <c r="AT627" s="169" t="str">
        <f t="shared" si="62"/>
        <v>Non valide</v>
      </c>
      <c r="AU627" s="215" t="str">
        <f>LEFT('PLANNING-RECHANGES LATelec'!$R627,9)</f>
        <v>LCT185810</v>
      </c>
      <c r="AV627" s="156"/>
    </row>
    <row r="628" spans="1:48" ht="38.25" hidden="1" x14ac:dyDescent="0.2">
      <c r="A628" s="86" t="str">
        <f t="shared" si="58"/>
        <v>PO-S070-0000082791</v>
      </c>
      <c r="B628" s="125" t="str">
        <f>IFERROR(VLOOKUP(F628,'Table V'!A:K,11,FALSE),"TBD")</f>
        <v>AKKA</v>
      </c>
      <c r="C628" s="125" t="s">
        <v>1182</v>
      </c>
      <c r="D628" s="126" t="s">
        <v>1102</v>
      </c>
      <c r="E628" s="127" t="s">
        <v>104</v>
      </c>
      <c r="F628" s="125" t="s">
        <v>1184</v>
      </c>
      <c r="G628" s="125">
        <v>4</v>
      </c>
      <c r="H628" s="125">
        <v>0</v>
      </c>
      <c r="I628" s="125" t="str">
        <f>IFERROR(VLOOKUP(F628,'Stock PHS'!A:F,6,FALSE),"")</f>
        <v/>
      </c>
      <c r="J628" s="128" t="str">
        <f>IFERROR(VLOOKUP(F628,'Table V'!A:I,9,FALSE),"P/N INCONNU")</f>
        <v>P/N CONNU</v>
      </c>
      <c r="K628" s="125" t="str">
        <f>IFERROR(VLOOKUP(F628,'Table V'!A:J,10,FALSE),"TBD")</f>
        <v>N/A</v>
      </c>
      <c r="L628" s="125" t="str">
        <f>IFERROR(VLOOKUP(F628,'Table V'!A:C,3,FALSE),"LdF non existante")</f>
        <v>LdF Non approuvée</v>
      </c>
      <c r="M628" s="129" t="s">
        <v>59</v>
      </c>
      <c r="N628" s="125" t="str">
        <f>IFERROR(VLOOKUP(F628,'Table V'!A:H,8,FALSE),"À définir")</f>
        <v>NON</v>
      </c>
      <c r="O628" s="125" t="str">
        <f>IFERROR(VLOOKUP(F628,'Table V'!A:E,2,FALSE),"TBD")</f>
        <v>ADKS KIT</v>
      </c>
      <c r="P628" s="125" t="str">
        <f>IFERROR(CONCATENATE(VLOOKUP(F628,'Table V'!$A$1:$Q$260192,17,FALSE),"-",(RIGHT(C628,4)),"0",D628),"")</f>
        <v>1252119-827901</v>
      </c>
      <c r="Q628" s="130" t="str">
        <f>IFERROR(VLOOKUP(F628,'Table V'!A:L,12,FALSE),"")</f>
        <v>COL</v>
      </c>
      <c r="R628" s="126" t="s">
        <v>1186</v>
      </c>
      <c r="S628" s="125" t="s">
        <v>1189</v>
      </c>
      <c r="T628" s="131" t="s">
        <v>24</v>
      </c>
      <c r="U628" s="132" t="s">
        <v>15</v>
      </c>
      <c r="V628" s="130" t="str">
        <f>IFERROR(VLOOKUP(F628,'Table V'!A:F,6,FALSE),"TBD")</f>
        <v>N/A</v>
      </c>
      <c r="W628" s="125" t="str">
        <f>IFERROR(VLOOKUP(F628,'Table V'!A:G,7,FALSE),"TBD")</f>
        <v>N/A</v>
      </c>
      <c r="X628" s="125" t="str">
        <f>IFERROR(VLOOKUP(A628,[1]Feuil1!$A:$AG,32,FALSE),"N/A")</f>
        <v>N/A</v>
      </c>
      <c r="Y628" s="130" t="s">
        <v>1987</v>
      </c>
      <c r="Z628" s="133" t="s">
        <v>1221</v>
      </c>
      <c r="AA628" s="125" t="s">
        <v>159</v>
      </c>
      <c r="AB628" s="129">
        <v>18246</v>
      </c>
      <c r="AC628" s="129"/>
      <c r="AD628" s="129" t="s">
        <v>57</v>
      </c>
      <c r="AE628" s="134">
        <v>43434</v>
      </c>
      <c r="AF628" s="134" t="s">
        <v>147</v>
      </c>
      <c r="AG628" s="134" t="str">
        <f t="shared" si="59"/>
        <v>TBD</v>
      </c>
      <c r="AH628" s="125"/>
      <c r="AI628" s="219" t="str">
        <f>IFERROR(VLOOKUP('PLANNING-RECHANGES LATelec'!$AU628,[2]MAD!$B$4:$J$50000,2,FALSE),"MAD TBD")</f>
        <v>MAD TBD</v>
      </c>
      <c r="AJ628" s="134" t="str">
        <f>IFERROR(VLOOKUP('PLANNING-RECHANGES LATelec'!$AU628,[2]MAD!$B$4:$J$50000,9,FALSE),"NON EXPEDIÉE")</f>
        <v>NON EXPEDIÉE</v>
      </c>
      <c r="AK628" s="224" t="str">
        <f t="shared" si="60"/>
        <v/>
      </c>
      <c r="AL628" s="227"/>
      <c r="AM628" s="222" t="s">
        <v>15</v>
      </c>
      <c r="AN628" s="172">
        <f>IFERROR(VLOOKUP('PLANNING-RECHANGES LATelec'!$F628,'Table V'!A$1:O8535,13,FALSE),"TBD")</f>
        <v>0</v>
      </c>
      <c r="AO628" s="170">
        <f>IFERROR(VLOOKUP('PLANNING-RECHANGES LATelec'!$F628,'Table V'!A$1:O8492,14,FALSE),"TBD")</f>
        <v>0</v>
      </c>
      <c r="AP628" s="171">
        <f>IFERROR(VLOOKUP('PLANNING-RECHANGES LATelec'!$F628,'Table V'!A$1:O$8013,15,FALSE),"TBD")</f>
        <v>0</v>
      </c>
      <c r="AQ628" s="170" t="str">
        <f>IFERROR(VLOOKUP('PLANNING-RECHANGES LATelec'!$A628,[3]PO_AS!$A$2:$R$2520,16,FALSE),"TBD")</f>
        <v>TBD</v>
      </c>
      <c r="AR628" s="171" t="str">
        <f>IFERROR(VLOOKUP('PLANNING-RECHANGES LATelec'!$A628,[3]PO_AS!$A$2:$S$2520,18,FALSE),"TBD")</f>
        <v>TBD</v>
      </c>
      <c r="AS628" s="169" t="str">
        <f t="shared" si="61"/>
        <v>Non valide</v>
      </c>
      <c r="AT628" s="169" t="str">
        <f t="shared" si="62"/>
        <v>Non valide</v>
      </c>
      <c r="AU628" s="215" t="str">
        <f>LEFT('PLANNING-RECHANGES LATelec'!$R628,9)</f>
        <v>LCT185809</v>
      </c>
      <c r="AV628" s="156"/>
    </row>
    <row r="629" spans="1:48" ht="25.5" hidden="1" x14ac:dyDescent="0.2">
      <c r="A629" s="84" t="str">
        <f t="shared" si="58"/>
        <v>2787808210</v>
      </c>
      <c r="B629" s="125" t="str">
        <f>IFERROR(VLOOKUP(F629,'Table V'!A:K,11,FALSE),"TBD")</f>
        <v>AIRBUS</v>
      </c>
      <c r="C629" s="125">
        <v>27878082</v>
      </c>
      <c r="D629" s="126">
        <v>10</v>
      </c>
      <c r="E629" s="127" t="s">
        <v>104</v>
      </c>
      <c r="F629" s="125" t="s">
        <v>720</v>
      </c>
      <c r="G629" s="125">
        <v>1</v>
      </c>
      <c r="H629" s="125">
        <v>0</v>
      </c>
      <c r="I629" s="125" t="str">
        <f>IFERROR(VLOOKUP(F629,'Stock PHS'!A:F,6,FALSE),"")</f>
        <v/>
      </c>
      <c r="J629" s="128" t="str">
        <f>IFERROR(VLOOKUP(F629,'Table V'!A:I,9,FALSE),"P/N INCONNU")</f>
        <v>P/N CONNU</v>
      </c>
      <c r="K629" s="125" t="str">
        <f>IFERROR(VLOOKUP(F629,'Table V'!A:J,10,FALSE),"TBD")</f>
        <v>NA</v>
      </c>
      <c r="L629" s="125" t="str">
        <f>IFERROR(VLOOKUP(F629,'Table V'!A:C,3,FALSE),"LdF non existante")</f>
        <v>LdF Non approuvée</v>
      </c>
      <c r="M629" s="129" t="s">
        <v>59</v>
      </c>
      <c r="N629" s="125" t="str">
        <f>IFERROR(VLOOKUP(F629,'Table V'!A:H,8,FALSE),"À définir")</f>
        <v>NON</v>
      </c>
      <c r="O629" s="125" t="str">
        <f>IFERROR(VLOOKUP(F629,'Table V'!A:E,2,FALSE),"TBD")</f>
        <v>Faisceau 600VU</v>
      </c>
      <c r="P629" s="125" t="str">
        <f>IFERROR(CONCATENATE(VLOOKUP(F629,'Table V'!$A$1:$Q$260192,17,FALSE),"-",(RIGHT(C629,4)),"0",D629),"")</f>
        <v>1251019-8082010</v>
      </c>
      <c r="Q629" s="130" t="str">
        <f>IFERROR(VLOOKUP(F629,'Table V'!A:L,12,FALSE),"")</f>
        <v>COL</v>
      </c>
      <c r="R629" s="126"/>
      <c r="S629" s="125"/>
      <c r="T629" s="131" t="s">
        <v>24</v>
      </c>
      <c r="U629" s="132"/>
      <c r="V629" s="130" t="str">
        <f>IFERROR(VLOOKUP(F629,'Table V'!A:F,6,FALSE),"TBD")</f>
        <v>N/A</v>
      </c>
      <c r="W629" s="125" t="str">
        <f>IFERROR(VLOOKUP(F629,'Table V'!A:G,7,FALSE),"TBD")</f>
        <v>N/A</v>
      </c>
      <c r="X629" s="125" t="str">
        <f>IFERROR(VLOOKUP(A629,[1]Feuil1!$A:$AG,32,FALSE),"N/A")</f>
        <v>N/A</v>
      </c>
      <c r="Y629" s="130" t="s">
        <v>34</v>
      </c>
      <c r="Z629" s="133"/>
      <c r="AA629" s="125" t="s">
        <v>876</v>
      </c>
      <c r="AB629" s="129"/>
      <c r="AC629" s="129"/>
      <c r="AD629" s="129"/>
      <c r="AE629" s="134">
        <v>43388</v>
      </c>
      <c r="AF629" s="134" t="s">
        <v>147</v>
      </c>
      <c r="AG629" s="134" t="str">
        <f t="shared" si="59"/>
        <v>TBD</v>
      </c>
      <c r="AH629" s="125"/>
      <c r="AI629" s="219" t="str">
        <f>IFERROR(VLOOKUP('PLANNING-RECHANGES LATelec'!$AU629,[2]MAD!$B$4:$J$50000,2,FALSE),"MAD TBD")</f>
        <v>MAD TBD</v>
      </c>
      <c r="AJ629" s="134" t="str">
        <f>IFERROR(VLOOKUP('PLANNING-RECHANGES LATelec'!$AU629,[2]MAD!$B$4:$J$50000,9,FALSE),"NON EXPEDIÉE")</f>
        <v>NON EXPEDIÉE</v>
      </c>
      <c r="AK629" s="237" t="str">
        <f t="shared" si="60"/>
        <v/>
      </c>
      <c r="AL629" s="227"/>
      <c r="AM629" s="222" t="s">
        <v>15</v>
      </c>
      <c r="AN629" s="172" t="str">
        <f>IFERROR(VLOOKUP('PLANNING-RECHANGES LATelec'!$F629,'Table V'!A$1:O8536,13,FALSE),"TBD")</f>
        <v>TBD</v>
      </c>
      <c r="AO629" s="170">
        <f>IFERROR(VLOOKUP('PLANNING-RECHANGES LATelec'!$F629,'Table V'!A$1:O8493,14,FALSE),"TBD")</f>
        <v>0</v>
      </c>
      <c r="AP629" s="171" t="str">
        <f>IFERROR(VLOOKUP('PLANNING-RECHANGES LATelec'!$F629,'Table V'!A$1:O$8013,15,FALSE),"TBD")</f>
        <v>TBD</v>
      </c>
      <c r="AQ629" s="168" t="str">
        <f>IFERROR(VLOOKUP('PLANNING-RECHANGES LATelec'!$A629,[3]PO_AS!$A$2:$R$2520,16,FALSE),"TBD")</f>
        <v>TBD</v>
      </c>
      <c r="AR629" s="169" t="str">
        <f>IFERROR(VLOOKUP('PLANNING-RECHANGES LATelec'!$A629,[3]PO_AS!$A$2:$S$2520,18,FALSE),"TBD")</f>
        <v>TBD</v>
      </c>
      <c r="AS629" s="169" t="str">
        <f t="shared" si="61"/>
        <v>Valide</v>
      </c>
      <c r="AT629" s="169" t="str">
        <f t="shared" si="62"/>
        <v>Valide</v>
      </c>
      <c r="AU629" s="215" t="str">
        <f>LEFT('PLANNING-RECHANGES LATelec'!$R629,9)</f>
        <v/>
      </c>
      <c r="AV629" s="156"/>
    </row>
    <row r="630" spans="1:48" hidden="1" x14ac:dyDescent="0.2">
      <c r="A630" s="164" t="str">
        <f t="shared" si="58"/>
        <v>450033675360</v>
      </c>
      <c r="B630" s="125" t="str">
        <f>IFERROR(VLOOKUP(F630,'Table V'!A:K,11,FALSE),"TBD")</f>
        <v>LATECOERE</v>
      </c>
      <c r="C630" s="125">
        <v>4500336753</v>
      </c>
      <c r="D630" s="126" t="s">
        <v>1413</v>
      </c>
      <c r="E630" s="127" t="s">
        <v>104</v>
      </c>
      <c r="F630" s="125" t="s">
        <v>1533</v>
      </c>
      <c r="G630" s="125">
        <v>1</v>
      </c>
      <c r="H630" s="125">
        <v>1</v>
      </c>
      <c r="I630" s="125" t="str">
        <f>IFERROR(VLOOKUP(F630,'Stock PHS'!A:F,6,FALSE),"")</f>
        <v/>
      </c>
      <c r="J630" s="128" t="str">
        <f>IFERROR(VLOOKUP(F630,'Table V'!A:I,9,FALSE),"P/N INCONNU")</f>
        <v>P/N CONNU</v>
      </c>
      <c r="K630" s="125" t="str">
        <f>IFERROR(VLOOKUP(F630,'Table V'!A:J,10,FALSE),"TBD")</f>
        <v>N/A</v>
      </c>
      <c r="L630" s="125" t="str">
        <f>IFERROR(VLOOKUP(F630,'Table V'!A:C,3,FALSE),"LdF non existante")</f>
        <v>LdF approuvée</v>
      </c>
      <c r="M630" s="129" t="s">
        <v>59</v>
      </c>
      <c r="N630" s="129" t="str">
        <f>IFERROR(VLOOKUP(F630,'Table V'!A:H,8,FALSE),"À définir")</f>
        <v>NON</v>
      </c>
      <c r="O630" s="125" t="str">
        <f>IFERROR(VLOOKUP(F630,'Table V'!A:E,2,FALSE),"TBD")</f>
        <v>FDVESS-L4</v>
      </c>
      <c r="P630" s="125" t="str">
        <f>IFERROR(CONCATENATE(VLOOKUP(F630,'Table V'!$A$1:$Q$260192,17,FALSE),"-",(RIGHT(C630,4)),"0",D630),"")</f>
        <v>1251619-6753060</v>
      </c>
      <c r="Q630" s="138" t="str">
        <f>IFERROR(VLOOKUP(F630,'Table V'!A:L,12,FALSE),"")</f>
        <v>COL</v>
      </c>
      <c r="R630" s="126" t="s">
        <v>1249</v>
      </c>
      <c r="S630" s="125">
        <v>71140038</v>
      </c>
      <c r="T630" s="131" t="s">
        <v>24</v>
      </c>
      <c r="U630" s="132" t="s">
        <v>15</v>
      </c>
      <c r="V630" s="139" t="str">
        <f>IFERROR(VLOOKUP(F630,'Table V'!A:F,6,FALSE),"TBD")</f>
        <v>N/A</v>
      </c>
      <c r="W630" s="140" t="str">
        <f>IFERROR(VLOOKUP(F630,'Table V'!A:G,7,FALSE),"TBD")</f>
        <v>N/A</v>
      </c>
      <c r="X630" s="140" t="str">
        <f>IFERROR(VLOOKUP(A630,[1]Feuil1!$A:$AG,32,FALSE),"N/A")</f>
        <v>N/A</v>
      </c>
      <c r="Y630" s="130" t="s">
        <v>1995</v>
      </c>
      <c r="Z630" s="133" t="s">
        <v>1435</v>
      </c>
      <c r="AA630" s="125" t="s">
        <v>159</v>
      </c>
      <c r="AB630" s="129" t="s">
        <v>57</v>
      </c>
      <c r="AC630" s="129" t="s">
        <v>57</v>
      </c>
      <c r="AD630" s="129">
        <v>4800</v>
      </c>
      <c r="AE630" s="134">
        <v>43479</v>
      </c>
      <c r="AF630" s="134" t="s">
        <v>147</v>
      </c>
      <c r="AG630" s="134" t="str">
        <f t="shared" si="59"/>
        <v>TBD</v>
      </c>
      <c r="AH630" s="125"/>
      <c r="AI630" s="219" t="str">
        <f>IFERROR(VLOOKUP('PLANNING-RECHANGES LATelec'!$AU630,[2]MAD!$B$4:$J$50000,2,FALSE),"MAD TBD")</f>
        <v>MAD TBD</v>
      </c>
      <c r="AJ630" s="135" t="str">
        <f>IFERROR(VLOOKUP('PLANNING-RECHANGES LATelec'!$AU630,[2]MAD!$B$4:$J$50000,9,FALSE),"NON EXPEDIÉE")</f>
        <v>NON EXPEDIÉE</v>
      </c>
      <c r="AK630" s="237" t="str">
        <f t="shared" si="60"/>
        <v/>
      </c>
      <c r="AL630" s="227"/>
      <c r="AM630" s="222" t="s">
        <v>15</v>
      </c>
      <c r="AN630" s="172">
        <f>IFERROR(VLOOKUP('PLANNING-RECHANGES LATelec'!$F630,'Table V'!A$1:O8537,13,FALSE),"TBD")</f>
        <v>0</v>
      </c>
      <c r="AO630" s="170">
        <f>IFERROR(VLOOKUP('PLANNING-RECHANGES LATelec'!$F630,'Table V'!A$1:O8494,14,FALSE),"TBD")</f>
        <v>0</v>
      </c>
      <c r="AP630" s="171">
        <f>IFERROR(VLOOKUP('PLANNING-RECHANGES LATelec'!$F630,'Table V'!A$1:O$8013,15,FALSE),"TBD")</f>
        <v>0</v>
      </c>
      <c r="AQ630" s="170" t="str">
        <f>IFERROR(VLOOKUP('PLANNING-RECHANGES LATelec'!$A630,[3]PO_AS!$A$2:$R$2520,16,FALSE),"TBD")</f>
        <v>TBD</v>
      </c>
      <c r="AR630" s="171" t="str">
        <f>IFERROR(VLOOKUP('PLANNING-RECHANGES LATelec'!$A630,[3]PO_AS!$A$2:$S$2520,18,FALSE),"TBD")</f>
        <v>TBD</v>
      </c>
      <c r="AS630" s="171" t="str">
        <f t="shared" si="61"/>
        <v>Non valide</v>
      </c>
      <c r="AT630" s="171" t="str">
        <f t="shared" si="62"/>
        <v>Non valide</v>
      </c>
      <c r="AU630" s="215" t="str">
        <f>LEFT('PLANNING-RECHANGES LATelec'!$R630,9)</f>
        <v>LCT203324</v>
      </c>
      <c r="AV630" s="156"/>
    </row>
    <row r="631" spans="1:48" hidden="1" x14ac:dyDescent="0.2">
      <c r="A631" s="85" t="str">
        <f t="shared" si="58"/>
        <v>450033675330</v>
      </c>
      <c r="B631" s="125" t="str">
        <f>IFERROR(VLOOKUP(F631,'Table V'!A:K,11,FALSE),"TBD")</f>
        <v>LATECOERE</v>
      </c>
      <c r="C631" s="125">
        <v>4500336753</v>
      </c>
      <c r="D631" s="126">
        <v>30</v>
      </c>
      <c r="E631" s="127" t="s">
        <v>104</v>
      </c>
      <c r="F631" s="125" t="s">
        <v>1533</v>
      </c>
      <c r="G631" s="125">
        <v>1</v>
      </c>
      <c r="H631" s="125">
        <v>1</v>
      </c>
      <c r="I631" s="125" t="str">
        <f>IFERROR(VLOOKUP(F631,'Stock PHS'!A:F,6,FALSE),"")</f>
        <v/>
      </c>
      <c r="J631" s="128" t="str">
        <f>IFERROR(VLOOKUP(F631,'Table V'!A:I,9,FALSE),"P/N INCONNU")</f>
        <v>P/N CONNU</v>
      </c>
      <c r="K631" s="125" t="str">
        <f>IFERROR(VLOOKUP(F631,'Table V'!A:J,10,FALSE),"TBD")</f>
        <v>N/A</v>
      </c>
      <c r="L631" s="125" t="str">
        <f>IFERROR(VLOOKUP(F631,'Table V'!A:C,3,FALSE),"LdF non existante")</f>
        <v>LdF approuvée</v>
      </c>
      <c r="M631" s="129" t="s">
        <v>59</v>
      </c>
      <c r="N631" s="125" t="str">
        <f>IFERROR(VLOOKUP(F631,'Table V'!A:H,8,FALSE),"À définir")</f>
        <v>NON</v>
      </c>
      <c r="O631" s="125" t="str">
        <f>IFERROR(VLOOKUP(F631,'Table V'!A:E,2,FALSE),"TBD")</f>
        <v>FDVESS-L4</v>
      </c>
      <c r="P631" s="125" t="str">
        <f>IFERROR(CONCATENATE(VLOOKUP(F631,'Table V'!$A$1:$Q$260192,17,FALSE),"-",(RIGHT(C631,4)),"0",D631),"")</f>
        <v>1251619-6753030</v>
      </c>
      <c r="Q631" s="130" t="str">
        <f>IFERROR(VLOOKUP(F631,'Table V'!A:L,12,FALSE),"")</f>
        <v>COL</v>
      </c>
      <c r="R631" s="126" t="s">
        <v>1415</v>
      </c>
      <c r="S631" s="125">
        <v>71140039</v>
      </c>
      <c r="T631" s="131" t="s">
        <v>24</v>
      </c>
      <c r="U631" s="132" t="s">
        <v>15</v>
      </c>
      <c r="V631" s="130" t="str">
        <f>IFERROR(VLOOKUP(F631,'Table V'!A:F,6,FALSE),"TBD")</f>
        <v>N/A</v>
      </c>
      <c r="W631" s="125" t="str">
        <f>IFERROR(VLOOKUP(F631,'Table V'!A:G,7,FALSE),"TBD")</f>
        <v>N/A</v>
      </c>
      <c r="X631" s="125" t="str">
        <f>IFERROR(VLOOKUP(A631,[1]Feuil1!$A:$AG,32,FALSE),"N/A")</f>
        <v>N/A</v>
      </c>
      <c r="Y631" s="130" t="s">
        <v>1995</v>
      </c>
      <c r="Z631" s="133" t="s">
        <v>1477</v>
      </c>
      <c r="AA631" s="125" t="s">
        <v>159</v>
      </c>
      <c r="AB631" s="129" t="s">
        <v>57</v>
      </c>
      <c r="AC631" s="129" t="s">
        <v>57</v>
      </c>
      <c r="AD631" s="129">
        <v>5195</v>
      </c>
      <c r="AE631" s="134">
        <v>43510</v>
      </c>
      <c r="AF631" s="134" t="s">
        <v>147</v>
      </c>
      <c r="AG631" s="134" t="str">
        <f t="shared" si="59"/>
        <v>TBD</v>
      </c>
      <c r="AH631" s="125"/>
      <c r="AI631" s="219" t="str">
        <f>IFERROR(VLOOKUP('PLANNING-RECHANGES LATelec'!$AU631,[2]MAD!$B$4:$J$50000,2,FALSE),"MAD TBD")</f>
        <v>MAD TBD</v>
      </c>
      <c r="AJ631" s="135" t="str">
        <f>IFERROR(VLOOKUP('PLANNING-RECHANGES LATelec'!$AU631,[2]MAD!$B$4:$J$50000,9,FALSE),"NON EXPEDIÉE")</f>
        <v>NON EXPEDIÉE</v>
      </c>
      <c r="AK631" s="237" t="str">
        <f t="shared" si="60"/>
        <v/>
      </c>
      <c r="AL631" s="227"/>
      <c r="AM631" s="222"/>
      <c r="AN631" s="172">
        <f>IFERROR(VLOOKUP('PLANNING-RECHANGES LATelec'!$F631,'Table V'!A$1:O8538,13,FALSE),"TBD")</f>
        <v>0</v>
      </c>
      <c r="AO631" s="170">
        <f>IFERROR(VLOOKUP('PLANNING-RECHANGES LATelec'!$F631,'Table V'!A$1:O8495,14,FALSE),"TBD")</f>
        <v>0</v>
      </c>
      <c r="AP631" s="171">
        <f>IFERROR(VLOOKUP('PLANNING-RECHANGES LATelec'!$F631,'Table V'!A$1:O$8013,15,FALSE),"TBD")</f>
        <v>0</v>
      </c>
      <c r="AQ631" s="170" t="str">
        <f>IFERROR(VLOOKUP('PLANNING-RECHANGES LATelec'!$A631,[3]PO_AS!$A$2:$R$2520,16,FALSE),"TBD")</f>
        <v>TBD</v>
      </c>
      <c r="AR631" s="171" t="str">
        <f>IFERROR(VLOOKUP('PLANNING-RECHANGES LATelec'!$A631,[3]PO_AS!$A$2:$S$2520,18,FALSE),"TBD")</f>
        <v>TBD</v>
      </c>
      <c r="AS631" s="169" t="str">
        <f t="shared" si="61"/>
        <v>Non valide</v>
      </c>
      <c r="AT631" s="169" t="str">
        <f t="shared" si="62"/>
        <v>Non valide</v>
      </c>
      <c r="AU631" s="215" t="str">
        <f>LEFT('PLANNING-RECHANGES LATelec'!$R631,9)</f>
        <v>LCT251462</v>
      </c>
      <c r="AV631" s="156"/>
    </row>
    <row r="632" spans="1:48" hidden="1" x14ac:dyDescent="0.2">
      <c r="A632" s="85" t="str">
        <f t="shared" si="58"/>
        <v>450033675330</v>
      </c>
      <c r="B632" s="125" t="str">
        <f>IFERROR(VLOOKUP(F632,'Table V'!A:K,11,FALSE),"TBD")</f>
        <v>LATECOERE</v>
      </c>
      <c r="C632" s="125">
        <v>4500336753</v>
      </c>
      <c r="D632" s="126" t="s">
        <v>752</v>
      </c>
      <c r="E632" s="127" t="s">
        <v>104</v>
      </c>
      <c r="F632" s="125" t="s">
        <v>1533</v>
      </c>
      <c r="G632" s="125">
        <v>1</v>
      </c>
      <c r="H632" s="125">
        <v>1</v>
      </c>
      <c r="I632" s="125" t="str">
        <f>IFERROR(VLOOKUP(F632,'Stock PHS'!A:F,6,FALSE),"")</f>
        <v/>
      </c>
      <c r="J632" s="128" t="str">
        <f>IFERROR(VLOOKUP(F632,'Table V'!A:I,9,FALSE),"P/N INCONNU")</f>
        <v>P/N CONNU</v>
      </c>
      <c r="K632" s="125" t="str">
        <f>IFERROR(VLOOKUP(F632,'Table V'!A:J,10,FALSE),"TBD")</f>
        <v>N/A</v>
      </c>
      <c r="L632" s="125" t="str">
        <f>IFERROR(VLOOKUP(F632,'Table V'!A:C,3,FALSE),"LdF non existante")</f>
        <v>LdF approuvée</v>
      </c>
      <c r="M632" s="129" t="s">
        <v>59</v>
      </c>
      <c r="N632" s="125" t="str">
        <f>IFERROR(VLOOKUP(F632,'Table V'!A:H,8,FALSE),"À définir")</f>
        <v>NON</v>
      </c>
      <c r="O632" s="125" t="str">
        <f>IFERROR(VLOOKUP(F632,'Table V'!A:E,2,FALSE),"TBD")</f>
        <v>FDVESS-L4</v>
      </c>
      <c r="P632" s="125" t="str">
        <f>IFERROR(CONCATENATE(VLOOKUP(F632,'Table V'!$A$1:$Q$260192,17,FALSE),"-",(RIGHT(C632,4)),"0",D632),"")</f>
        <v>1251619-6753030</v>
      </c>
      <c r="Q632" s="130" t="str">
        <f>IFERROR(VLOOKUP(F632,'Table V'!A:L,12,FALSE),"")</f>
        <v>COL</v>
      </c>
      <c r="R632" s="126" t="s">
        <v>1416</v>
      </c>
      <c r="S632" s="125">
        <v>71140040</v>
      </c>
      <c r="T632" s="131" t="s">
        <v>24</v>
      </c>
      <c r="U632" s="132" t="s">
        <v>15</v>
      </c>
      <c r="V632" s="130" t="str">
        <f>IFERROR(VLOOKUP(F632,'Table V'!A:F,6,FALSE),"TBD")</f>
        <v>N/A</v>
      </c>
      <c r="W632" s="125" t="str">
        <f>IFERROR(VLOOKUP(F632,'Table V'!A:G,7,FALSE),"TBD")</f>
        <v>N/A</v>
      </c>
      <c r="X632" s="125" t="str">
        <f>IFERROR(VLOOKUP(A632,[1]Feuil1!$A:$AG,32,FALSE),"N/A")</f>
        <v>N/A</v>
      </c>
      <c r="Y632" s="130" t="s">
        <v>1995</v>
      </c>
      <c r="Z632" s="133" t="s">
        <v>1477</v>
      </c>
      <c r="AA632" s="125" t="s">
        <v>159</v>
      </c>
      <c r="AB632" s="129" t="s">
        <v>57</v>
      </c>
      <c r="AC632" s="129" t="s">
        <v>57</v>
      </c>
      <c r="AD632" s="129">
        <v>5195</v>
      </c>
      <c r="AE632" s="134">
        <v>43510</v>
      </c>
      <c r="AF632" s="134" t="s">
        <v>147</v>
      </c>
      <c r="AG632" s="134" t="str">
        <f t="shared" si="59"/>
        <v>TBD</v>
      </c>
      <c r="AH632" s="125"/>
      <c r="AI632" s="219" t="str">
        <f>IFERROR(VLOOKUP('PLANNING-RECHANGES LATelec'!$AU632,[2]MAD!$B$4:$J$50000,2,FALSE),"MAD TBD")</f>
        <v>MAD TBD</v>
      </c>
      <c r="AJ632" s="135" t="str">
        <f>IFERROR(VLOOKUP('PLANNING-RECHANGES LATelec'!$AU632,[2]MAD!$B$4:$J$50000,9,FALSE),"NON EXPEDIÉE")</f>
        <v>NON EXPEDIÉE</v>
      </c>
      <c r="AK632" s="237" t="str">
        <f t="shared" si="60"/>
        <v/>
      </c>
      <c r="AL632" s="227"/>
      <c r="AM632" s="222"/>
      <c r="AN632" s="172">
        <f>IFERROR(VLOOKUP('PLANNING-RECHANGES LATelec'!$F632,'Table V'!A$1:O8539,13,FALSE),"TBD")</f>
        <v>0</v>
      </c>
      <c r="AO632" s="170">
        <f>IFERROR(VLOOKUP('PLANNING-RECHANGES LATelec'!$F632,'Table V'!A$1:O8496,14,FALSE),"TBD")</f>
        <v>0</v>
      </c>
      <c r="AP632" s="171">
        <f>IFERROR(VLOOKUP('PLANNING-RECHANGES LATelec'!$F632,'Table V'!A$1:O$8013,15,FALSE),"TBD")</f>
        <v>0</v>
      </c>
      <c r="AQ632" s="170" t="str">
        <f>IFERROR(VLOOKUP('PLANNING-RECHANGES LATelec'!$A632,[3]PO_AS!$A$2:$R$2520,16,FALSE),"TBD")</f>
        <v>TBD</v>
      </c>
      <c r="AR632" s="171" t="str">
        <f>IFERROR(VLOOKUP('PLANNING-RECHANGES LATelec'!$A632,[3]PO_AS!$A$2:$S$2520,18,FALSE),"TBD")</f>
        <v>TBD</v>
      </c>
      <c r="AS632" s="169" t="str">
        <f t="shared" si="61"/>
        <v>Non valide</v>
      </c>
      <c r="AT632" s="169" t="str">
        <f t="shared" si="62"/>
        <v>Non valide</v>
      </c>
      <c r="AU632" s="215" t="str">
        <f>LEFT('PLANNING-RECHANGES LATelec'!$R632,9)</f>
        <v>LCT251463</v>
      </c>
      <c r="AV632" s="156"/>
    </row>
    <row r="633" spans="1:48" hidden="1" x14ac:dyDescent="0.2">
      <c r="A633" s="85" t="str">
        <f t="shared" si="58"/>
        <v>450033675330</v>
      </c>
      <c r="B633" s="125" t="str">
        <f>IFERROR(VLOOKUP(F633,'Table V'!A:K,11,FALSE),"TBD")</f>
        <v>LATECOERE</v>
      </c>
      <c r="C633" s="125">
        <v>4500336753</v>
      </c>
      <c r="D633" s="126" t="s">
        <v>752</v>
      </c>
      <c r="E633" s="127" t="s">
        <v>104</v>
      </c>
      <c r="F633" s="125" t="s">
        <v>1533</v>
      </c>
      <c r="G633" s="125">
        <v>1</v>
      </c>
      <c r="H633" s="125">
        <v>1</v>
      </c>
      <c r="I633" s="125" t="str">
        <f>IFERROR(VLOOKUP(F633,'Stock PHS'!A:F,6,FALSE),"")</f>
        <v/>
      </c>
      <c r="J633" s="128" t="str">
        <f>IFERROR(VLOOKUP(F633,'Table V'!A:I,9,FALSE),"P/N INCONNU")</f>
        <v>P/N CONNU</v>
      </c>
      <c r="K633" s="125" t="str">
        <f>IFERROR(VLOOKUP(F633,'Table V'!A:J,10,FALSE),"TBD")</f>
        <v>N/A</v>
      </c>
      <c r="L633" s="125" t="str">
        <f>IFERROR(VLOOKUP(F633,'Table V'!A:C,3,FALSE),"LdF non existante")</f>
        <v>LdF approuvée</v>
      </c>
      <c r="M633" s="129" t="s">
        <v>59</v>
      </c>
      <c r="N633" s="125" t="str">
        <f>IFERROR(VLOOKUP(F633,'Table V'!A:H,8,FALSE),"À définir")</f>
        <v>NON</v>
      </c>
      <c r="O633" s="125" t="str">
        <f>IFERROR(VLOOKUP(F633,'Table V'!A:E,2,FALSE),"TBD")</f>
        <v>FDVESS-L4</v>
      </c>
      <c r="P633" s="125" t="str">
        <f>IFERROR(CONCATENATE(VLOOKUP(F633,'Table V'!$A$1:$Q$260192,17,FALSE),"-",(RIGHT(C633,4)),"0",D633),"")</f>
        <v>1251619-6753030</v>
      </c>
      <c r="Q633" s="130" t="str">
        <f>IFERROR(VLOOKUP(F633,'Table V'!A:L,12,FALSE),"")</f>
        <v>COL</v>
      </c>
      <c r="R633" s="126" t="s">
        <v>1417</v>
      </c>
      <c r="S633" s="125">
        <v>71140041</v>
      </c>
      <c r="T633" s="131" t="s">
        <v>24</v>
      </c>
      <c r="U633" s="132" t="s">
        <v>15</v>
      </c>
      <c r="V633" s="130" t="str">
        <f>IFERROR(VLOOKUP(F633,'Table V'!A:F,6,FALSE),"TBD")</f>
        <v>N/A</v>
      </c>
      <c r="W633" s="125" t="str">
        <f>IFERROR(VLOOKUP(F633,'Table V'!A:G,7,FALSE),"TBD")</f>
        <v>N/A</v>
      </c>
      <c r="X633" s="125" t="str">
        <f>IFERROR(VLOOKUP(A633,[1]Feuil1!$A:$AG,32,FALSE),"N/A")</f>
        <v>N/A</v>
      </c>
      <c r="Y633" s="130" t="s">
        <v>1995</v>
      </c>
      <c r="Z633" s="133" t="s">
        <v>1478</v>
      </c>
      <c r="AA633" s="125" t="s">
        <v>159</v>
      </c>
      <c r="AB633" s="129" t="s">
        <v>57</v>
      </c>
      <c r="AC633" s="129" t="s">
        <v>57</v>
      </c>
      <c r="AD633" s="129">
        <v>5195</v>
      </c>
      <c r="AE633" s="134">
        <v>43510</v>
      </c>
      <c r="AF633" s="134" t="s">
        <v>147</v>
      </c>
      <c r="AG633" s="134" t="str">
        <f t="shared" si="59"/>
        <v>TBD</v>
      </c>
      <c r="AH633" s="125"/>
      <c r="AI633" s="219" t="str">
        <f>IFERROR(VLOOKUP('PLANNING-RECHANGES LATelec'!$AU633,[2]MAD!$B$4:$J$50000,2,FALSE),"MAD TBD")</f>
        <v>MAD TBD</v>
      </c>
      <c r="AJ633" s="135" t="str">
        <f>IFERROR(VLOOKUP('PLANNING-RECHANGES LATelec'!$AU633,[2]MAD!$B$4:$J$50000,9,FALSE),"NON EXPEDIÉE")</f>
        <v>NON EXPEDIÉE</v>
      </c>
      <c r="AK633" s="237" t="str">
        <f t="shared" si="60"/>
        <v/>
      </c>
      <c r="AL633" s="227"/>
      <c r="AM633" s="222"/>
      <c r="AN633" s="172">
        <f>IFERROR(VLOOKUP('PLANNING-RECHANGES LATelec'!$F633,'Table V'!A$1:O8540,13,FALSE),"TBD")</f>
        <v>0</v>
      </c>
      <c r="AO633" s="170">
        <f>IFERROR(VLOOKUP('PLANNING-RECHANGES LATelec'!$F633,'Table V'!A$1:O8497,14,FALSE),"TBD")</f>
        <v>0</v>
      </c>
      <c r="AP633" s="171">
        <f>IFERROR(VLOOKUP('PLANNING-RECHANGES LATelec'!$F633,'Table V'!A$1:O$8013,15,FALSE),"TBD")</f>
        <v>0</v>
      </c>
      <c r="AQ633" s="170" t="str">
        <f>IFERROR(VLOOKUP('PLANNING-RECHANGES LATelec'!$A633,[3]PO_AS!$A$2:$R$2520,16,FALSE),"TBD")</f>
        <v>TBD</v>
      </c>
      <c r="AR633" s="171" t="str">
        <f>IFERROR(VLOOKUP('PLANNING-RECHANGES LATelec'!$A633,[3]PO_AS!$A$2:$S$2520,18,FALSE),"TBD")</f>
        <v>TBD</v>
      </c>
      <c r="AS633" s="169" t="str">
        <f t="shared" si="61"/>
        <v>Non valide</v>
      </c>
      <c r="AT633" s="169" t="str">
        <f t="shared" si="62"/>
        <v>Non valide</v>
      </c>
      <c r="AU633" s="215" t="str">
        <f>LEFT('PLANNING-RECHANGES LATelec'!$R633,9)</f>
        <v>LCT251464</v>
      </c>
      <c r="AV633" s="156"/>
    </row>
    <row r="634" spans="1:48" hidden="1" x14ac:dyDescent="0.2">
      <c r="A634" s="85" t="str">
        <f t="shared" si="58"/>
        <v>450033675330</v>
      </c>
      <c r="B634" s="125" t="str">
        <f>IFERROR(VLOOKUP(F634,'Table V'!A:K,11,FALSE),"TBD")</f>
        <v>LATECOERE</v>
      </c>
      <c r="C634" s="125">
        <v>4500336753</v>
      </c>
      <c r="D634" s="126" t="s">
        <v>752</v>
      </c>
      <c r="E634" s="127" t="s">
        <v>104</v>
      </c>
      <c r="F634" s="125" t="s">
        <v>1533</v>
      </c>
      <c r="G634" s="125">
        <v>1</v>
      </c>
      <c r="H634" s="125">
        <v>1</v>
      </c>
      <c r="I634" s="125" t="str">
        <f>IFERROR(VLOOKUP(F634,'Stock PHS'!A:F,6,FALSE),"")</f>
        <v/>
      </c>
      <c r="J634" s="128" t="str">
        <f>IFERROR(VLOOKUP(F634,'Table V'!A:I,9,FALSE),"P/N INCONNU")</f>
        <v>P/N CONNU</v>
      </c>
      <c r="K634" s="125" t="str">
        <f>IFERROR(VLOOKUP(F634,'Table V'!A:J,10,FALSE),"TBD")</f>
        <v>N/A</v>
      </c>
      <c r="L634" s="125" t="str">
        <f>IFERROR(VLOOKUP(F634,'Table V'!A:C,3,FALSE),"LdF non existante")</f>
        <v>LdF approuvée</v>
      </c>
      <c r="M634" s="129" t="s">
        <v>59</v>
      </c>
      <c r="N634" s="125" t="str">
        <f>IFERROR(VLOOKUP(F634,'Table V'!A:H,8,FALSE),"À définir")</f>
        <v>NON</v>
      </c>
      <c r="O634" s="125" t="str">
        <f>IFERROR(VLOOKUP(F634,'Table V'!A:E,2,FALSE),"TBD")</f>
        <v>FDVESS-L4</v>
      </c>
      <c r="P634" s="125" t="str">
        <f>IFERROR(CONCATENATE(VLOOKUP(F634,'Table V'!$A$1:$Q$260192,17,FALSE),"-",(RIGHT(C634,4)),"0",D634),"")</f>
        <v>1251619-6753030</v>
      </c>
      <c r="Q634" s="130" t="str">
        <f>IFERROR(VLOOKUP(F634,'Table V'!A:L,12,FALSE),"")</f>
        <v>COL</v>
      </c>
      <c r="R634" s="126" t="s">
        <v>1418</v>
      </c>
      <c r="S634" s="125">
        <v>71140042</v>
      </c>
      <c r="T634" s="131" t="s">
        <v>24</v>
      </c>
      <c r="U634" s="132" t="s">
        <v>15</v>
      </c>
      <c r="V634" s="130" t="str">
        <f>IFERROR(VLOOKUP(F634,'Table V'!A:F,6,FALSE),"TBD")</f>
        <v>N/A</v>
      </c>
      <c r="W634" s="125" t="str">
        <f>IFERROR(VLOOKUP(F634,'Table V'!A:G,7,FALSE),"TBD")</f>
        <v>N/A</v>
      </c>
      <c r="X634" s="125" t="str">
        <f>IFERROR(VLOOKUP(A634,[1]Feuil1!$A:$AG,32,FALSE),"N/A")</f>
        <v>N/A</v>
      </c>
      <c r="Y634" s="130" t="s">
        <v>1995</v>
      </c>
      <c r="Z634" s="133" t="s">
        <v>1479</v>
      </c>
      <c r="AA634" s="125" t="s">
        <v>159</v>
      </c>
      <c r="AB634" s="129" t="s">
        <v>57</v>
      </c>
      <c r="AC634" s="129" t="s">
        <v>57</v>
      </c>
      <c r="AD634" s="129">
        <v>5195</v>
      </c>
      <c r="AE634" s="134">
        <v>43510</v>
      </c>
      <c r="AF634" s="134" t="s">
        <v>147</v>
      </c>
      <c r="AG634" s="134" t="str">
        <f t="shared" si="59"/>
        <v>TBD</v>
      </c>
      <c r="AH634" s="125"/>
      <c r="AI634" s="219" t="str">
        <f>IFERROR(VLOOKUP('PLANNING-RECHANGES LATelec'!$AU634,[2]MAD!$B$4:$J$50000,2,FALSE),"MAD TBD")</f>
        <v>MAD TBD</v>
      </c>
      <c r="AJ634" s="135" t="str">
        <f>IFERROR(VLOOKUP('PLANNING-RECHANGES LATelec'!$AU634,[2]MAD!$B$4:$J$50000,9,FALSE),"NON EXPEDIÉE")</f>
        <v>NON EXPEDIÉE</v>
      </c>
      <c r="AK634" s="237" t="str">
        <f t="shared" si="60"/>
        <v/>
      </c>
      <c r="AL634" s="227"/>
      <c r="AM634" s="222"/>
      <c r="AN634" s="172">
        <f>IFERROR(VLOOKUP('PLANNING-RECHANGES LATelec'!$F634,'Table V'!A$1:O8541,13,FALSE),"TBD")</f>
        <v>0</v>
      </c>
      <c r="AO634" s="170">
        <f>IFERROR(VLOOKUP('PLANNING-RECHANGES LATelec'!$F634,'Table V'!A$1:O8498,14,FALSE),"TBD")</f>
        <v>0</v>
      </c>
      <c r="AP634" s="171">
        <f>IFERROR(VLOOKUP('PLANNING-RECHANGES LATelec'!$F634,'Table V'!A$1:O$8013,15,FALSE),"TBD")</f>
        <v>0</v>
      </c>
      <c r="AQ634" s="170" t="str">
        <f>IFERROR(VLOOKUP('PLANNING-RECHANGES LATelec'!$A634,[3]PO_AS!$A$2:$R$2520,16,FALSE),"TBD")</f>
        <v>TBD</v>
      </c>
      <c r="AR634" s="171" t="str">
        <f>IFERROR(VLOOKUP('PLANNING-RECHANGES LATelec'!$A634,[3]PO_AS!$A$2:$S$2520,18,FALSE),"TBD")</f>
        <v>TBD</v>
      </c>
      <c r="AS634" s="169" t="str">
        <f t="shared" si="61"/>
        <v>Non valide</v>
      </c>
      <c r="AT634" s="169" t="str">
        <f t="shared" si="62"/>
        <v>Non valide</v>
      </c>
      <c r="AU634" s="215" t="str">
        <f>LEFT('PLANNING-RECHANGES LATelec'!$R634,9)</f>
        <v>LCT251465</v>
      </c>
      <c r="AV634" s="156"/>
    </row>
    <row r="635" spans="1:48" hidden="1" x14ac:dyDescent="0.2">
      <c r="A635" s="86" t="str">
        <f t="shared" si="58"/>
        <v>450033675340</v>
      </c>
      <c r="B635" s="125" t="str">
        <f>IFERROR(VLOOKUP(F635,'Table V'!A:K,11,FALSE),"TBD")</f>
        <v>LATECOERE</v>
      </c>
      <c r="C635" s="125">
        <v>4500336753</v>
      </c>
      <c r="D635" s="126">
        <v>40</v>
      </c>
      <c r="E635" s="127" t="s">
        <v>104</v>
      </c>
      <c r="F635" s="125" t="s">
        <v>1533</v>
      </c>
      <c r="G635" s="125">
        <v>1</v>
      </c>
      <c r="H635" s="125">
        <v>1</v>
      </c>
      <c r="I635" s="125" t="str">
        <f>IFERROR(VLOOKUP(F635,'Stock PHS'!A:F,6,FALSE),"")</f>
        <v/>
      </c>
      <c r="J635" s="128" t="str">
        <f>IFERROR(VLOOKUP(F635,'Table V'!A:I,9,FALSE),"P/N INCONNU")</f>
        <v>P/N CONNU</v>
      </c>
      <c r="K635" s="125" t="str">
        <f>IFERROR(VLOOKUP(F635,'Table V'!A:J,10,FALSE),"TBD")</f>
        <v>N/A</v>
      </c>
      <c r="L635" s="125" t="str">
        <f>IFERROR(VLOOKUP(F635,'Table V'!A:C,3,FALSE),"LdF non existante")</f>
        <v>LdF approuvée</v>
      </c>
      <c r="M635" s="129" t="s">
        <v>59</v>
      </c>
      <c r="N635" s="125" t="str">
        <f>IFERROR(VLOOKUP(F635,'Table V'!A:H,8,FALSE),"À définir")</f>
        <v>NON</v>
      </c>
      <c r="O635" s="125" t="str">
        <f>IFERROR(VLOOKUP(F635,'Table V'!A:E,2,FALSE),"TBD")</f>
        <v>FDVESS-L4</v>
      </c>
      <c r="P635" s="125" t="str">
        <f>IFERROR(CONCATENATE(VLOOKUP(F635,'Table V'!$A$1:$Q$260192,17,FALSE),"-",(RIGHT(C635,4)),"0",D635),"")</f>
        <v>1251619-6753040</v>
      </c>
      <c r="Q635" s="130" t="str">
        <f>IFERROR(VLOOKUP(F635,'Table V'!A:L,12,FALSE),"")</f>
        <v>COL</v>
      </c>
      <c r="R635" s="126"/>
      <c r="S635" s="125">
        <v>71140043</v>
      </c>
      <c r="T635" s="131" t="s">
        <v>24</v>
      </c>
      <c r="U635" s="132"/>
      <c r="V635" s="130" t="str">
        <f>IFERROR(VLOOKUP(F635,'Table V'!A:F,6,FALSE),"TBD")</f>
        <v>N/A</v>
      </c>
      <c r="W635" s="125" t="str">
        <f>IFERROR(VLOOKUP(F635,'Table V'!A:G,7,FALSE),"TBD")</f>
        <v>N/A</v>
      </c>
      <c r="X635" s="125" t="str">
        <f>IFERROR(VLOOKUP(A635,[1]Feuil1!$A:$AG,32,FALSE),"N/A")</f>
        <v>N/A</v>
      </c>
      <c r="Y635" s="130" t="s">
        <v>1995</v>
      </c>
      <c r="Z635" s="133"/>
      <c r="AA635" s="125" t="s">
        <v>159</v>
      </c>
      <c r="AB635" s="129" t="s">
        <v>57</v>
      </c>
      <c r="AC635" s="129" t="s">
        <v>57</v>
      </c>
      <c r="AD635" s="129"/>
      <c r="AE635" s="134">
        <v>43599</v>
      </c>
      <c r="AF635" s="134" t="s">
        <v>147</v>
      </c>
      <c r="AG635" s="134" t="str">
        <f t="shared" si="59"/>
        <v>TBD</v>
      </c>
      <c r="AH635" s="125"/>
      <c r="AI635" s="219" t="str">
        <f>IFERROR(VLOOKUP('PLANNING-RECHANGES LATelec'!$AU635,[2]MAD!$B$4:$J$50000,2,FALSE),"MAD TBD")</f>
        <v>MAD TBD</v>
      </c>
      <c r="AJ635" s="135" t="str">
        <f>IFERROR(VLOOKUP('PLANNING-RECHANGES LATelec'!$AU635,[2]MAD!$B$4:$J$50000,9,FALSE),"NON EXPEDIÉE")</f>
        <v>NON EXPEDIÉE</v>
      </c>
      <c r="AK635" s="224" t="str">
        <f t="shared" si="60"/>
        <v/>
      </c>
      <c r="AL635" s="227"/>
      <c r="AM635" s="222"/>
      <c r="AN635" s="172">
        <f>IFERROR(VLOOKUP('PLANNING-RECHANGES LATelec'!$F635,'Table V'!A$1:O8542,13,FALSE),"TBD")</f>
        <v>0</v>
      </c>
      <c r="AO635" s="170">
        <f>IFERROR(VLOOKUP('PLANNING-RECHANGES LATelec'!$F635,'Table V'!A$1:O8499,14,FALSE),"TBD")</f>
        <v>0</v>
      </c>
      <c r="AP635" s="171">
        <f>IFERROR(VLOOKUP('PLANNING-RECHANGES LATelec'!$F635,'Table V'!A$1:O$8013,15,FALSE),"TBD")</f>
        <v>0</v>
      </c>
      <c r="AQ635" s="170" t="str">
        <f>IFERROR(VLOOKUP('PLANNING-RECHANGES LATelec'!$A635,[3]PO_AS!$A$2:$R$2520,16,FALSE),"TBD")</f>
        <v>TBD</v>
      </c>
      <c r="AR635" s="171" t="str">
        <f>IFERROR(VLOOKUP('PLANNING-RECHANGES LATelec'!$A635,[3]PO_AS!$A$2:$S$2520,18,FALSE),"TBD")</f>
        <v>TBD</v>
      </c>
      <c r="AS635" s="169" t="str">
        <f t="shared" si="61"/>
        <v>Non valide</v>
      </c>
      <c r="AT635" s="169" t="str">
        <f t="shared" si="62"/>
        <v>Non valide</v>
      </c>
      <c r="AU635" s="215" t="str">
        <f>LEFT('PLANNING-RECHANGES LATelec'!$R635,9)</f>
        <v/>
      </c>
      <c r="AV635" s="156"/>
    </row>
    <row r="636" spans="1:48" ht="38.25" hidden="1" x14ac:dyDescent="0.2">
      <c r="A636" s="86" t="str">
        <f t="shared" si="58"/>
        <v>2803385110</v>
      </c>
      <c r="B636" s="125" t="str">
        <f>IFERROR(VLOOKUP(F636,'Table V'!A:K,11,FALSE),"TBD")</f>
        <v>AIRBUS</v>
      </c>
      <c r="C636" s="125">
        <v>28033851</v>
      </c>
      <c r="D636" s="126" t="s">
        <v>157</v>
      </c>
      <c r="E636" s="127" t="s">
        <v>104</v>
      </c>
      <c r="F636" s="125" t="s">
        <v>600</v>
      </c>
      <c r="G636" s="125">
        <v>1</v>
      </c>
      <c r="H636" s="125">
        <v>0</v>
      </c>
      <c r="I636" s="125" t="str">
        <f>IFERROR(VLOOKUP(F636,'Stock PHS'!A:F,6,FALSE),"")</f>
        <v/>
      </c>
      <c r="J636" s="128" t="str">
        <f>IFERROR(VLOOKUP(F636,'Table V'!A:I,9,FALSE),"P/N INCONNU")</f>
        <v>P/N CONNU</v>
      </c>
      <c r="K636" s="125" t="str">
        <f>IFERROR(VLOOKUP(F636,'Table V'!A:J,10,FALSE),"TBD")</f>
        <v>NB5457P</v>
      </c>
      <c r="L636" s="125" t="str">
        <f>IFERROR(VLOOKUP(F636,'Table V'!A:C,3,FALSE),"LdF non existante")</f>
        <v>LdF approuvée</v>
      </c>
      <c r="M636" s="129"/>
      <c r="N636" s="129" t="str">
        <f>IFERROR(VLOOKUP(F636,'Table V'!A:H,8,FALSE),"À définir")</f>
        <v>NON</v>
      </c>
      <c r="O636" s="125">
        <f>IFERROR(VLOOKUP(F636,'Table V'!A:E,2,FALSE),"TBD")</f>
        <v>117</v>
      </c>
      <c r="P636" s="125" t="str">
        <f>IFERROR(CONCATENATE(VLOOKUP(F636,'Table V'!$A$1:$Q$260192,17,FALSE),"-",(RIGHT(C636,4)),"0",D636),"")</f>
        <v>1251019-3851010</v>
      </c>
      <c r="Q636" s="138" t="str">
        <f>IFERROR(VLOOKUP(F636,'Table V'!A:L,12,FALSE),"")</f>
        <v>LAB</v>
      </c>
      <c r="R636" s="126" t="s">
        <v>1390</v>
      </c>
      <c r="S636" s="125" t="s">
        <v>1391</v>
      </c>
      <c r="T636" s="131" t="s">
        <v>24</v>
      </c>
      <c r="U636" s="132"/>
      <c r="V636" s="139" t="str">
        <f>IFERROR(VLOOKUP(F636,'Table V'!A:F,6,FALSE),"TBD")</f>
        <v>N/A</v>
      </c>
      <c r="W636" s="140" t="str">
        <f>IFERROR(VLOOKUP(F636,'Table V'!A:G,7,FALSE),"TBD")</f>
        <v>N/A</v>
      </c>
      <c r="X636" s="140" t="str">
        <f>IFERROR(VLOOKUP(A636,[1]Feuil1!$A:$AG,32,FALSE),"N/A")</f>
        <v>N/A</v>
      </c>
      <c r="Y636" s="130" t="s">
        <v>34</v>
      </c>
      <c r="Z636" s="133" t="s">
        <v>1389</v>
      </c>
      <c r="AA636" s="125" t="s">
        <v>876</v>
      </c>
      <c r="AB636" s="129">
        <v>20794</v>
      </c>
      <c r="AC636" s="129"/>
      <c r="AD636" s="129"/>
      <c r="AE636" s="134">
        <v>43666</v>
      </c>
      <c r="AF636" s="134" t="s">
        <v>147</v>
      </c>
      <c r="AG636" s="134" t="str">
        <f t="shared" si="59"/>
        <v>TBD</v>
      </c>
      <c r="AH636" s="125"/>
      <c r="AI636" s="219" t="str">
        <f>IFERROR(VLOOKUP('PLANNING-RECHANGES LATelec'!$AU636,[2]MAD!$B$4:$J$50000,2,FALSE),"MAD TBD")</f>
        <v>MAD TBD</v>
      </c>
      <c r="AJ636" s="134" t="str">
        <f>IFERROR(VLOOKUP('PLANNING-RECHANGES LATelec'!$AU636,[2]MAD!$B$4:$J$50000,9,FALSE),"NON EXPEDIÉE")</f>
        <v>NON EXPEDIÉE</v>
      </c>
      <c r="AK636" s="237" t="str">
        <f t="shared" si="60"/>
        <v/>
      </c>
      <c r="AL636" s="227"/>
      <c r="AM636" s="222" t="s">
        <v>15</v>
      </c>
      <c r="AN636" s="172">
        <f>IFERROR(VLOOKUP('PLANNING-RECHANGES LATelec'!$F636,'Table V'!A$1:O8543,13,FALSE),"TBD")</f>
        <v>1313.9</v>
      </c>
      <c r="AO636" s="170">
        <f>IFERROR(VLOOKUP('PLANNING-RECHANGES LATelec'!$F636,'Table V'!A$1:O8500,14,FALSE),"TBD")</f>
        <v>0</v>
      </c>
      <c r="AP636" s="171" t="str">
        <f>IFERROR(VLOOKUP('PLANNING-RECHANGES LATelec'!$F636,'Table V'!A$1:O$8013,15,FALSE),"TBD")</f>
        <v>USD</v>
      </c>
      <c r="AQ636" s="170" t="str">
        <f>IFERROR(VLOOKUP('PLANNING-RECHANGES LATelec'!$A636,[3]PO_AS!$A$2:$R$2520,16,FALSE),"TBD")</f>
        <v>TBD</v>
      </c>
      <c r="AR636" s="171" t="str">
        <f>IFERROR(VLOOKUP('PLANNING-RECHANGES LATelec'!$A636,[3]PO_AS!$A$2:$S$2520,18,FALSE),"TBD")</f>
        <v>TBD</v>
      </c>
      <c r="AS636" s="171" t="str">
        <f t="shared" si="61"/>
        <v>Non valide</v>
      </c>
      <c r="AT636" s="171" t="str">
        <f t="shared" si="62"/>
        <v>Non valide</v>
      </c>
      <c r="AU636" s="215" t="str">
        <f>LEFT('PLANNING-RECHANGES LATelec'!$R636,9)</f>
        <v>LCT243066</v>
      </c>
      <c r="AV636" s="156"/>
    </row>
    <row r="637" spans="1:48" hidden="1" x14ac:dyDescent="0.2">
      <c r="A637" s="86" t="str">
        <f t="shared" si="58"/>
        <v>450033675340</v>
      </c>
      <c r="B637" s="125" t="str">
        <f>IFERROR(VLOOKUP(F637,'Table V'!A:K,11,FALSE),"TBD")</f>
        <v>LATECOERE</v>
      </c>
      <c r="C637" s="125">
        <v>4500336753</v>
      </c>
      <c r="D637" s="126" t="s">
        <v>1306</v>
      </c>
      <c r="E637" s="127" t="s">
        <v>104</v>
      </c>
      <c r="F637" s="125" t="s">
        <v>1533</v>
      </c>
      <c r="G637" s="125">
        <v>1</v>
      </c>
      <c r="H637" s="125">
        <v>1</v>
      </c>
      <c r="I637" s="125" t="str">
        <f>IFERROR(VLOOKUP(F637,'Stock PHS'!A:F,6,FALSE),"")</f>
        <v/>
      </c>
      <c r="J637" s="128" t="str">
        <f>IFERROR(VLOOKUP(F637,'Table V'!A:I,9,FALSE),"P/N INCONNU")</f>
        <v>P/N CONNU</v>
      </c>
      <c r="K637" s="125" t="str">
        <f>IFERROR(VLOOKUP(F637,'Table V'!A:J,10,FALSE),"TBD")</f>
        <v>N/A</v>
      </c>
      <c r="L637" s="125" t="str">
        <f>IFERROR(VLOOKUP(F637,'Table V'!A:C,3,FALSE),"LdF non existante")</f>
        <v>LdF approuvée</v>
      </c>
      <c r="M637" s="129" t="s">
        <v>59</v>
      </c>
      <c r="N637" s="125" t="str">
        <f>IFERROR(VLOOKUP(F637,'Table V'!A:H,8,FALSE),"À définir")</f>
        <v>NON</v>
      </c>
      <c r="O637" s="125" t="str">
        <f>IFERROR(VLOOKUP(F637,'Table V'!A:E,2,FALSE),"TBD")</f>
        <v>FDVESS-L4</v>
      </c>
      <c r="P637" s="125" t="str">
        <f>IFERROR(CONCATENATE(VLOOKUP(F637,'Table V'!$A$1:$Q$260192,17,FALSE),"-",(RIGHT(C637,4)),"0",D637),"")</f>
        <v>1251619-6753040</v>
      </c>
      <c r="Q637" s="130" t="str">
        <f>IFERROR(VLOOKUP(F637,'Table V'!A:L,12,FALSE),"")</f>
        <v>COL</v>
      </c>
      <c r="R637" s="126"/>
      <c r="S637" s="125">
        <v>71140044</v>
      </c>
      <c r="T637" s="131" t="s">
        <v>24</v>
      </c>
      <c r="U637" s="132"/>
      <c r="V637" s="130" t="str">
        <f>IFERROR(VLOOKUP(F637,'Table V'!A:F,6,FALSE),"TBD")</f>
        <v>N/A</v>
      </c>
      <c r="W637" s="125" t="str">
        <f>IFERROR(VLOOKUP(F637,'Table V'!A:G,7,FALSE),"TBD")</f>
        <v>N/A</v>
      </c>
      <c r="X637" s="125" t="str">
        <f>IFERROR(VLOOKUP(A637,[1]Feuil1!$A:$AG,32,FALSE),"N/A")</f>
        <v>N/A</v>
      </c>
      <c r="Y637" s="130" t="s">
        <v>1995</v>
      </c>
      <c r="Z637" s="133"/>
      <c r="AA637" s="125" t="s">
        <v>159</v>
      </c>
      <c r="AB637" s="129" t="s">
        <v>57</v>
      </c>
      <c r="AC637" s="129" t="s">
        <v>57</v>
      </c>
      <c r="AD637" s="129"/>
      <c r="AE637" s="134">
        <v>43599</v>
      </c>
      <c r="AF637" s="134" t="s">
        <v>147</v>
      </c>
      <c r="AG637" s="134" t="str">
        <f t="shared" si="59"/>
        <v>TBD</v>
      </c>
      <c r="AH637" s="125"/>
      <c r="AI637" s="219" t="str">
        <f>IFERROR(VLOOKUP('PLANNING-RECHANGES LATelec'!$AU637,[2]MAD!$B$4:$J$50000,2,FALSE),"MAD TBD")</f>
        <v>MAD TBD</v>
      </c>
      <c r="AJ637" s="135" t="str">
        <f>IFERROR(VLOOKUP('PLANNING-RECHANGES LATelec'!$AU637,[2]MAD!$B$4:$J$50000,9,FALSE),"NON EXPEDIÉE")</f>
        <v>NON EXPEDIÉE</v>
      </c>
      <c r="AK637" s="237" t="str">
        <f t="shared" si="60"/>
        <v/>
      </c>
      <c r="AL637" s="227"/>
      <c r="AM637" s="222"/>
      <c r="AN637" s="172">
        <f>IFERROR(VLOOKUP('PLANNING-RECHANGES LATelec'!$F637,'Table V'!A$1:O8544,13,FALSE),"TBD")</f>
        <v>0</v>
      </c>
      <c r="AO637" s="170">
        <f>IFERROR(VLOOKUP('PLANNING-RECHANGES LATelec'!$F637,'Table V'!A$1:O8501,14,FALSE),"TBD")</f>
        <v>0</v>
      </c>
      <c r="AP637" s="171">
        <f>IFERROR(VLOOKUP('PLANNING-RECHANGES LATelec'!$F637,'Table V'!A$1:O$8013,15,FALSE),"TBD")</f>
        <v>0</v>
      </c>
      <c r="AQ637" s="170" t="str">
        <f>IFERROR(VLOOKUP('PLANNING-RECHANGES LATelec'!$A637,[3]PO_AS!$A$2:$R$2520,16,FALSE),"TBD")</f>
        <v>TBD</v>
      </c>
      <c r="AR637" s="171" t="str">
        <f>IFERROR(VLOOKUP('PLANNING-RECHANGES LATelec'!$A637,[3]PO_AS!$A$2:$S$2520,18,FALSE),"TBD")</f>
        <v>TBD</v>
      </c>
      <c r="AS637" s="169" t="str">
        <f t="shared" si="61"/>
        <v>Non valide</v>
      </c>
      <c r="AT637" s="169" t="str">
        <f t="shared" si="62"/>
        <v>Non valide</v>
      </c>
      <c r="AU637" s="215" t="str">
        <f>LEFT('PLANNING-RECHANGES LATelec'!$R637,9)</f>
        <v/>
      </c>
      <c r="AV637" s="156"/>
    </row>
    <row r="638" spans="1:48" hidden="1" x14ac:dyDescent="0.2">
      <c r="A638" s="86" t="str">
        <f t="shared" si="58"/>
        <v>450033675340</v>
      </c>
      <c r="B638" s="125" t="str">
        <f>IFERROR(VLOOKUP(F638,'Table V'!A:K,11,FALSE),"TBD")</f>
        <v>LATECOERE</v>
      </c>
      <c r="C638" s="125">
        <v>4500336753</v>
      </c>
      <c r="D638" s="126" t="s">
        <v>1306</v>
      </c>
      <c r="E638" s="127" t="s">
        <v>104</v>
      </c>
      <c r="F638" s="125" t="s">
        <v>1533</v>
      </c>
      <c r="G638" s="125">
        <v>1</v>
      </c>
      <c r="H638" s="125">
        <v>1</v>
      </c>
      <c r="I638" s="125" t="str">
        <f>IFERROR(VLOOKUP(F638,'Stock PHS'!A:F,6,FALSE),"")</f>
        <v/>
      </c>
      <c r="J638" s="128" t="str">
        <f>IFERROR(VLOOKUP(F638,'Table V'!A:I,9,FALSE),"P/N INCONNU")</f>
        <v>P/N CONNU</v>
      </c>
      <c r="K638" s="125" t="str">
        <f>IFERROR(VLOOKUP(F638,'Table V'!A:J,10,FALSE),"TBD")</f>
        <v>N/A</v>
      </c>
      <c r="L638" s="125" t="str">
        <f>IFERROR(VLOOKUP(F638,'Table V'!A:C,3,FALSE),"LdF non existante")</f>
        <v>LdF approuvée</v>
      </c>
      <c r="M638" s="129" t="s">
        <v>59</v>
      </c>
      <c r="N638" s="125" t="str">
        <f>IFERROR(VLOOKUP(F638,'Table V'!A:H,8,FALSE),"À définir")</f>
        <v>NON</v>
      </c>
      <c r="O638" s="125" t="str">
        <f>IFERROR(VLOOKUP(F638,'Table V'!A:E,2,FALSE),"TBD")</f>
        <v>FDVESS-L4</v>
      </c>
      <c r="P638" s="125" t="str">
        <f>IFERROR(CONCATENATE(VLOOKUP(F638,'Table V'!$A$1:$Q$260192,17,FALSE),"-",(RIGHT(C638,4)),"0",D638),"")</f>
        <v>1251619-6753040</v>
      </c>
      <c r="Q638" s="130" t="str">
        <f>IFERROR(VLOOKUP(F638,'Table V'!A:L,12,FALSE),"")</f>
        <v>COL</v>
      </c>
      <c r="R638" s="126"/>
      <c r="S638" s="125">
        <v>71140045</v>
      </c>
      <c r="T638" s="131" t="s">
        <v>24</v>
      </c>
      <c r="U638" s="132"/>
      <c r="V638" s="130" t="str">
        <f>IFERROR(VLOOKUP(F638,'Table V'!A:F,6,FALSE),"TBD")</f>
        <v>N/A</v>
      </c>
      <c r="W638" s="125" t="str">
        <f>IFERROR(VLOOKUP(F638,'Table V'!A:G,7,FALSE),"TBD")</f>
        <v>N/A</v>
      </c>
      <c r="X638" s="125" t="str">
        <f>IFERROR(VLOOKUP(A638,[1]Feuil1!$A:$AG,32,FALSE),"N/A")</f>
        <v>N/A</v>
      </c>
      <c r="Y638" s="130" t="s">
        <v>1995</v>
      </c>
      <c r="Z638" s="133"/>
      <c r="AA638" s="125" t="s">
        <v>159</v>
      </c>
      <c r="AB638" s="129" t="s">
        <v>57</v>
      </c>
      <c r="AC638" s="129" t="s">
        <v>57</v>
      </c>
      <c r="AD638" s="129"/>
      <c r="AE638" s="134">
        <v>43599</v>
      </c>
      <c r="AF638" s="134" t="s">
        <v>147</v>
      </c>
      <c r="AG638" s="134" t="str">
        <f t="shared" si="59"/>
        <v>TBD</v>
      </c>
      <c r="AH638" s="125"/>
      <c r="AI638" s="219" t="str">
        <f>IFERROR(VLOOKUP('PLANNING-RECHANGES LATelec'!$AU638,[2]MAD!$B$4:$J$50000,2,FALSE),"MAD TBD")</f>
        <v>MAD TBD</v>
      </c>
      <c r="AJ638" s="135" t="str">
        <f>IFERROR(VLOOKUP('PLANNING-RECHANGES LATelec'!$AU638,[2]MAD!$B$4:$J$50000,9,FALSE),"NON EXPEDIÉE")</f>
        <v>NON EXPEDIÉE</v>
      </c>
      <c r="AK638" s="237" t="str">
        <f t="shared" si="60"/>
        <v/>
      </c>
      <c r="AL638" s="227"/>
      <c r="AM638" s="222"/>
      <c r="AN638" s="172">
        <f>IFERROR(VLOOKUP('PLANNING-RECHANGES LATelec'!$F638,'Table V'!A$1:O8545,13,FALSE),"TBD")</f>
        <v>0</v>
      </c>
      <c r="AO638" s="170">
        <f>IFERROR(VLOOKUP('PLANNING-RECHANGES LATelec'!$F638,'Table V'!A$1:O8502,14,FALSE),"TBD")</f>
        <v>0</v>
      </c>
      <c r="AP638" s="171">
        <f>IFERROR(VLOOKUP('PLANNING-RECHANGES LATelec'!$F638,'Table V'!A$1:O$8013,15,FALSE),"TBD")</f>
        <v>0</v>
      </c>
      <c r="AQ638" s="170" t="str">
        <f>IFERROR(VLOOKUP('PLANNING-RECHANGES LATelec'!$A638,[3]PO_AS!$A$2:$R$2520,16,FALSE),"TBD")</f>
        <v>TBD</v>
      </c>
      <c r="AR638" s="171" t="str">
        <f>IFERROR(VLOOKUP('PLANNING-RECHANGES LATelec'!$A638,[3]PO_AS!$A$2:$S$2520,18,FALSE),"TBD")</f>
        <v>TBD</v>
      </c>
      <c r="AS638" s="169" t="str">
        <f t="shared" si="61"/>
        <v>Non valide</v>
      </c>
      <c r="AT638" s="169" t="str">
        <f t="shared" si="62"/>
        <v>Non valide</v>
      </c>
      <c r="AU638" s="215" t="str">
        <f>LEFT('PLANNING-RECHANGES LATelec'!$R638,9)</f>
        <v/>
      </c>
      <c r="AV638" s="156"/>
    </row>
    <row r="639" spans="1:48" hidden="1" x14ac:dyDescent="0.2">
      <c r="A639" s="86" t="str">
        <f t="shared" si="58"/>
        <v>450033675340</v>
      </c>
      <c r="B639" s="125" t="str">
        <f>IFERROR(VLOOKUP(F639,'Table V'!A:K,11,FALSE),"TBD")</f>
        <v>LATECOERE</v>
      </c>
      <c r="C639" s="125">
        <v>4500336753</v>
      </c>
      <c r="D639" s="126" t="s">
        <v>1306</v>
      </c>
      <c r="E639" s="127" t="s">
        <v>104</v>
      </c>
      <c r="F639" s="125" t="s">
        <v>1533</v>
      </c>
      <c r="G639" s="125">
        <v>1</v>
      </c>
      <c r="H639" s="125">
        <v>1</v>
      </c>
      <c r="I639" s="125" t="str">
        <f>IFERROR(VLOOKUP(F639,'Stock PHS'!A:F,6,FALSE),"")</f>
        <v/>
      </c>
      <c r="J639" s="128" t="str">
        <f>IFERROR(VLOOKUP(F639,'Table V'!A:I,9,FALSE),"P/N INCONNU")</f>
        <v>P/N CONNU</v>
      </c>
      <c r="K639" s="125" t="str">
        <f>IFERROR(VLOOKUP(F639,'Table V'!A:J,10,FALSE),"TBD")</f>
        <v>N/A</v>
      </c>
      <c r="L639" s="125" t="str">
        <f>IFERROR(VLOOKUP(F639,'Table V'!A:C,3,FALSE),"LdF non existante")</f>
        <v>LdF approuvée</v>
      </c>
      <c r="M639" s="129" t="s">
        <v>59</v>
      </c>
      <c r="N639" s="125" t="str">
        <f>IFERROR(VLOOKUP(F639,'Table V'!A:H,8,FALSE),"À définir")</f>
        <v>NON</v>
      </c>
      <c r="O639" s="125" t="str">
        <f>IFERROR(VLOOKUP(F639,'Table V'!A:E,2,FALSE),"TBD")</f>
        <v>FDVESS-L4</v>
      </c>
      <c r="P639" s="125" t="str">
        <f>IFERROR(CONCATENATE(VLOOKUP(F639,'Table V'!$A$1:$Q$260192,17,FALSE),"-",(RIGHT(C639,4)),"0",D639),"")</f>
        <v>1251619-6753040</v>
      </c>
      <c r="Q639" s="130" t="str">
        <f>IFERROR(VLOOKUP(F639,'Table V'!A:L,12,FALSE),"")</f>
        <v>COL</v>
      </c>
      <c r="R639" s="126"/>
      <c r="S639" s="125">
        <v>71140046</v>
      </c>
      <c r="T639" s="131" t="s">
        <v>24</v>
      </c>
      <c r="U639" s="132"/>
      <c r="V639" s="130" t="str">
        <f>IFERROR(VLOOKUP(F639,'Table V'!A:F,6,FALSE),"TBD")</f>
        <v>N/A</v>
      </c>
      <c r="W639" s="125" t="str">
        <f>IFERROR(VLOOKUP(F639,'Table V'!A:G,7,FALSE),"TBD")</f>
        <v>N/A</v>
      </c>
      <c r="X639" s="125" t="str">
        <f>IFERROR(VLOOKUP(A639,[1]Feuil1!$A:$AG,32,FALSE),"N/A")</f>
        <v>N/A</v>
      </c>
      <c r="Y639" s="130" t="s">
        <v>1995</v>
      </c>
      <c r="Z639" s="133"/>
      <c r="AA639" s="125" t="s">
        <v>159</v>
      </c>
      <c r="AB639" s="129" t="s">
        <v>57</v>
      </c>
      <c r="AC639" s="129" t="s">
        <v>57</v>
      </c>
      <c r="AD639" s="129"/>
      <c r="AE639" s="134">
        <v>43599</v>
      </c>
      <c r="AF639" s="134" t="s">
        <v>147</v>
      </c>
      <c r="AG639" s="134" t="str">
        <f t="shared" si="59"/>
        <v>TBD</v>
      </c>
      <c r="AH639" s="125"/>
      <c r="AI639" s="219" t="str">
        <f>IFERROR(VLOOKUP('PLANNING-RECHANGES LATelec'!$AU639,[2]MAD!$B$4:$J$50000,2,FALSE),"MAD TBD")</f>
        <v>MAD TBD</v>
      </c>
      <c r="AJ639" s="135" t="str">
        <f>IFERROR(VLOOKUP('PLANNING-RECHANGES LATelec'!$AU639,[2]MAD!$B$4:$J$50000,9,FALSE),"NON EXPEDIÉE")</f>
        <v>NON EXPEDIÉE</v>
      </c>
      <c r="AK639" s="237" t="str">
        <f t="shared" si="60"/>
        <v/>
      </c>
      <c r="AL639" s="227"/>
      <c r="AM639" s="222"/>
      <c r="AN639" s="172">
        <f>IFERROR(VLOOKUP('PLANNING-RECHANGES LATelec'!$F639,'Table V'!A$1:O8546,13,FALSE),"TBD")</f>
        <v>0</v>
      </c>
      <c r="AO639" s="170">
        <f>IFERROR(VLOOKUP('PLANNING-RECHANGES LATelec'!$F639,'Table V'!A$1:O8503,14,FALSE),"TBD")</f>
        <v>0</v>
      </c>
      <c r="AP639" s="171">
        <f>IFERROR(VLOOKUP('PLANNING-RECHANGES LATelec'!$F639,'Table V'!A$1:O$8013,15,FALSE),"TBD")</f>
        <v>0</v>
      </c>
      <c r="AQ639" s="170" t="str">
        <f>IFERROR(VLOOKUP('PLANNING-RECHANGES LATelec'!$A639,[3]PO_AS!$A$2:$R$2520,16,FALSE),"TBD")</f>
        <v>TBD</v>
      </c>
      <c r="AR639" s="171" t="str">
        <f>IFERROR(VLOOKUP('PLANNING-RECHANGES LATelec'!$A639,[3]PO_AS!$A$2:$S$2520,18,FALSE),"TBD")</f>
        <v>TBD</v>
      </c>
      <c r="AS639" s="169" t="str">
        <f t="shared" si="61"/>
        <v>Non valide</v>
      </c>
      <c r="AT639" s="169" t="str">
        <f t="shared" si="62"/>
        <v>Non valide</v>
      </c>
      <c r="AU639" s="215" t="str">
        <f>LEFT('PLANNING-RECHANGES LATelec'!$R639,9)</f>
        <v/>
      </c>
      <c r="AV639" s="156"/>
    </row>
    <row r="640" spans="1:48" hidden="1" x14ac:dyDescent="0.2">
      <c r="A640" s="86" t="str">
        <f t="shared" ref="A640:A677" si="63">C640&amp;(RIGHT(D640,2))</f>
        <v>450033675350</v>
      </c>
      <c r="B640" s="125" t="str">
        <f>IFERROR(VLOOKUP(F640,'Table V'!A:K,11,FALSE),"TBD")</f>
        <v>LATECOERE</v>
      </c>
      <c r="C640" s="125">
        <v>4500336753</v>
      </c>
      <c r="D640" s="126" t="s">
        <v>1351</v>
      </c>
      <c r="E640" s="127" t="s">
        <v>104</v>
      </c>
      <c r="F640" s="125" t="s">
        <v>1533</v>
      </c>
      <c r="G640" s="125">
        <v>1</v>
      </c>
      <c r="H640" s="125">
        <v>1</v>
      </c>
      <c r="I640" s="125" t="str">
        <f>IFERROR(VLOOKUP(F640,'Stock PHS'!A:F,6,FALSE),"")</f>
        <v/>
      </c>
      <c r="J640" s="128" t="str">
        <f>IFERROR(VLOOKUP(F640,'Table V'!A:I,9,FALSE),"P/N INCONNU")</f>
        <v>P/N CONNU</v>
      </c>
      <c r="K640" s="125" t="str">
        <f>IFERROR(VLOOKUP(F640,'Table V'!A:J,10,FALSE),"TBD")</f>
        <v>N/A</v>
      </c>
      <c r="L640" s="125" t="str">
        <f>IFERROR(VLOOKUP(F640,'Table V'!A:C,3,FALSE),"LdF non existante")</f>
        <v>LdF approuvée</v>
      </c>
      <c r="M640" s="129" t="s">
        <v>59</v>
      </c>
      <c r="N640" s="125" t="str">
        <f>IFERROR(VLOOKUP(F640,'Table V'!A:H,8,FALSE),"À définir")</f>
        <v>NON</v>
      </c>
      <c r="O640" s="125" t="str">
        <f>IFERROR(VLOOKUP(F640,'Table V'!A:E,2,FALSE),"TBD")</f>
        <v>FDVESS-L4</v>
      </c>
      <c r="P640" s="125" t="str">
        <f>IFERROR(CONCATENATE(VLOOKUP(F640,'Table V'!$A$1:$Q$260192,17,FALSE),"-",(RIGHT(C640,4)),"0",D640),"")</f>
        <v>1251619-6753050</v>
      </c>
      <c r="Q640" s="130" t="str">
        <f>IFERROR(VLOOKUP(F640,'Table V'!A:L,12,FALSE),"")</f>
        <v>COL</v>
      </c>
      <c r="R640" s="126"/>
      <c r="S640" s="125">
        <v>71140047</v>
      </c>
      <c r="T640" s="131" t="s">
        <v>24</v>
      </c>
      <c r="U640" s="132"/>
      <c r="V640" s="130" t="str">
        <f>IFERROR(VLOOKUP(F640,'Table V'!A:F,6,FALSE),"TBD")</f>
        <v>N/A</v>
      </c>
      <c r="W640" s="125" t="str">
        <f>IFERROR(VLOOKUP(F640,'Table V'!A:G,7,FALSE),"TBD")</f>
        <v>N/A</v>
      </c>
      <c r="X640" s="125" t="str">
        <f>IFERROR(VLOOKUP(A640,[1]Feuil1!$A:$AG,32,FALSE),"N/A")</f>
        <v>N/A</v>
      </c>
      <c r="Y640" s="130" t="s">
        <v>1995</v>
      </c>
      <c r="Z640" s="133"/>
      <c r="AA640" s="125" t="s">
        <v>159</v>
      </c>
      <c r="AB640" s="129" t="s">
        <v>57</v>
      </c>
      <c r="AC640" s="129" t="s">
        <v>57</v>
      </c>
      <c r="AD640" s="129"/>
      <c r="AE640" s="134">
        <v>43712</v>
      </c>
      <c r="AF640" s="134" t="s">
        <v>147</v>
      </c>
      <c r="AG640" s="134" t="str">
        <f t="shared" ref="AG640:AG703" si="64">IF(OR(E640="AOG",E640="CRIT"),(IFERROR(IF(AF640=0,WORKDAY(AE640,-2),WORKDAY(AF640,-2)),"TBD")),(IFERROR(IF(AF640=0,WORKDAY(AE640,-4),WORKDAY(AF640,-4)),"TBD")))</f>
        <v>TBD</v>
      </c>
      <c r="AH640" s="125"/>
      <c r="AI640" s="219" t="str">
        <f>IFERROR(VLOOKUP('PLANNING-RECHANGES LATelec'!$AU640,[2]MAD!$B$4:$J$50000,2,FALSE),"MAD TBD")</f>
        <v>MAD TBD</v>
      </c>
      <c r="AJ640" s="135" t="str">
        <f>IFERROR(VLOOKUP('PLANNING-RECHANGES LATelec'!$AU640,[2]MAD!$B$4:$J$50000,9,FALSE),"NON EXPEDIÉE")</f>
        <v>NON EXPEDIÉE</v>
      </c>
      <c r="AK640" s="237" t="str">
        <f t="shared" ref="AK640:AK703" si="65">IFERROR((AI640-AL640),"")</f>
        <v/>
      </c>
      <c r="AL640" s="227"/>
      <c r="AM640" s="222"/>
      <c r="AN640" s="172">
        <f>IFERROR(VLOOKUP('PLANNING-RECHANGES LATelec'!$F640,'Table V'!A$1:O8547,13,FALSE),"TBD")</f>
        <v>0</v>
      </c>
      <c r="AO640" s="170">
        <f>IFERROR(VLOOKUP('PLANNING-RECHANGES LATelec'!$F640,'Table V'!A$1:O8504,14,FALSE),"TBD")</f>
        <v>0</v>
      </c>
      <c r="AP640" s="171">
        <f>IFERROR(VLOOKUP('PLANNING-RECHANGES LATelec'!$F640,'Table V'!A$1:O$8013,15,FALSE),"TBD")</f>
        <v>0</v>
      </c>
      <c r="AQ640" s="170" t="str">
        <f>IFERROR(VLOOKUP('PLANNING-RECHANGES LATelec'!$A640,[3]PO_AS!$A$2:$R$2520,16,FALSE),"TBD")</f>
        <v>TBD</v>
      </c>
      <c r="AR640" s="171" t="str">
        <f>IFERROR(VLOOKUP('PLANNING-RECHANGES LATelec'!$A640,[3]PO_AS!$A$2:$S$2520,18,FALSE),"TBD")</f>
        <v>TBD</v>
      </c>
      <c r="AS640" s="169" t="str">
        <f t="shared" ref="AS640:AS677" si="66">IF(OR(AN640=AQ640,AO640=AQ640),"Valide","Non valide")</f>
        <v>Non valide</v>
      </c>
      <c r="AT640" s="169" t="str">
        <f t="shared" ref="AT640:AT677" si="67">IFERROR(IF(SEARCH(AP640,AR640),"Valide","Non valide"),"Non valide")</f>
        <v>Non valide</v>
      </c>
      <c r="AU640" s="215" t="str">
        <f>LEFT('PLANNING-RECHANGES LATelec'!$R640,9)</f>
        <v/>
      </c>
      <c r="AV640" s="156"/>
    </row>
    <row r="641" spans="1:48" hidden="1" x14ac:dyDescent="0.2">
      <c r="A641" s="86" t="str">
        <f t="shared" si="63"/>
        <v>450033675350</v>
      </c>
      <c r="B641" s="125" t="str">
        <f>IFERROR(VLOOKUP(F641,'Table V'!A:K,11,FALSE),"TBD")</f>
        <v>LATECOERE</v>
      </c>
      <c r="C641" s="125">
        <v>4500336753</v>
      </c>
      <c r="D641" s="126" t="s">
        <v>1351</v>
      </c>
      <c r="E641" s="127" t="s">
        <v>104</v>
      </c>
      <c r="F641" s="125" t="s">
        <v>1533</v>
      </c>
      <c r="G641" s="125">
        <v>1</v>
      </c>
      <c r="H641" s="125">
        <v>1</v>
      </c>
      <c r="I641" s="125" t="str">
        <f>IFERROR(VLOOKUP(F641,'Stock PHS'!A:F,6,FALSE),"")</f>
        <v/>
      </c>
      <c r="J641" s="128" t="str">
        <f>IFERROR(VLOOKUP(F641,'Table V'!A:I,9,FALSE),"P/N INCONNU")</f>
        <v>P/N CONNU</v>
      </c>
      <c r="K641" s="125" t="str">
        <f>IFERROR(VLOOKUP(F641,'Table V'!A:J,10,FALSE),"TBD")</f>
        <v>N/A</v>
      </c>
      <c r="L641" s="125" t="str">
        <f>IFERROR(VLOOKUP(F641,'Table V'!A:C,3,FALSE),"LdF non existante")</f>
        <v>LdF approuvée</v>
      </c>
      <c r="M641" s="129" t="s">
        <v>59</v>
      </c>
      <c r="N641" s="125" t="str">
        <f>IFERROR(VLOOKUP(F641,'Table V'!A:H,8,FALSE),"À définir")</f>
        <v>NON</v>
      </c>
      <c r="O641" s="125" t="str">
        <f>IFERROR(VLOOKUP(F641,'Table V'!A:E,2,FALSE),"TBD")</f>
        <v>FDVESS-L4</v>
      </c>
      <c r="P641" s="125" t="str">
        <f>IFERROR(CONCATENATE(VLOOKUP(F641,'Table V'!$A$1:$Q$260192,17,FALSE),"-",(RIGHT(C641,4)),"0",D641),"")</f>
        <v>1251619-6753050</v>
      </c>
      <c r="Q641" s="130" t="str">
        <f>IFERROR(VLOOKUP(F641,'Table V'!A:L,12,FALSE),"")</f>
        <v>COL</v>
      </c>
      <c r="R641" s="126"/>
      <c r="S641" s="125">
        <v>71140048</v>
      </c>
      <c r="T641" s="131" t="s">
        <v>24</v>
      </c>
      <c r="U641" s="132"/>
      <c r="V641" s="130" t="str">
        <f>IFERROR(VLOOKUP(F641,'Table V'!A:F,6,FALSE),"TBD")</f>
        <v>N/A</v>
      </c>
      <c r="W641" s="125" t="str">
        <f>IFERROR(VLOOKUP(F641,'Table V'!A:G,7,FALSE),"TBD")</f>
        <v>N/A</v>
      </c>
      <c r="X641" s="125" t="str">
        <f>IFERROR(VLOOKUP(A641,[1]Feuil1!$A:$AG,32,FALSE),"N/A")</f>
        <v>N/A</v>
      </c>
      <c r="Y641" s="130" t="s">
        <v>1995</v>
      </c>
      <c r="Z641" s="133"/>
      <c r="AA641" s="125" t="s">
        <v>159</v>
      </c>
      <c r="AB641" s="129" t="s">
        <v>57</v>
      </c>
      <c r="AC641" s="129" t="s">
        <v>57</v>
      </c>
      <c r="AD641" s="129"/>
      <c r="AE641" s="134">
        <v>43712</v>
      </c>
      <c r="AF641" s="134" t="s">
        <v>147</v>
      </c>
      <c r="AG641" s="134" t="str">
        <f t="shared" si="64"/>
        <v>TBD</v>
      </c>
      <c r="AH641" s="125"/>
      <c r="AI641" s="219" t="str">
        <f>IFERROR(VLOOKUP('PLANNING-RECHANGES LATelec'!$AU641,[2]MAD!$B$4:$J$50000,2,FALSE),"MAD TBD")</f>
        <v>MAD TBD</v>
      </c>
      <c r="AJ641" s="135" t="str">
        <f>IFERROR(VLOOKUP('PLANNING-RECHANGES LATelec'!$AU641,[2]MAD!$B$4:$J$50000,9,FALSE),"NON EXPEDIÉE")</f>
        <v>NON EXPEDIÉE</v>
      </c>
      <c r="AK641" s="237" t="str">
        <f t="shared" si="65"/>
        <v/>
      </c>
      <c r="AL641" s="227"/>
      <c r="AM641" s="222"/>
      <c r="AN641" s="172">
        <f>IFERROR(VLOOKUP('PLANNING-RECHANGES LATelec'!$F641,'Table V'!A$1:O8548,13,FALSE),"TBD")</f>
        <v>0</v>
      </c>
      <c r="AO641" s="170">
        <f>IFERROR(VLOOKUP('PLANNING-RECHANGES LATelec'!$F641,'Table V'!A$1:O8505,14,FALSE),"TBD")</f>
        <v>0</v>
      </c>
      <c r="AP641" s="171">
        <f>IFERROR(VLOOKUP('PLANNING-RECHANGES LATelec'!$F641,'Table V'!A$1:O$8013,15,FALSE),"TBD")</f>
        <v>0</v>
      </c>
      <c r="AQ641" s="170" t="str">
        <f>IFERROR(VLOOKUP('PLANNING-RECHANGES LATelec'!$A641,[3]PO_AS!$A$2:$R$2520,16,FALSE),"TBD")</f>
        <v>TBD</v>
      </c>
      <c r="AR641" s="171" t="str">
        <f>IFERROR(VLOOKUP('PLANNING-RECHANGES LATelec'!$A641,[3]PO_AS!$A$2:$S$2520,18,FALSE),"TBD")</f>
        <v>TBD</v>
      </c>
      <c r="AS641" s="169" t="str">
        <f t="shared" si="66"/>
        <v>Non valide</v>
      </c>
      <c r="AT641" s="169" t="str">
        <f t="shared" si="67"/>
        <v>Non valide</v>
      </c>
      <c r="AU641" s="215" t="str">
        <f>LEFT('PLANNING-RECHANGES LATelec'!$R641,9)</f>
        <v/>
      </c>
      <c r="AV641" s="156"/>
    </row>
    <row r="642" spans="1:48" hidden="1" x14ac:dyDescent="0.2">
      <c r="A642" s="86" t="str">
        <f t="shared" si="63"/>
        <v>450033675350</v>
      </c>
      <c r="B642" s="125" t="str">
        <f>IFERROR(VLOOKUP(F642,'Table V'!A:K,11,FALSE),"TBD")</f>
        <v>LATECOERE</v>
      </c>
      <c r="C642" s="125">
        <v>4500336753</v>
      </c>
      <c r="D642" s="126" t="s">
        <v>1351</v>
      </c>
      <c r="E642" s="127" t="s">
        <v>104</v>
      </c>
      <c r="F642" s="125" t="s">
        <v>1533</v>
      </c>
      <c r="G642" s="125">
        <v>1</v>
      </c>
      <c r="H642" s="125">
        <v>1</v>
      </c>
      <c r="I642" s="125" t="str">
        <f>IFERROR(VLOOKUP(F642,'Stock PHS'!A:F,6,FALSE),"")</f>
        <v/>
      </c>
      <c r="J642" s="128" t="str">
        <f>IFERROR(VLOOKUP(F642,'Table V'!A:I,9,FALSE),"P/N INCONNU")</f>
        <v>P/N CONNU</v>
      </c>
      <c r="K642" s="125" t="str">
        <f>IFERROR(VLOOKUP(F642,'Table V'!A:J,10,FALSE),"TBD")</f>
        <v>N/A</v>
      </c>
      <c r="L642" s="125" t="str">
        <f>IFERROR(VLOOKUP(F642,'Table V'!A:C,3,FALSE),"LdF non existante")</f>
        <v>LdF approuvée</v>
      </c>
      <c r="M642" s="129" t="s">
        <v>59</v>
      </c>
      <c r="N642" s="125" t="str">
        <f>IFERROR(VLOOKUP(F642,'Table V'!A:H,8,FALSE),"À définir")</f>
        <v>NON</v>
      </c>
      <c r="O642" s="125" t="str">
        <f>IFERROR(VLOOKUP(F642,'Table V'!A:E,2,FALSE),"TBD")</f>
        <v>FDVESS-L4</v>
      </c>
      <c r="P642" s="125" t="str">
        <f>IFERROR(CONCATENATE(VLOOKUP(F642,'Table V'!$A$1:$Q$260192,17,FALSE),"-",(RIGHT(C642,4)),"0",D642),"")</f>
        <v>1251619-6753050</v>
      </c>
      <c r="Q642" s="130" t="str">
        <f>IFERROR(VLOOKUP(F642,'Table V'!A:L,12,FALSE),"")</f>
        <v>COL</v>
      </c>
      <c r="R642" s="126"/>
      <c r="S642" s="125">
        <v>71140049</v>
      </c>
      <c r="T642" s="131" t="s">
        <v>24</v>
      </c>
      <c r="U642" s="132"/>
      <c r="V642" s="130" t="str">
        <f>IFERROR(VLOOKUP(F642,'Table V'!A:F,6,FALSE),"TBD")</f>
        <v>N/A</v>
      </c>
      <c r="W642" s="125" t="str">
        <f>IFERROR(VLOOKUP(F642,'Table V'!A:G,7,FALSE),"TBD")</f>
        <v>N/A</v>
      </c>
      <c r="X642" s="125" t="str">
        <f>IFERROR(VLOOKUP(A642,[1]Feuil1!$A:$AG,32,FALSE),"N/A")</f>
        <v>N/A</v>
      </c>
      <c r="Y642" s="130" t="s">
        <v>1995</v>
      </c>
      <c r="Z642" s="133"/>
      <c r="AA642" s="125" t="s">
        <v>159</v>
      </c>
      <c r="AB642" s="129" t="s">
        <v>57</v>
      </c>
      <c r="AC642" s="129" t="s">
        <v>57</v>
      </c>
      <c r="AD642" s="129"/>
      <c r="AE642" s="134">
        <v>43712</v>
      </c>
      <c r="AF642" s="134" t="s">
        <v>147</v>
      </c>
      <c r="AG642" s="134" t="str">
        <f t="shared" si="64"/>
        <v>TBD</v>
      </c>
      <c r="AH642" s="125"/>
      <c r="AI642" s="219" t="str">
        <f>IFERROR(VLOOKUP('PLANNING-RECHANGES LATelec'!$AU642,[2]MAD!$B$4:$J$50000,2,FALSE),"MAD TBD")</f>
        <v>MAD TBD</v>
      </c>
      <c r="AJ642" s="135" t="str">
        <f>IFERROR(VLOOKUP('PLANNING-RECHANGES LATelec'!$AU642,[2]MAD!$B$4:$J$50000,9,FALSE),"NON EXPEDIÉE")</f>
        <v>NON EXPEDIÉE</v>
      </c>
      <c r="AK642" s="237" t="str">
        <f t="shared" si="65"/>
        <v/>
      </c>
      <c r="AL642" s="227"/>
      <c r="AM642" s="222"/>
      <c r="AN642" s="172">
        <f>IFERROR(VLOOKUP('PLANNING-RECHANGES LATelec'!$F642,'Table V'!A$1:O8549,13,FALSE),"TBD")</f>
        <v>0</v>
      </c>
      <c r="AO642" s="170">
        <f>IFERROR(VLOOKUP('PLANNING-RECHANGES LATelec'!$F642,'Table V'!A$1:O8506,14,FALSE),"TBD")</f>
        <v>0</v>
      </c>
      <c r="AP642" s="171">
        <f>IFERROR(VLOOKUP('PLANNING-RECHANGES LATelec'!$F642,'Table V'!A$1:O$8013,15,FALSE),"TBD")</f>
        <v>0</v>
      </c>
      <c r="AQ642" s="170" t="str">
        <f>IFERROR(VLOOKUP('PLANNING-RECHANGES LATelec'!$A642,[3]PO_AS!$A$2:$R$2520,16,FALSE),"TBD")</f>
        <v>TBD</v>
      </c>
      <c r="AR642" s="171" t="str">
        <f>IFERROR(VLOOKUP('PLANNING-RECHANGES LATelec'!$A642,[3]PO_AS!$A$2:$S$2520,18,FALSE),"TBD")</f>
        <v>TBD</v>
      </c>
      <c r="AS642" s="169" t="str">
        <f t="shared" si="66"/>
        <v>Non valide</v>
      </c>
      <c r="AT642" s="169" t="str">
        <f t="shared" si="67"/>
        <v>Non valide</v>
      </c>
      <c r="AU642" s="215" t="str">
        <f>LEFT('PLANNING-RECHANGES LATelec'!$R642,9)</f>
        <v/>
      </c>
      <c r="AV642" s="156"/>
    </row>
    <row r="643" spans="1:48" hidden="1" x14ac:dyDescent="0.2">
      <c r="A643" s="86" t="str">
        <f t="shared" si="63"/>
        <v>450033675350</v>
      </c>
      <c r="B643" s="125" t="str">
        <f>IFERROR(VLOOKUP(F643,'Table V'!A:K,11,FALSE),"TBD")</f>
        <v>LATECOERE</v>
      </c>
      <c r="C643" s="125">
        <v>4500336753</v>
      </c>
      <c r="D643" s="126" t="s">
        <v>1351</v>
      </c>
      <c r="E643" s="127" t="s">
        <v>104</v>
      </c>
      <c r="F643" s="125" t="s">
        <v>1533</v>
      </c>
      <c r="G643" s="125">
        <v>1</v>
      </c>
      <c r="H643" s="125">
        <v>1</v>
      </c>
      <c r="I643" s="125" t="str">
        <f>IFERROR(VLOOKUP(F643,'Stock PHS'!A:F,6,FALSE),"")</f>
        <v/>
      </c>
      <c r="J643" s="128" t="str">
        <f>IFERROR(VLOOKUP(F643,'Table V'!A:I,9,FALSE),"P/N INCONNU")</f>
        <v>P/N CONNU</v>
      </c>
      <c r="K643" s="125" t="str">
        <f>IFERROR(VLOOKUP(F643,'Table V'!A:J,10,FALSE),"TBD")</f>
        <v>N/A</v>
      </c>
      <c r="L643" s="125" t="str">
        <f>IFERROR(VLOOKUP(F643,'Table V'!A:C,3,FALSE),"LdF non existante")</f>
        <v>LdF approuvée</v>
      </c>
      <c r="M643" s="129" t="s">
        <v>59</v>
      </c>
      <c r="N643" s="125" t="str">
        <f>IFERROR(VLOOKUP(F643,'Table V'!A:H,8,FALSE),"À définir")</f>
        <v>NON</v>
      </c>
      <c r="O643" s="125" t="str">
        <f>IFERROR(VLOOKUP(F643,'Table V'!A:E,2,FALSE),"TBD")</f>
        <v>FDVESS-L4</v>
      </c>
      <c r="P643" s="125" t="str">
        <f>IFERROR(CONCATENATE(VLOOKUP(F643,'Table V'!$A$1:$Q$260192,17,FALSE),"-",(RIGHT(C643,4)),"0",D643),"")</f>
        <v>1251619-6753050</v>
      </c>
      <c r="Q643" s="130" t="str">
        <f>IFERROR(VLOOKUP(F643,'Table V'!A:L,12,FALSE),"")</f>
        <v>COL</v>
      </c>
      <c r="R643" s="126"/>
      <c r="S643" s="125">
        <v>71140050</v>
      </c>
      <c r="T643" s="131" t="s">
        <v>24</v>
      </c>
      <c r="U643" s="132"/>
      <c r="V643" s="130" t="str">
        <f>IFERROR(VLOOKUP(F643,'Table V'!A:F,6,FALSE),"TBD")</f>
        <v>N/A</v>
      </c>
      <c r="W643" s="125" t="str">
        <f>IFERROR(VLOOKUP(F643,'Table V'!A:G,7,FALSE),"TBD")</f>
        <v>N/A</v>
      </c>
      <c r="X643" s="125" t="str">
        <f>IFERROR(VLOOKUP(A643,[1]Feuil1!$A:$AG,32,FALSE),"N/A")</f>
        <v>N/A</v>
      </c>
      <c r="Y643" s="130" t="s">
        <v>1995</v>
      </c>
      <c r="Z643" s="133"/>
      <c r="AA643" s="125" t="s">
        <v>159</v>
      </c>
      <c r="AB643" s="129" t="s">
        <v>57</v>
      </c>
      <c r="AC643" s="129" t="s">
        <v>57</v>
      </c>
      <c r="AD643" s="129"/>
      <c r="AE643" s="134">
        <v>43712</v>
      </c>
      <c r="AF643" s="134" t="s">
        <v>147</v>
      </c>
      <c r="AG643" s="134" t="str">
        <f t="shared" si="64"/>
        <v>TBD</v>
      </c>
      <c r="AH643" s="125"/>
      <c r="AI643" s="219" t="str">
        <f>IFERROR(VLOOKUP('PLANNING-RECHANGES LATelec'!$AU643,[2]MAD!$B$4:$J$50000,2,FALSE),"MAD TBD")</f>
        <v>MAD TBD</v>
      </c>
      <c r="AJ643" s="135" t="str">
        <f>IFERROR(VLOOKUP('PLANNING-RECHANGES LATelec'!$AU643,[2]MAD!$B$4:$J$50000,9,FALSE),"NON EXPEDIÉE")</f>
        <v>NON EXPEDIÉE</v>
      </c>
      <c r="AK643" s="237" t="str">
        <f t="shared" si="65"/>
        <v/>
      </c>
      <c r="AL643" s="227"/>
      <c r="AM643" s="222"/>
      <c r="AN643" s="172">
        <f>IFERROR(VLOOKUP('PLANNING-RECHANGES LATelec'!$F643,'Table V'!A$1:O8550,13,FALSE),"TBD")</f>
        <v>0</v>
      </c>
      <c r="AO643" s="170">
        <f>IFERROR(VLOOKUP('PLANNING-RECHANGES LATelec'!$F643,'Table V'!A$1:O8507,14,FALSE),"TBD")</f>
        <v>0</v>
      </c>
      <c r="AP643" s="171">
        <f>IFERROR(VLOOKUP('PLANNING-RECHANGES LATelec'!$F643,'Table V'!A$1:O$8013,15,FALSE),"TBD")</f>
        <v>0</v>
      </c>
      <c r="AQ643" s="170" t="str">
        <f>IFERROR(VLOOKUP('PLANNING-RECHANGES LATelec'!$A643,[3]PO_AS!$A$2:$R$2520,16,FALSE),"TBD")</f>
        <v>TBD</v>
      </c>
      <c r="AR643" s="171" t="str">
        <f>IFERROR(VLOOKUP('PLANNING-RECHANGES LATelec'!$A643,[3]PO_AS!$A$2:$S$2520,18,FALSE),"TBD")</f>
        <v>TBD</v>
      </c>
      <c r="AS643" s="169" t="str">
        <f t="shared" si="66"/>
        <v>Non valide</v>
      </c>
      <c r="AT643" s="169" t="str">
        <f t="shared" si="67"/>
        <v>Non valide</v>
      </c>
      <c r="AU643" s="215" t="str">
        <f>LEFT('PLANNING-RECHANGES LATelec'!$R643,9)</f>
        <v/>
      </c>
      <c r="AV643" s="156"/>
    </row>
    <row r="644" spans="1:48" hidden="1" x14ac:dyDescent="0.2">
      <c r="A644" s="86" t="str">
        <f t="shared" si="63"/>
        <v>450033675350</v>
      </c>
      <c r="B644" s="125" t="str">
        <f>IFERROR(VLOOKUP(F644,'Table V'!A:K,11,FALSE),"TBD")</f>
        <v>LATECOERE</v>
      </c>
      <c r="C644" s="125">
        <v>4500336753</v>
      </c>
      <c r="D644" s="126" t="s">
        <v>1351</v>
      </c>
      <c r="E644" s="127" t="s">
        <v>104</v>
      </c>
      <c r="F644" s="125" t="s">
        <v>1533</v>
      </c>
      <c r="G644" s="125">
        <v>1</v>
      </c>
      <c r="H644" s="125">
        <v>1</v>
      </c>
      <c r="I644" s="125" t="str">
        <f>IFERROR(VLOOKUP(F644,'Stock PHS'!A:F,6,FALSE),"")</f>
        <v/>
      </c>
      <c r="J644" s="128" t="str">
        <f>IFERROR(VLOOKUP(F644,'Table V'!A:I,9,FALSE),"P/N INCONNU")</f>
        <v>P/N CONNU</v>
      </c>
      <c r="K644" s="125" t="str">
        <f>IFERROR(VLOOKUP(F644,'Table V'!A:J,10,FALSE),"TBD")</f>
        <v>N/A</v>
      </c>
      <c r="L644" s="125" t="str">
        <f>IFERROR(VLOOKUP(F644,'Table V'!A:C,3,FALSE),"LdF non existante")</f>
        <v>LdF approuvée</v>
      </c>
      <c r="M644" s="129" t="s">
        <v>59</v>
      </c>
      <c r="N644" s="125" t="str">
        <f>IFERROR(VLOOKUP(F644,'Table V'!A:H,8,FALSE),"À définir")</f>
        <v>NON</v>
      </c>
      <c r="O644" s="125" t="str">
        <f>IFERROR(VLOOKUP(F644,'Table V'!A:E,2,FALSE),"TBD")</f>
        <v>FDVESS-L4</v>
      </c>
      <c r="P644" s="125" t="str">
        <f>IFERROR(CONCATENATE(VLOOKUP(F644,'Table V'!$A$1:$Q$260192,17,FALSE),"-",(RIGHT(C644,4)),"0",D644),"")</f>
        <v>1251619-6753050</v>
      </c>
      <c r="Q644" s="130" t="str">
        <f>IFERROR(VLOOKUP(F644,'Table V'!A:L,12,FALSE),"")</f>
        <v>COL</v>
      </c>
      <c r="R644" s="126"/>
      <c r="S644" s="125">
        <v>71140051</v>
      </c>
      <c r="T644" s="131" t="s">
        <v>24</v>
      </c>
      <c r="U644" s="132"/>
      <c r="V644" s="130" t="str">
        <f>IFERROR(VLOOKUP(F644,'Table V'!A:F,6,FALSE),"TBD")</f>
        <v>N/A</v>
      </c>
      <c r="W644" s="125" t="str">
        <f>IFERROR(VLOOKUP(F644,'Table V'!A:G,7,FALSE),"TBD")</f>
        <v>N/A</v>
      </c>
      <c r="X644" s="125" t="str">
        <f>IFERROR(VLOOKUP(A644,[1]Feuil1!$A:$AG,32,FALSE),"N/A")</f>
        <v>N/A</v>
      </c>
      <c r="Y644" s="130" t="s">
        <v>1995</v>
      </c>
      <c r="Z644" s="133"/>
      <c r="AA644" s="125" t="s">
        <v>159</v>
      </c>
      <c r="AB644" s="129" t="s">
        <v>57</v>
      </c>
      <c r="AC644" s="129" t="s">
        <v>57</v>
      </c>
      <c r="AD644" s="129"/>
      <c r="AE644" s="134">
        <v>43712</v>
      </c>
      <c r="AF644" s="134" t="s">
        <v>147</v>
      </c>
      <c r="AG644" s="134" t="str">
        <f t="shared" si="64"/>
        <v>TBD</v>
      </c>
      <c r="AH644" s="125"/>
      <c r="AI644" s="219" t="str">
        <f>IFERROR(VLOOKUP('PLANNING-RECHANGES LATelec'!$AU644,[2]MAD!$B$4:$J$50000,2,FALSE),"MAD TBD")</f>
        <v>MAD TBD</v>
      </c>
      <c r="AJ644" s="135" t="str">
        <f>IFERROR(VLOOKUP('PLANNING-RECHANGES LATelec'!$AU644,[2]MAD!$B$4:$J$50000,9,FALSE),"NON EXPEDIÉE")</f>
        <v>NON EXPEDIÉE</v>
      </c>
      <c r="AK644" s="237" t="str">
        <f t="shared" si="65"/>
        <v/>
      </c>
      <c r="AL644" s="227"/>
      <c r="AM644" s="222"/>
      <c r="AN644" s="172">
        <f>IFERROR(VLOOKUP('PLANNING-RECHANGES LATelec'!$F644,'Table V'!A$1:O8551,13,FALSE),"TBD")</f>
        <v>0</v>
      </c>
      <c r="AO644" s="170">
        <f>IFERROR(VLOOKUP('PLANNING-RECHANGES LATelec'!$F644,'Table V'!A$1:O8508,14,FALSE),"TBD")</f>
        <v>0</v>
      </c>
      <c r="AP644" s="171">
        <f>IFERROR(VLOOKUP('PLANNING-RECHANGES LATelec'!$F644,'Table V'!A$1:O$8013,15,FALSE),"TBD")</f>
        <v>0</v>
      </c>
      <c r="AQ644" s="170" t="str">
        <f>IFERROR(VLOOKUP('PLANNING-RECHANGES LATelec'!$A644,[3]PO_AS!$A$2:$R$2520,16,FALSE),"TBD")</f>
        <v>TBD</v>
      </c>
      <c r="AR644" s="171" t="str">
        <f>IFERROR(VLOOKUP('PLANNING-RECHANGES LATelec'!$A644,[3]PO_AS!$A$2:$S$2520,18,FALSE),"TBD")</f>
        <v>TBD</v>
      </c>
      <c r="AS644" s="169" t="str">
        <f t="shared" si="66"/>
        <v>Non valide</v>
      </c>
      <c r="AT644" s="169" t="str">
        <f t="shared" si="67"/>
        <v>Non valide</v>
      </c>
      <c r="AU644" s="215" t="str">
        <f>LEFT('PLANNING-RECHANGES LATelec'!$R644,9)</f>
        <v/>
      </c>
      <c r="AV644" s="156"/>
    </row>
    <row r="645" spans="1:48" hidden="1" x14ac:dyDescent="0.2">
      <c r="A645" s="85" t="str">
        <f t="shared" si="63"/>
        <v>450033675350</v>
      </c>
      <c r="B645" s="125" t="str">
        <f>IFERROR(VLOOKUP(F645,'Table V'!A:K,11,FALSE),"TBD")</f>
        <v>LATECOERE</v>
      </c>
      <c r="C645" s="125">
        <v>4500336753</v>
      </c>
      <c r="D645" s="126">
        <v>50</v>
      </c>
      <c r="E645" s="127" t="s">
        <v>104</v>
      </c>
      <c r="F645" s="125" t="s">
        <v>1533</v>
      </c>
      <c r="G645" s="125">
        <v>1</v>
      </c>
      <c r="H645" s="125">
        <v>1</v>
      </c>
      <c r="I645" s="125" t="str">
        <f>IFERROR(VLOOKUP(F645,'Stock PHS'!A:F,6,FALSE),"")</f>
        <v/>
      </c>
      <c r="J645" s="128" t="str">
        <f>IFERROR(VLOOKUP(F645,'Table V'!A:I,9,FALSE),"P/N INCONNU")</f>
        <v>P/N CONNU</v>
      </c>
      <c r="K645" s="125" t="str">
        <f>IFERROR(VLOOKUP(F645,'Table V'!A:J,10,FALSE),"TBD")</f>
        <v>N/A</v>
      </c>
      <c r="L645" s="125" t="str">
        <f>IFERROR(VLOOKUP(F645,'Table V'!A:C,3,FALSE),"LdF non existante")</f>
        <v>LdF approuvée</v>
      </c>
      <c r="M645" s="129" t="s">
        <v>59</v>
      </c>
      <c r="N645" s="125" t="str">
        <f>IFERROR(VLOOKUP(F645,'Table V'!A:H,8,FALSE),"À définir")</f>
        <v>NON</v>
      </c>
      <c r="O645" s="125" t="str">
        <f>IFERROR(VLOOKUP(F645,'Table V'!A:E,2,FALSE),"TBD")</f>
        <v>FDVESS-L4</v>
      </c>
      <c r="P645" s="125" t="str">
        <f>IFERROR(CONCATENATE(VLOOKUP(F645,'Table V'!$A$1:$Q$260192,17,FALSE),"-",(RIGHT(C645,4)),"0",D645),"")</f>
        <v>1251619-6753050</v>
      </c>
      <c r="Q645" s="130" t="str">
        <f>IFERROR(VLOOKUP(F645,'Table V'!A:L,12,FALSE),"")</f>
        <v>COL</v>
      </c>
      <c r="R645" s="126"/>
      <c r="S645" s="125">
        <v>71140052</v>
      </c>
      <c r="T645" s="131" t="s">
        <v>24</v>
      </c>
      <c r="U645" s="132"/>
      <c r="V645" s="130" t="str">
        <f>IFERROR(VLOOKUP(F645,'Table V'!A:F,6,FALSE),"TBD")</f>
        <v>N/A</v>
      </c>
      <c r="W645" s="125" t="str">
        <f>IFERROR(VLOOKUP(F645,'Table V'!A:G,7,FALSE),"TBD")</f>
        <v>N/A</v>
      </c>
      <c r="X645" s="125" t="str">
        <f>IFERROR(VLOOKUP(A645,[1]Feuil1!$A:$AG,32,FALSE),"N/A")</f>
        <v>N/A</v>
      </c>
      <c r="Y645" s="130" t="s">
        <v>1995</v>
      </c>
      <c r="Z645" s="133"/>
      <c r="AA645" s="125" t="s">
        <v>159</v>
      </c>
      <c r="AB645" s="129" t="s">
        <v>57</v>
      </c>
      <c r="AC645" s="129" t="s">
        <v>57</v>
      </c>
      <c r="AD645" s="129"/>
      <c r="AE645" s="134">
        <v>43712</v>
      </c>
      <c r="AF645" s="134" t="s">
        <v>147</v>
      </c>
      <c r="AG645" s="134" t="str">
        <f t="shared" si="64"/>
        <v>TBD</v>
      </c>
      <c r="AH645" s="125"/>
      <c r="AI645" s="219" t="str">
        <f>IFERROR(VLOOKUP('PLANNING-RECHANGES LATelec'!$AU645,[2]MAD!$B$4:$J$50000,2,FALSE),"MAD TBD")</f>
        <v>MAD TBD</v>
      </c>
      <c r="AJ645" s="135" t="str">
        <f>IFERROR(VLOOKUP('PLANNING-RECHANGES LATelec'!$AU645,[2]MAD!$B$4:$J$50000,9,FALSE),"NON EXPEDIÉE")</f>
        <v>NON EXPEDIÉE</v>
      </c>
      <c r="AK645" s="237" t="str">
        <f t="shared" si="65"/>
        <v/>
      </c>
      <c r="AL645" s="227"/>
      <c r="AM645" s="222"/>
      <c r="AN645" s="172">
        <f>IFERROR(VLOOKUP('PLANNING-RECHANGES LATelec'!$F645,'Table V'!A$1:O8552,13,FALSE),"TBD")</f>
        <v>0</v>
      </c>
      <c r="AO645" s="170">
        <f>IFERROR(VLOOKUP('PLANNING-RECHANGES LATelec'!$F645,'Table V'!A$1:O8509,14,FALSE),"TBD")</f>
        <v>0</v>
      </c>
      <c r="AP645" s="171">
        <f>IFERROR(VLOOKUP('PLANNING-RECHANGES LATelec'!$F645,'Table V'!A$1:O$8013,15,FALSE),"TBD")</f>
        <v>0</v>
      </c>
      <c r="AQ645" s="170" t="str">
        <f>IFERROR(VLOOKUP('PLANNING-RECHANGES LATelec'!$A645,[3]PO_AS!$A$2:$R$2520,16,FALSE),"TBD")</f>
        <v>TBD</v>
      </c>
      <c r="AR645" s="171" t="str">
        <f>IFERROR(VLOOKUP('PLANNING-RECHANGES LATelec'!$A645,[3]PO_AS!$A$2:$S$2520,18,FALSE),"TBD")</f>
        <v>TBD</v>
      </c>
      <c r="AS645" s="169" t="str">
        <f t="shared" si="66"/>
        <v>Non valide</v>
      </c>
      <c r="AT645" s="169" t="str">
        <f t="shared" si="67"/>
        <v>Non valide</v>
      </c>
      <c r="AU645" s="215" t="str">
        <f>LEFT('PLANNING-RECHANGES LATelec'!$R645,9)</f>
        <v/>
      </c>
      <c r="AV645" s="156"/>
    </row>
    <row r="646" spans="1:48" ht="51" hidden="1" x14ac:dyDescent="0.2">
      <c r="A646" s="164" t="str">
        <f t="shared" si="63"/>
        <v>682405910</v>
      </c>
      <c r="B646" s="125" t="str">
        <f>IFERROR(VLOOKUP(F646,'Table V'!A:K,11,FALSE),"TBD")</f>
        <v>AIRBUS</v>
      </c>
      <c r="C646" s="125">
        <v>6824059</v>
      </c>
      <c r="D646" s="126" t="s">
        <v>157</v>
      </c>
      <c r="E646" s="127" t="s">
        <v>104</v>
      </c>
      <c r="F646" s="125" t="s">
        <v>326</v>
      </c>
      <c r="G646" s="125">
        <v>1</v>
      </c>
      <c r="H646" s="125">
        <v>1</v>
      </c>
      <c r="I646" s="125" t="str">
        <f>IFERROR(VLOOKUP(F646,'Stock PHS'!A:F,6,FALSE),"")</f>
        <v/>
      </c>
      <c r="J646" s="128" t="str">
        <f>IFERROR(VLOOKUP(F646,'Table V'!A:I,9,FALSE),"P/N INCONNU")</f>
        <v>P/N CONNU</v>
      </c>
      <c r="K646" s="125" t="str">
        <f>IFERROR(VLOOKUP(F646,'Table V'!A:J,10,FALSE),"TBD")</f>
        <v>MB2061D</v>
      </c>
      <c r="L646" s="125" t="str">
        <f>IFERROR(VLOOKUP(F646,'Table V'!A:C,3,FALSE),"LdF non existante")</f>
        <v>LdF approuvée</v>
      </c>
      <c r="M646" s="129"/>
      <c r="N646" s="129" t="str">
        <f>IFERROR(VLOOKUP(F646,'Table V'!A:H,8,FALSE),"À définir")</f>
        <v>OUI</v>
      </c>
      <c r="O646" s="125">
        <f>IFERROR(VLOOKUP(F646,'Table V'!A:E,2,FALSE),"TBD")</f>
        <v>12</v>
      </c>
      <c r="P646" s="129" t="str">
        <f>IFERROR(CONCATENATE(VLOOKUP(F646,'Table V'!$A$1:$Q$260192,17,FALSE),"-",(RIGHT(C646,4)),"0",D646),"")</f>
        <v>1251019-4059010</v>
      </c>
      <c r="Q646" s="138" t="str">
        <f>IFERROR(VLOOKUP(F646,'Table V'!A:L,12,FALSE),"")</f>
        <v>LAB</v>
      </c>
      <c r="R646" s="126" t="s">
        <v>1570</v>
      </c>
      <c r="S646" s="125" t="s">
        <v>186</v>
      </c>
      <c r="T646" s="131"/>
      <c r="U646" s="132"/>
      <c r="V646" s="139" t="str">
        <f>IFERROR(VLOOKUP(F646,'Table V'!A:F,6,FALSE),"TBD")</f>
        <v>6M90005200
6M90005100
6M90005300
6M90079400</v>
      </c>
      <c r="W646" s="140" t="str">
        <f>IFERROR(VLOOKUP(F646,'Table V'!A:G,7,FALSE),"TBD")</f>
        <v>Qté 1
Qté 1
Qté 1
Qté 1</v>
      </c>
      <c r="X646" s="125" t="str">
        <f>IFERROR(VLOOKUP(A646,[1]Feuil1!$A:$AG,32,FALSE),"N/A")</f>
        <v>Waiting</v>
      </c>
      <c r="Y646" s="130" t="str">
        <f>IF(ISNUMBER(Tableau1[[#This Row],[Date expédition réelle]]),"Expédiée","En cours")</f>
        <v>En cours</v>
      </c>
      <c r="Z646" s="133" t="s">
        <v>1616</v>
      </c>
      <c r="AA646" s="125" t="s">
        <v>876</v>
      </c>
      <c r="AB646" s="129">
        <v>22399</v>
      </c>
      <c r="AC646" s="129"/>
      <c r="AD646" s="129"/>
      <c r="AE646" s="134">
        <v>43542</v>
      </c>
      <c r="AF646" s="134" t="s">
        <v>147</v>
      </c>
      <c r="AG646" s="134" t="str">
        <f t="shared" si="64"/>
        <v>TBD</v>
      </c>
      <c r="AH646" s="125"/>
      <c r="AI646" s="219" t="str">
        <f>IFERROR(VLOOKUP('PLANNING-RECHANGES LATelec'!$AU646,[2]MAD!$B$4:$J$50000,2,FALSE),"MAD TBD")</f>
        <v>MAD TBD</v>
      </c>
      <c r="AJ646" s="135" t="str">
        <f>IFERROR(VLOOKUP('PLANNING-RECHANGES LATelec'!$AU646,[2]MAD!$B$4:$J$50000,9,FALSE),"NON EXPEDIÉE")</f>
        <v>NON EXPEDIÉE</v>
      </c>
      <c r="AK646" s="237" t="str">
        <f t="shared" si="65"/>
        <v/>
      </c>
      <c r="AL646" s="227"/>
      <c r="AM646" s="222"/>
      <c r="AN646" s="172">
        <f>IFERROR(VLOOKUP('PLANNING-RECHANGES LATelec'!$F646,'Table V'!A$1:O8553,13,FALSE),"TBD")</f>
        <v>1607</v>
      </c>
      <c r="AO646" s="170">
        <f>IFERROR(VLOOKUP('PLANNING-RECHANGES LATelec'!$F646,'Table V'!A$1:O8510,14,FALSE),"TBD")</f>
        <v>2014</v>
      </c>
      <c r="AP646" s="171" t="str">
        <f>IFERROR(VLOOKUP('PLANNING-RECHANGES LATelec'!$F646,'Table V'!A$1:O$8013,15,FALSE),"TBD")</f>
        <v>EUR</v>
      </c>
      <c r="AQ646" s="170" t="str">
        <f>IFERROR(VLOOKUP('PLANNING-RECHANGES LATelec'!$A646,[3]PO_AS!$A$2:$R$2520,16,FALSE),"TBD")</f>
        <v>TBD</v>
      </c>
      <c r="AR646" s="171" t="str">
        <f>IFERROR(VLOOKUP('PLANNING-RECHANGES LATelec'!$A646,[3]PO_AS!$A$2:$S$2520,18,FALSE),"TBD")</f>
        <v>TBD</v>
      </c>
      <c r="AS646" s="171" t="str">
        <f t="shared" si="66"/>
        <v>Non valide</v>
      </c>
      <c r="AT646" s="171" t="str">
        <f t="shared" si="67"/>
        <v>Non valide</v>
      </c>
      <c r="AU646" s="215" t="str">
        <f>LEFT('PLANNING-RECHANGES LATelec'!$R646,9)</f>
        <v>LCT283878</v>
      </c>
      <c r="AV646" s="156"/>
    </row>
    <row r="647" spans="1:48" ht="51" hidden="1" x14ac:dyDescent="0.2">
      <c r="A647" s="164" t="str">
        <f t="shared" si="63"/>
        <v>68195971</v>
      </c>
      <c r="B647" s="125" t="str">
        <f>IFERROR(VLOOKUP(F647,'Table V'!A:K,11,FALSE),"TBD")</f>
        <v>AIRBUS</v>
      </c>
      <c r="C647" s="125">
        <v>6819597</v>
      </c>
      <c r="D647" s="126" t="s">
        <v>1102</v>
      </c>
      <c r="E647" s="127" t="s">
        <v>104</v>
      </c>
      <c r="F647" s="125" t="s">
        <v>1315</v>
      </c>
      <c r="G647" s="125">
        <v>1</v>
      </c>
      <c r="H647" s="125">
        <v>0</v>
      </c>
      <c r="I647" s="125" t="str">
        <f>IFERROR(VLOOKUP(F647,'Stock PHS'!A:F,6,FALSE),"")</f>
        <v/>
      </c>
      <c r="J647" s="128" t="str">
        <f>IFERROR(VLOOKUP(F647,'Table V'!A:I,9,FALSE),"P/N INCONNU")</f>
        <v>P/N CONNU</v>
      </c>
      <c r="K647" s="125">
        <f>IFERROR(VLOOKUP(F647,'Table V'!A:J,10,FALSE),"TBD")</f>
        <v>0</v>
      </c>
      <c r="L647" s="125" t="str">
        <f>IFERROR(VLOOKUP(F647,'Table V'!A:C,3,FALSE),"LdF non existante")</f>
        <v>LdF Non approuvée</v>
      </c>
      <c r="M647" s="129"/>
      <c r="N647" s="129" t="str">
        <f>IFERROR(VLOOKUP(F647,'Table V'!A:H,8,FALSE),"À définir")</f>
        <v>OUI</v>
      </c>
      <c r="O647" s="125">
        <f>IFERROR(VLOOKUP(F647,'Table V'!A:E,2,FALSE),"TBD")</f>
        <v>11</v>
      </c>
      <c r="P647" s="125" t="str">
        <f>IFERROR(CONCATENATE(VLOOKUP(F647,'Table V'!$A$1:$Q$260192,17,FALSE),"-",(RIGHT(C647,4)),"0",D647),"")</f>
        <v>1251019-959701</v>
      </c>
      <c r="Q647" s="138" t="str">
        <f>IFERROR(VLOOKUP(F647,'Table V'!A:L,12,FALSE),"")</f>
        <v>LAB</v>
      </c>
      <c r="R647" s="126" t="s">
        <v>1373</v>
      </c>
      <c r="S647" s="125" t="s">
        <v>172</v>
      </c>
      <c r="T647" s="131" t="s">
        <v>24</v>
      </c>
      <c r="U647" s="132"/>
      <c r="V647" s="139" t="str">
        <f>IFERROR(VLOOKUP(F647,'Table V'!A:F,6,FALSE),"TBD")</f>
        <v>6M90110600
6M00635400
6M00660400</v>
      </c>
      <c r="W647" s="140" t="str">
        <f>IFERROR(VLOOKUP(F647,'Table V'!A:G,7,FALSE),"TBD")</f>
        <v>Qté 1</v>
      </c>
      <c r="X647" s="140" t="str">
        <f>IFERROR(VLOOKUP(A647,[1]Feuil1!$A:$AG,32,FALSE),"N/A")</f>
        <v>Waiting</v>
      </c>
      <c r="Y647" s="130" t="s">
        <v>34</v>
      </c>
      <c r="Z647" s="133" t="s">
        <v>1523</v>
      </c>
      <c r="AA647" s="125" t="s">
        <v>876</v>
      </c>
      <c r="AB647" s="129">
        <v>20629</v>
      </c>
      <c r="AC647" s="129"/>
      <c r="AD647" s="129"/>
      <c r="AE647" s="134">
        <v>43479</v>
      </c>
      <c r="AF647" s="134" t="s">
        <v>147</v>
      </c>
      <c r="AG647" s="134" t="str">
        <f t="shared" si="64"/>
        <v>TBD</v>
      </c>
      <c r="AH647" s="125"/>
      <c r="AI647" s="219" t="str">
        <f>IFERROR(VLOOKUP('PLANNING-RECHANGES LATelec'!$AU647,[2]MAD!$B$4:$J$50000,2,FALSE),"MAD TBD")</f>
        <v>MAD TBD</v>
      </c>
      <c r="AJ647" s="135" t="str">
        <f>IFERROR(VLOOKUP('PLANNING-RECHANGES LATelec'!$AU647,[2]MAD!$B$4:$J$50000,9,FALSE),"NON EXPEDIÉE")</f>
        <v>NON EXPEDIÉE</v>
      </c>
      <c r="AK647" s="237" t="str">
        <f t="shared" si="65"/>
        <v/>
      </c>
      <c r="AL647" s="227"/>
      <c r="AM647" s="222"/>
      <c r="AN647" s="172">
        <f>IFERROR(VLOOKUP('PLANNING-RECHANGES LATelec'!$F647,'Table V'!A$1:O8554,13,FALSE),"TBD")</f>
        <v>1628</v>
      </c>
      <c r="AO647" s="170">
        <f>IFERROR(VLOOKUP('PLANNING-RECHANGES LATelec'!$F647,'Table V'!A$1:O8511,14,FALSE),"TBD")</f>
        <v>0</v>
      </c>
      <c r="AP647" s="231" t="str">
        <f>IFERROR(VLOOKUP('PLANNING-RECHANGES LATelec'!$F647,'Table V'!A$1:O$8013,15,FALSE),"TBD")</f>
        <v>EUR</v>
      </c>
      <c r="AQ647" s="170" t="str">
        <f>IFERROR(VLOOKUP('PLANNING-RECHANGES LATelec'!$A647,[3]PO_AS!$A$2:$R$2520,16,FALSE),"TBD")</f>
        <v>TBD</v>
      </c>
      <c r="AR647" s="171" t="str">
        <f>IFERROR(VLOOKUP('PLANNING-RECHANGES LATelec'!$A647,[3]PO_AS!$A$2:$S$2520,18,FALSE),"TBD")</f>
        <v>TBD</v>
      </c>
      <c r="AS647" s="171" t="str">
        <f t="shared" si="66"/>
        <v>Non valide</v>
      </c>
      <c r="AT647" s="171" t="str">
        <f t="shared" si="67"/>
        <v>Non valide</v>
      </c>
      <c r="AU647" s="215" t="str">
        <f>LEFT('PLANNING-RECHANGES LATelec'!$R647,9)</f>
        <v>LCT239675</v>
      </c>
      <c r="AV647" s="156"/>
    </row>
    <row r="648" spans="1:48" ht="38.25" hidden="1" x14ac:dyDescent="0.2">
      <c r="A648" s="165" t="str">
        <f t="shared" si="63"/>
        <v>2807800410</v>
      </c>
      <c r="B648" s="125" t="str">
        <f>IFERROR(VLOOKUP(F648,'Table V'!A:K,11,FALSE),"TBD")</f>
        <v>AIRBUS</v>
      </c>
      <c r="C648" s="125">
        <v>28078004</v>
      </c>
      <c r="D648" s="126" t="s">
        <v>157</v>
      </c>
      <c r="E648" s="127" t="s">
        <v>95</v>
      </c>
      <c r="F648" s="125" t="s">
        <v>585</v>
      </c>
      <c r="G648" s="125">
        <v>3</v>
      </c>
      <c r="H648" s="125">
        <v>3</v>
      </c>
      <c r="I648" s="125" t="str">
        <f>IFERROR(VLOOKUP(F648,'Stock PHS'!A:F,6,FALSE),"")</f>
        <v/>
      </c>
      <c r="J648" s="128" t="str">
        <f>IFERROR(VLOOKUP(F648,'Table V'!A:I,9,FALSE),"P/N INCONNU")</f>
        <v>P/N CONNU</v>
      </c>
      <c r="K648" s="125" t="str">
        <f>IFERROR(VLOOKUP(F648,'Table V'!A:J,10,FALSE),"TBD")</f>
        <v>NB01424P</v>
      </c>
      <c r="L648" s="125" t="str">
        <f>IFERROR(VLOOKUP(F648,'Table V'!A:C,3,FALSE),"LdF non existante")</f>
        <v>LdF Non approuvée</v>
      </c>
      <c r="M648" s="129"/>
      <c r="N648" s="129" t="str">
        <f>IFERROR(VLOOKUP(F648,'Table V'!A:H,8,FALSE),"À définir")</f>
        <v>NON</v>
      </c>
      <c r="O648" s="125">
        <f>IFERROR(VLOOKUP(F648,'Table V'!A:E,2,FALSE),"TBD")</f>
        <v>108</v>
      </c>
      <c r="P648" s="129" t="str">
        <f>IFERROR(CONCATENATE(VLOOKUP(F648,'Table V'!$A$1:$Q$260192,17,FALSE),"-",(RIGHT(C648,4)),"0",D648),"")</f>
        <v>1251019-8004010</v>
      </c>
      <c r="Q648" s="138" t="str">
        <f>IFERROR(VLOOKUP(F648,'Table V'!A:L,12,FALSE),"")</f>
        <v>LAB</v>
      </c>
      <c r="R648" s="126" t="s">
        <v>1573</v>
      </c>
      <c r="S648" s="125" t="s">
        <v>280</v>
      </c>
      <c r="T648" s="131"/>
      <c r="U648" s="132"/>
      <c r="V648" s="139">
        <f>IFERROR(VLOOKUP(F648,'Table V'!A:F,6,FALSE),"TBD")</f>
        <v>6963403800</v>
      </c>
      <c r="W648" s="140" t="str">
        <f>IFERROR(VLOOKUP(F648,'Table V'!A:G,7,FALSE),"TBD")</f>
        <v>Qté 1</v>
      </c>
      <c r="X648" s="125" t="str">
        <f>IFERROR(VLOOKUP(A648,[1]Feuil1!$A:$AG,32,FALSE),"N/A")</f>
        <v>Waiting</v>
      </c>
      <c r="Y648" s="130" t="str">
        <f>IF(ISNUMBER(Tableau1[[#This Row],[Date expédition réelle]]),"Expédiée","En cours")</f>
        <v>En cours</v>
      </c>
      <c r="Z648" s="133" t="s">
        <v>1674</v>
      </c>
      <c r="AA648" s="125" t="s">
        <v>876</v>
      </c>
      <c r="AB648" s="129">
        <v>22405</v>
      </c>
      <c r="AC648" s="129"/>
      <c r="AD648" s="129"/>
      <c r="AE648" s="134">
        <v>43551</v>
      </c>
      <c r="AF648" s="134" t="s">
        <v>147</v>
      </c>
      <c r="AG648" s="134" t="str">
        <f t="shared" si="64"/>
        <v>TBD</v>
      </c>
      <c r="AH648" s="125"/>
      <c r="AI648" s="219" t="str">
        <f>IFERROR(VLOOKUP('PLANNING-RECHANGES LATelec'!$AU648,[2]MAD!$B$4:$J$50000,2,FALSE),"MAD TBD")</f>
        <v>MAD TBD</v>
      </c>
      <c r="AJ648" s="135" t="str">
        <f>IFERROR(VLOOKUP('PLANNING-RECHANGES LATelec'!$AU648,[2]MAD!$B$4:$J$50000,9,FALSE),"NON EXPEDIÉE")</f>
        <v>NON EXPEDIÉE</v>
      </c>
      <c r="AK648" s="237" t="str">
        <f t="shared" si="65"/>
        <v/>
      </c>
      <c r="AL648" s="227"/>
      <c r="AM648" s="222"/>
      <c r="AN648" s="172">
        <f>IFERROR(VLOOKUP('PLANNING-RECHANGES LATelec'!$F648,'Table V'!A$1:O8555,13,FALSE),"TBD")</f>
        <v>4194</v>
      </c>
      <c r="AO648" s="170">
        <f>IFERROR(VLOOKUP('PLANNING-RECHANGES LATelec'!$F648,'Table V'!A$1:O8512,14,FALSE),"TBD")</f>
        <v>0</v>
      </c>
      <c r="AP648" s="171" t="str">
        <f>IFERROR(VLOOKUP('PLANNING-RECHANGES LATelec'!$F648,'Table V'!A$1:O$8013,15,FALSE),"TBD")</f>
        <v>USD</v>
      </c>
      <c r="AQ648" s="170">
        <f>IFERROR(VLOOKUP('PLANNING-RECHANGES LATelec'!$A648,[3]PO_AS!$A$2:$R$2520,16,FALSE),"TBD")</f>
        <v>4194</v>
      </c>
      <c r="AR648" s="171" t="str">
        <f>IFERROR(VLOOKUP('PLANNING-RECHANGES LATelec'!$A648,[3]PO_AS!$A$2:$S$2520,18,FALSE),"TBD")</f>
        <v>USD</v>
      </c>
      <c r="AS648" s="171" t="str">
        <f t="shared" si="66"/>
        <v>Valide</v>
      </c>
      <c r="AT648" s="171" t="str">
        <f t="shared" si="67"/>
        <v>Valide</v>
      </c>
      <c r="AU648" s="215" t="str">
        <f>LEFT('PLANNING-RECHANGES LATelec'!$R648,9)</f>
        <v>LCT283905</v>
      </c>
      <c r="AV648" s="156"/>
    </row>
    <row r="649" spans="1:48" ht="38.25" hidden="1" x14ac:dyDescent="0.2">
      <c r="A649" s="86" t="str">
        <f t="shared" si="63"/>
        <v>CDE-CCP77701011</v>
      </c>
      <c r="B649" s="125" t="str">
        <f>IFERROR(VLOOKUP(F649,'Table V'!A:K,11,FALSE),"TBD")</f>
        <v>LATECOERE</v>
      </c>
      <c r="C649" s="125" t="s">
        <v>322</v>
      </c>
      <c r="D649" s="126">
        <v>11</v>
      </c>
      <c r="E649" s="127" t="s">
        <v>104</v>
      </c>
      <c r="F649" s="125" t="s">
        <v>1532</v>
      </c>
      <c r="G649" s="125">
        <v>10</v>
      </c>
      <c r="H649" s="125">
        <v>0</v>
      </c>
      <c r="I649" s="125" t="str">
        <f>IFERROR(VLOOKUP(F649,'Stock PHS'!A:F,6,FALSE),"")</f>
        <v/>
      </c>
      <c r="J649" s="128" t="str">
        <f>IFERROR(VLOOKUP(F649,'Table V'!A:I,9,FALSE),"P/N INCONNU")</f>
        <v>P/N CONNU</v>
      </c>
      <c r="K649" s="125" t="str">
        <f>IFERROR(VLOOKUP(F649,'Table V'!A:J,10,FALSE),"TBD")</f>
        <v>N/A</v>
      </c>
      <c r="L649" s="125" t="str">
        <f>IFERROR(VLOOKUP(F649,'Table V'!A:C,3,FALSE),"LdF non existante")</f>
        <v>LdF approuvée</v>
      </c>
      <c r="M649" s="129" t="s">
        <v>59</v>
      </c>
      <c r="N649" s="125" t="str">
        <f>IFERROR(VLOOKUP(F649,'Table V'!A:H,8,FALSE),"À définir")</f>
        <v>N/A</v>
      </c>
      <c r="O649" s="125" t="str">
        <f>IFERROR(VLOOKUP(F649,'Table V'!A:E,2,FALSE),"TBD")</f>
        <v>FDCP-L1</v>
      </c>
      <c r="P649" s="125" t="str">
        <f>IFERROR(CONCATENATE(VLOOKUP(F649,'Table V'!$A$1:$Q$260192,17,FALSE),"-",(RIGHT(C649,4)),"0",D649),"")</f>
        <v>1251619-7010011</v>
      </c>
      <c r="Q649" s="130" t="str">
        <f>IFERROR(VLOOKUP(F649,'Table V'!A:L,12,FALSE),"")</f>
        <v>COL</v>
      </c>
      <c r="R649" s="126" t="s">
        <v>1297</v>
      </c>
      <c r="S649" s="125" t="s">
        <v>1022</v>
      </c>
      <c r="T649" s="143" t="s">
        <v>24</v>
      </c>
      <c r="U649" s="132" t="s">
        <v>15</v>
      </c>
      <c r="V649" s="130" t="str">
        <f>IFERROR(VLOOKUP(F649,'Table V'!A:F,6,FALSE),"TBD")</f>
        <v>N/A</v>
      </c>
      <c r="W649" s="125" t="str">
        <f>IFERROR(VLOOKUP(F649,'Table V'!A:G,7,FALSE),"TBD")</f>
        <v>N/A</v>
      </c>
      <c r="X649" s="125" t="str">
        <f>IFERROR(VLOOKUP(A649,[1]Feuil1!$A:$AG,32,FALSE),"N/A")</f>
        <v>N/A</v>
      </c>
      <c r="Y649" s="130" t="s">
        <v>1987</v>
      </c>
      <c r="Z649" s="133" t="s">
        <v>1510</v>
      </c>
      <c r="AA649" s="125" t="s">
        <v>159</v>
      </c>
      <c r="AB649" s="129">
        <v>6867</v>
      </c>
      <c r="AC649" s="129" t="s">
        <v>57</v>
      </c>
      <c r="AD649" s="129">
        <v>4134</v>
      </c>
      <c r="AE649" s="134">
        <v>43476</v>
      </c>
      <c r="AF649" s="134" t="s">
        <v>147</v>
      </c>
      <c r="AG649" s="134" t="str">
        <f t="shared" si="64"/>
        <v>TBD</v>
      </c>
      <c r="AH649" s="125"/>
      <c r="AI649" s="219" t="str">
        <f>IFERROR(VLOOKUP('PLANNING-RECHANGES LATelec'!$AU649,[2]MAD!$B$4:$J$50000,2,FALSE),"MAD TBD")</f>
        <v>MAD TBD</v>
      </c>
      <c r="AJ649" s="134" t="str">
        <f>IFERROR(VLOOKUP('PLANNING-RECHANGES LATelec'!$AU649,[2]MAD!$B$4:$J$50000,9,FALSE),"NON EXPEDIÉE")</f>
        <v>NON EXPEDIÉE</v>
      </c>
      <c r="AK649" s="224" t="str">
        <f t="shared" si="65"/>
        <v/>
      </c>
      <c r="AL649" s="227"/>
      <c r="AM649" s="222" t="s">
        <v>15</v>
      </c>
      <c r="AN649" s="172">
        <f>IFERROR(VLOOKUP('PLANNING-RECHANGES LATelec'!$F649,'Table V'!A$1:O8556,13,FALSE),"TBD")</f>
        <v>1239</v>
      </c>
      <c r="AO649" s="170">
        <f>IFERROR(VLOOKUP('PLANNING-RECHANGES LATelec'!$F649,'Table V'!A$1:O8513,14,FALSE),"TBD")</f>
        <v>0</v>
      </c>
      <c r="AP649" s="171" t="str">
        <f>IFERROR(VLOOKUP('PLANNING-RECHANGES LATelec'!$F649,'Table V'!A$1:O$8013,15,FALSE),"TBD")</f>
        <v>EUR</v>
      </c>
      <c r="AQ649" s="170" t="str">
        <f>IFERROR(VLOOKUP('PLANNING-RECHANGES LATelec'!$A649,[3]PO_AS!$A$2:$R$2520,16,FALSE),"TBD")</f>
        <v>TBD</v>
      </c>
      <c r="AR649" s="171" t="str">
        <f>IFERROR(VLOOKUP('PLANNING-RECHANGES LATelec'!$A649,[3]PO_AS!$A$2:$S$2520,18,FALSE),"TBD")</f>
        <v>TBD</v>
      </c>
      <c r="AS649" s="169" t="str">
        <f t="shared" si="66"/>
        <v>Non valide</v>
      </c>
      <c r="AT649" s="169" t="str">
        <f t="shared" si="67"/>
        <v>Non valide</v>
      </c>
      <c r="AU649" s="215" t="str">
        <f>LEFT('PLANNING-RECHANGES LATelec'!$R649,9)</f>
        <v>LCT203811</v>
      </c>
      <c r="AV649" s="156"/>
    </row>
    <row r="650" spans="1:48" ht="38.25" hidden="1" x14ac:dyDescent="0.2">
      <c r="A650" s="86" t="str">
        <f t="shared" si="63"/>
        <v>27961447
2796891210</v>
      </c>
      <c r="B650" s="125" t="str">
        <f>IFERROR(VLOOKUP(F650,'Table V'!A:K,11,FALSE),"TBD")</f>
        <v>AIRBUS</v>
      </c>
      <c r="C650" s="125" t="s">
        <v>1932</v>
      </c>
      <c r="D650" s="126" t="s">
        <v>157</v>
      </c>
      <c r="E650" s="127" t="s">
        <v>95</v>
      </c>
      <c r="F650" s="125" t="s">
        <v>1151</v>
      </c>
      <c r="G650" s="125">
        <v>7</v>
      </c>
      <c r="H650" s="125">
        <v>7</v>
      </c>
      <c r="I650" s="125" t="str">
        <f>IFERROR(VLOOKUP(F650,'Stock PHS'!A:F,6,FALSE),"")</f>
        <v/>
      </c>
      <c r="J650" s="128" t="str">
        <f>IFERROR(VLOOKUP(F650,'Table V'!A:I,9,FALSE),"P/N INCONNU")</f>
        <v>P/N CONNU</v>
      </c>
      <c r="K650" s="125" t="str">
        <f>IFERROR(VLOOKUP(F650,'Table V'!A:J,10,FALSE),"TBD")</f>
        <v>RR0726Z</v>
      </c>
      <c r="L650" s="125" t="str">
        <f>IFERROR(VLOOKUP(F650,'Table V'!A:C,3,FALSE),"LdF non existante")</f>
        <v>LdF Non approuvée</v>
      </c>
      <c r="M650" s="129" t="s">
        <v>13</v>
      </c>
      <c r="N650" s="125" t="str">
        <f>IFERROR(VLOOKUP(F650,'Table V'!A:H,8,FALSE),"À définir")</f>
        <v>NON</v>
      </c>
      <c r="O650" s="125">
        <f>IFERROR(VLOOKUP(F650,'Table V'!A:E,2,FALSE),"TBD")</f>
        <v>429</v>
      </c>
      <c r="P650" s="125" t="str">
        <f>IFERROR(CONCATENATE(VLOOKUP(F650,'Table V'!$A$1:$Q$260192,17,FALSE),"-",(RIGHT(C650,4)),"0",D650),"")</f>
        <v>1251019-8912010</v>
      </c>
      <c r="Q650" s="130" t="str">
        <f>IFERROR(VLOOKUP(F650,'Table V'!A:L,12,FALSE),"")</f>
        <v>LAB</v>
      </c>
      <c r="R650" s="126" t="s">
        <v>1232</v>
      </c>
      <c r="S650" s="125" t="s">
        <v>1233</v>
      </c>
      <c r="T650" s="143"/>
      <c r="U650" s="132"/>
      <c r="V650" s="130" t="str">
        <f>IFERROR(VLOOKUP(F650,'Table V'!A:F,6,FALSE),"TBD")</f>
        <v>6539607700
6539603600
6574907200</v>
      </c>
      <c r="W650" s="125" t="str">
        <f>IFERROR(VLOOKUP(F650,'Table V'!A:G,7,FALSE),"TBD")</f>
        <v>Qté 1</v>
      </c>
      <c r="X650" s="125" t="str">
        <f>IFERROR(VLOOKUP(A650,[1]Feuil1!$A:$AG,32,FALSE),"N/A")</f>
        <v>Waiting</v>
      </c>
      <c r="Y650" s="130" t="str">
        <f>IF(ISNUMBER(Tableau1[[#This Row],[Date expédition réelle]]),"Expédiée","En cours")</f>
        <v>En cours</v>
      </c>
      <c r="Z650" s="133" t="s">
        <v>1561</v>
      </c>
      <c r="AA650" s="125" t="s">
        <v>876</v>
      </c>
      <c r="AB650" s="129">
        <v>19400</v>
      </c>
      <c r="AC650" s="129"/>
      <c r="AD650" s="129"/>
      <c r="AE650" s="134">
        <v>43510</v>
      </c>
      <c r="AF650" s="134" t="s">
        <v>147</v>
      </c>
      <c r="AG650" s="134" t="str">
        <f t="shared" si="64"/>
        <v>TBD</v>
      </c>
      <c r="AH650" s="125"/>
      <c r="AI650" s="219" t="str">
        <f>IFERROR(VLOOKUP('PLANNING-RECHANGES LATelec'!$AU650,[2]MAD!$B$4:$J$50000,2,FALSE),"MAD TBD")</f>
        <v>MAD TBD</v>
      </c>
      <c r="AJ650" s="135" t="str">
        <f>IFERROR(VLOOKUP('PLANNING-RECHANGES LATelec'!$AU650,[2]MAD!$B$4:$J$50000,9,FALSE),"NON EXPEDIÉE")</f>
        <v>NON EXPEDIÉE</v>
      </c>
      <c r="AK650" s="237" t="str">
        <f t="shared" si="65"/>
        <v/>
      </c>
      <c r="AL650" s="227"/>
      <c r="AM650" s="222"/>
      <c r="AN650" s="172">
        <f>IFERROR(VLOOKUP('PLANNING-RECHANGES LATelec'!$F650,'Table V'!A$1:O8557,13,FALSE),"TBD")</f>
        <v>13676</v>
      </c>
      <c r="AO650" s="170">
        <f>IFERROR(VLOOKUP('PLANNING-RECHANGES LATelec'!$F650,'Table V'!A$1:O8514,14,FALSE),"TBD")</f>
        <v>19359</v>
      </c>
      <c r="AP650" s="171" t="str">
        <f>IFERROR(VLOOKUP('PLANNING-RECHANGES LATelec'!$F650,'Table V'!A$1:O$8013,15,FALSE),"TBD")</f>
        <v>USD</v>
      </c>
      <c r="AQ650" s="170" t="str">
        <f>IFERROR(VLOOKUP('PLANNING-RECHANGES LATelec'!$A650,[3]PO_AS!$A$2:$R$2520,16,FALSE),"TBD")</f>
        <v>TBD</v>
      </c>
      <c r="AR650" s="171" t="str">
        <f>IFERROR(VLOOKUP('PLANNING-RECHANGES LATelec'!$A650,[3]PO_AS!$A$2:$S$2520,18,FALSE),"TBD")</f>
        <v>TBD</v>
      </c>
      <c r="AS650" s="169" t="str">
        <f t="shared" si="66"/>
        <v>Non valide</v>
      </c>
      <c r="AT650" s="169" t="str">
        <f t="shared" si="67"/>
        <v>Non valide</v>
      </c>
      <c r="AU650" s="215" t="str">
        <f>LEFT('PLANNING-RECHANGES LATelec'!$R650,9)</f>
        <v>LCT200532</v>
      </c>
      <c r="AV650" s="156"/>
    </row>
    <row r="651" spans="1:48" ht="38.25" hidden="1" x14ac:dyDescent="0.2">
      <c r="A651" s="86" t="str">
        <f t="shared" si="63"/>
        <v>2802674810</v>
      </c>
      <c r="B651" s="125" t="str">
        <f>IFERROR(VLOOKUP(F651,'Table V'!A:K,11,FALSE),"TBD")</f>
        <v>AIRBUS</v>
      </c>
      <c r="C651" s="125">
        <v>28026748</v>
      </c>
      <c r="D651" s="126" t="s">
        <v>157</v>
      </c>
      <c r="E651" s="127" t="s">
        <v>95</v>
      </c>
      <c r="F651" s="125" t="s">
        <v>1151</v>
      </c>
      <c r="G651" s="125">
        <v>1</v>
      </c>
      <c r="H651" s="125">
        <v>1</v>
      </c>
      <c r="I651" s="125" t="str">
        <f>IFERROR(VLOOKUP(F651,'Stock PHS'!A:F,6,FALSE),"")</f>
        <v/>
      </c>
      <c r="J651" s="128" t="str">
        <f>IFERROR(VLOOKUP(F651,'Table V'!A:I,9,FALSE),"P/N INCONNU")</f>
        <v>P/N CONNU</v>
      </c>
      <c r="K651" s="125" t="str">
        <f>IFERROR(VLOOKUP(F651,'Table V'!A:J,10,FALSE),"TBD")</f>
        <v>RR0726Z</v>
      </c>
      <c r="L651" s="125" t="str">
        <f>IFERROR(VLOOKUP(F651,'Table V'!A:C,3,FALSE),"LdF non existante")</f>
        <v>LdF Non approuvée</v>
      </c>
      <c r="M651" s="129" t="s">
        <v>59</v>
      </c>
      <c r="N651" s="129" t="str">
        <f>IFERROR(VLOOKUP(F651,'Table V'!A:H,8,FALSE),"À définir")</f>
        <v>NON</v>
      </c>
      <c r="O651" s="125">
        <f>IFERROR(VLOOKUP(F651,'Table V'!A:E,2,FALSE),"TBD")</f>
        <v>429</v>
      </c>
      <c r="P651" s="125" t="str">
        <f>IFERROR(CONCATENATE(VLOOKUP(F651,'Table V'!$A$1:$Q$260192,17,FALSE),"-",(RIGHT(C651,4)),"0",D651),"")</f>
        <v>1251019-6748010</v>
      </c>
      <c r="Q651" s="138" t="str">
        <f>IFERROR(VLOOKUP(F651,'Table V'!A:L,12,FALSE),"")</f>
        <v>LAB</v>
      </c>
      <c r="R651" s="126" t="s">
        <v>1381</v>
      </c>
      <c r="S651" s="125" t="s">
        <v>200</v>
      </c>
      <c r="T651" s="143"/>
      <c r="U651" s="132"/>
      <c r="V651" s="139" t="str">
        <f>IFERROR(VLOOKUP(F651,'Table V'!A:F,6,FALSE),"TBD")</f>
        <v>6539607700
6539603600
6574907200</v>
      </c>
      <c r="W651" s="140" t="str">
        <f>IFERROR(VLOOKUP(F651,'Table V'!A:G,7,FALSE),"TBD")</f>
        <v>Qté 1</v>
      </c>
      <c r="X651" s="140" t="str">
        <f>IFERROR(VLOOKUP(A651,[1]Feuil1!$A:$AG,32,FALSE),"N/A")</f>
        <v>Waiting</v>
      </c>
      <c r="Y651" s="130" t="str">
        <f>IF(ISNUMBER(Tableau1[[#This Row],[Date expédition réelle]]),"Expédiée","En cours")</f>
        <v>En cours</v>
      </c>
      <c r="Z651" s="133" t="s">
        <v>1562</v>
      </c>
      <c r="AA651" s="125" t="s">
        <v>876</v>
      </c>
      <c r="AB651" s="129">
        <v>20734</v>
      </c>
      <c r="AC651" s="129"/>
      <c r="AD651" s="129"/>
      <c r="AE651" s="134">
        <v>43504</v>
      </c>
      <c r="AF651" s="134" t="s">
        <v>147</v>
      </c>
      <c r="AG651" s="134" t="str">
        <f t="shared" si="64"/>
        <v>TBD</v>
      </c>
      <c r="AH651" s="125"/>
      <c r="AI651" s="219" t="str">
        <f>IFERROR(VLOOKUP('PLANNING-RECHANGES LATelec'!$AU651,[2]MAD!$B$4:$J$50000,2,FALSE),"MAD TBD")</f>
        <v>MAD TBD</v>
      </c>
      <c r="AJ651" s="135" t="str">
        <f>IFERROR(VLOOKUP('PLANNING-RECHANGES LATelec'!$AU651,[2]MAD!$B$4:$J$50000,9,FALSE),"NON EXPEDIÉE")</f>
        <v>NON EXPEDIÉE</v>
      </c>
      <c r="AK651" s="237" t="str">
        <f t="shared" si="65"/>
        <v/>
      </c>
      <c r="AL651" s="227"/>
      <c r="AM651" s="222"/>
      <c r="AN651" s="172">
        <f>IFERROR(VLOOKUP('PLANNING-RECHANGES LATelec'!$F651,'Table V'!A$1:O8558,13,FALSE),"TBD")</f>
        <v>13676</v>
      </c>
      <c r="AO651" s="170">
        <f>IFERROR(VLOOKUP('PLANNING-RECHANGES LATelec'!$F651,'Table V'!A$1:O8515,14,FALSE),"TBD")</f>
        <v>19359</v>
      </c>
      <c r="AP651" s="171" t="str">
        <f>IFERROR(VLOOKUP('PLANNING-RECHANGES LATelec'!$F651,'Table V'!A$1:O$8013,15,FALSE),"TBD")</f>
        <v>USD</v>
      </c>
      <c r="AQ651" s="170">
        <f>IFERROR(VLOOKUP('PLANNING-RECHANGES LATelec'!$A651,[3]PO_AS!$A$2:$R$2520,16,FALSE),"TBD")</f>
        <v>13676</v>
      </c>
      <c r="AR651" s="171" t="str">
        <f>IFERROR(VLOOKUP('PLANNING-RECHANGES LATelec'!$A651,[3]PO_AS!$A$2:$S$2520,18,FALSE),"TBD")</f>
        <v>USD</v>
      </c>
      <c r="AS651" s="171" t="str">
        <f t="shared" si="66"/>
        <v>Valide</v>
      </c>
      <c r="AT651" s="171" t="str">
        <f t="shared" si="67"/>
        <v>Valide</v>
      </c>
      <c r="AU651" s="215" t="str">
        <f>LEFT('PLANNING-RECHANGES LATelec'!$R651,9)</f>
        <v>LCT241811</v>
      </c>
      <c r="AV651" s="156"/>
    </row>
    <row r="652" spans="1:48" ht="63.75" hidden="1" x14ac:dyDescent="0.2">
      <c r="A652" s="86" t="str">
        <f t="shared" si="63"/>
        <v>2803468610</v>
      </c>
      <c r="B652" s="125" t="str">
        <f>IFERROR(VLOOKUP(F652,'Table V'!A:K,11,FALSE),"TBD")</f>
        <v>AIRBUS</v>
      </c>
      <c r="C652" s="125">
        <v>28034686</v>
      </c>
      <c r="D652" s="126" t="s">
        <v>157</v>
      </c>
      <c r="E652" s="127" t="s">
        <v>95</v>
      </c>
      <c r="F652" s="125" t="s">
        <v>883</v>
      </c>
      <c r="G652" s="125">
        <v>1</v>
      </c>
      <c r="H652" s="125">
        <v>1</v>
      </c>
      <c r="I652" s="125" t="str">
        <f>IFERROR(VLOOKUP(F652,'Stock PHS'!A:F,6,FALSE),"")</f>
        <v/>
      </c>
      <c r="J652" s="128" t="str">
        <f>IFERROR(VLOOKUP(F652,'Table V'!A:I,9,FALSE),"P/N INCONNU")</f>
        <v>P/N CONNU</v>
      </c>
      <c r="K652" s="125" t="str">
        <f>IFERROR(VLOOKUP(F652,'Table V'!A:J,10,FALSE),"TBD")</f>
        <v>RR0827Z</v>
      </c>
      <c r="L652" s="125" t="str">
        <f>IFERROR(VLOOKUP(F652,'Table V'!A:C,3,FALSE),"LdF non existante")</f>
        <v>LdF Non approuvée</v>
      </c>
      <c r="M652" s="129"/>
      <c r="N652" s="129" t="str">
        <f>IFERROR(VLOOKUP(F652,'Table V'!A:H,8,FALSE),"À définir")</f>
        <v>NON</v>
      </c>
      <c r="O652" s="125">
        <f>IFERROR(VLOOKUP(F652,'Table V'!A:E,2,FALSE),"TBD")</f>
        <v>419</v>
      </c>
      <c r="P652" s="125" t="str">
        <f>IFERROR(CONCATENATE(VLOOKUP(F652,'Table V'!$A$1:$Q$260192,17,FALSE),"-",(RIGHT(C652,4)),"0",D652),"")</f>
        <v>1251319-4686010</v>
      </c>
      <c r="Q652" s="138" t="str">
        <f>IFERROR(VLOOKUP(F652,'Table V'!A:L,12,FALSE),"")</f>
        <v>LAB</v>
      </c>
      <c r="R652" s="126" t="s">
        <v>1393</v>
      </c>
      <c r="S652" s="125" t="s">
        <v>183</v>
      </c>
      <c r="T652" s="131"/>
      <c r="U652" s="132"/>
      <c r="V652" s="139" t="str">
        <f>IFERROR(VLOOKUP(F652,'Table V'!A:F,6,FALSE),"TBD")</f>
        <v>6586901700 6504421000 6586901800 6504420500 6574907800</v>
      </c>
      <c r="W652" s="140" t="str">
        <f>IFERROR(VLOOKUP(F652,'Table V'!A:G,7,FALSE),"TBD")</f>
        <v>Qté 1
Qté 1
Qté 1
Qté 1
Qté 1</v>
      </c>
      <c r="X652" s="125" t="str">
        <f>IFERROR(VLOOKUP(A652,[1]Feuil1!$A:$AG,32,FALSE),"N/A")</f>
        <v>Waiting</v>
      </c>
      <c r="Y652" s="130" t="str">
        <f>IF(ISNUMBER(Tableau1[[#This Row],[Date expédition réelle]]),"Expédiée","En cours")</f>
        <v>En cours</v>
      </c>
      <c r="Z652" s="133" t="s">
        <v>1524</v>
      </c>
      <c r="AA652" s="125" t="s">
        <v>876</v>
      </c>
      <c r="AB652" s="129">
        <v>20827</v>
      </c>
      <c r="AC652" s="129"/>
      <c r="AD652" s="129"/>
      <c r="AE652" s="134">
        <v>43509</v>
      </c>
      <c r="AF652" s="134" t="s">
        <v>147</v>
      </c>
      <c r="AG652" s="134" t="str">
        <f t="shared" si="64"/>
        <v>TBD</v>
      </c>
      <c r="AH652" s="125"/>
      <c r="AI652" s="219" t="str">
        <f>IFERROR(VLOOKUP('PLANNING-RECHANGES LATelec'!$AU652,[2]MAD!$B$4:$J$50000,2,FALSE),"MAD TBD")</f>
        <v>MAD TBD</v>
      </c>
      <c r="AJ652" s="135" t="str">
        <f>IFERROR(VLOOKUP('PLANNING-RECHANGES LATelec'!$AU652,[2]MAD!$B$4:$J$50000,9,FALSE),"NON EXPEDIÉE")</f>
        <v>NON EXPEDIÉE</v>
      </c>
      <c r="AK652" s="237" t="str">
        <f t="shared" si="65"/>
        <v/>
      </c>
      <c r="AL652" s="227"/>
      <c r="AM652" s="222"/>
      <c r="AN652" s="172">
        <f>IFERROR(VLOOKUP('PLANNING-RECHANGES LATelec'!$F652,'Table V'!A$1:O8559,13,FALSE),"TBD")</f>
        <v>3533</v>
      </c>
      <c r="AO652" s="170">
        <f>IFERROR(VLOOKUP('PLANNING-RECHANGES LATelec'!$F652,'Table V'!A$1:O8516,14,FALSE),"TBD")</f>
        <v>0</v>
      </c>
      <c r="AP652" s="171" t="str">
        <f>IFERROR(VLOOKUP('PLANNING-RECHANGES LATelec'!$F652,'Table V'!A$1:O$8013,15,FALSE),"TBD")</f>
        <v>USD</v>
      </c>
      <c r="AQ652" s="170">
        <f>IFERROR(VLOOKUP('PLANNING-RECHANGES LATelec'!$A652,[3]PO_AS!$A$2:$R$2520,16,FALSE),"TBD")</f>
        <v>3533</v>
      </c>
      <c r="AR652" s="171" t="str">
        <f>IFERROR(VLOOKUP('PLANNING-RECHANGES LATelec'!$A652,[3]PO_AS!$A$2:$S$2520,18,FALSE),"TBD")</f>
        <v>USD</v>
      </c>
      <c r="AS652" s="171" t="str">
        <f t="shared" si="66"/>
        <v>Valide</v>
      </c>
      <c r="AT652" s="171" t="str">
        <f t="shared" si="67"/>
        <v>Valide</v>
      </c>
      <c r="AU652" s="215" t="str">
        <f>LEFT('PLANNING-RECHANGES LATelec'!$R652,9)</f>
        <v>LCT243633</v>
      </c>
      <c r="AV652" s="156"/>
    </row>
    <row r="653" spans="1:48" ht="38.25" hidden="1" x14ac:dyDescent="0.2">
      <c r="A653" s="86" t="str">
        <f t="shared" si="63"/>
        <v>2804740710</v>
      </c>
      <c r="B653" s="125" t="str">
        <f>IFERROR(VLOOKUP(F653,'Table V'!A:K,11,FALSE),"TBD")</f>
        <v>AIRBUS</v>
      </c>
      <c r="C653" s="125">
        <v>28047407</v>
      </c>
      <c r="D653" s="126" t="s">
        <v>157</v>
      </c>
      <c r="E653" s="127" t="s">
        <v>95</v>
      </c>
      <c r="F653" s="125" t="s">
        <v>662</v>
      </c>
      <c r="G653" s="125">
        <v>2</v>
      </c>
      <c r="H653" s="125">
        <v>2</v>
      </c>
      <c r="I653" s="125" t="str">
        <f>IFERROR(VLOOKUP(F653,'Stock PHS'!A:F,6,FALSE),"")</f>
        <v/>
      </c>
      <c r="J653" s="128" t="str">
        <f>IFERROR(VLOOKUP(F653,'Table V'!A:I,9,FALSE),"P/N INCONNU")</f>
        <v>P/N CONNU</v>
      </c>
      <c r="K653" s="125" t="str">
        <f>IFERROR(VLOOKUP(F653,'Table V'!A:J,10,FALSE),"TBD")</f>
        <v>TBD</v>
      </c>
      <c r="L653" s="125" t="str">
        <f>IFERROR(VLOOKUP(F653,'Table V'!A:C,3,FALSE),"LdF non existante")</f>
        <v>LdF approuvée</v>
      </c>
      <c r="M653" s="129"/>
      <c r="N653" s="129" t="str">
        <f>IFERROR(VLOOKUP(F653,'Table V'!A:H,8,FALSE),"À définir")</f>
        <v>NON</v>
      </c>
      <c r="O653" s="125" t="str">
        <f>IFERROR(VLOOKUP(F653,'Table V'!A:E,2,FALSE),"TBD")</f>
        <v>CONTROL UNIT-HP FUEL</v>
      </c>
      <c r="P653" s="125" t="str">
        <f>IFERROR(CONCATENATE(VLOOKUP(F653,'Table V'!$A$1:$Q$260192,17,FALSE),"-",(RIGHT(C653,4)),"0",D653),"")</f>
        <v>1251319-7407010</v>
      </c>
      <c r="Q653" s="138" t="str">
        <f>IFERROR(VLOOKUP(F653,'Table V'!A:L,12,FALSE),"")</f>
        <v>COL</v>
      </c>
      <c r="R653" s="126" t="s">
        <v>1434</v>
      </c>
      <c r="S653" s="125" t="s">
        <v>1459</v>
      </c>
      <c r="T653" s="131"/>
      <c r="U653" s="132"/>
      <c r="V653" s="139">
        <f>IFERROR(VLOOKUP(F653,'Table V'!A:F,6,FALSE),"TBD")</f>
        <v>6595684903</v>
      </c>
      <c r="W653" s="140" t="str">
        <f>IFERROR(VLOOKUP(F653,'Table V'!A:G,7,FALSE),"TBD")</f>
        <v>Qté 1</v>
      </c>
      <c r="X653" s="125" t="str">
        <f>IFERROR(VLOOKUP(A653,[1]Feuil1!$A:$AG,32,FALSE),"N/A")</f>
        <v>Waiting</v>
      </c>
      <c r="Y653" s="130" t="str">
        <f>IF(ISNUMBER(Tableau1[[#This Row],[Date expédition réelle]]),"Expédiée","En cours")</f>
        <v>En cours</v>
      </c>
      <c r="Z653" s="133" t="s">
        <v>1525</v>
      </c>
      <c r="AA653" s="125" t="s">
        <v>876</v>
      </c>
      <c r="AB653" s="129">
        <v>21430</v>
      </c>
      <c r="AC653" s="129"/>
      <c r="AD653" s="129"/>
      <c r="AE653" s="134">
        <v>43524</v>
      </c>
      <c r="AF653" s="134" t="s">
        <v>147</v>
      </c>
      <c r="AG653" s="134" t="str">
        <f t="shared" si="64"/>
        <v>TBD</v>
      </c>
      <c r="AH653" s="125"/>
      <c r="AI653" s="219" t="str">
        <f>IFERROR(VLOOKUP('PLANNING-RECHANGES LATelec'!$AU653,[2]MAD!$B$4:$J$50000,2,FALSE),"MAD TBD")</f>
        <v>MAD TBD</v>
      </c>
      <c r="AJ653" s="135" t="str">
        <f>IFERROR(VLOOKUP('PLANNING-RECHANGES LATelec'!$AU653,[2]MAD!$B$4:$J$50000,9,FALSE),"NON EXPEDIÉE")</f>
        <v>NON EXPEDIÉE</v>
      </c>
      <c r="AK653" s="237" t="str">
        <f t="shared" si="65"/>
        <v/>
      </c>
      <c r="AL653" s="227"/>
      <c r="AM653" s="222"/>
      <c r="AN653" s="172">
        <f>IFERROR(VLOOKUP('PLANNING-RECHANGES LATelec'!$F653,'Table V'!A$1:O8560,13,FALSE),"TBD")</f>
        <v>5510</v>
      </c>
      <c r="AO653" s="170">
        <f>IFERROR(VLOOKUP('PLANNING-RECHANGES LATelec'!$F653,'Table V'!A$1:O8517,14,FALSE),"TBD")</f>
        <v>0</v>
      </c>
      <c r="AP653" s="171" t="str">
        <f>IFERROR(VLOOKUP('PLANNING-RECHANGES LATelec'!$F653,'Table V'!A$1:O$8013,15,FALSE),"TBD")</f>
        <v>USD</v>
      </c>
      <c r="AQ653" s="170">
        <f>IFERROR(VLOOKUP('PLANNING-RECHANGES LATelec'!$A653,[3]PO_AS!$A$2:$R$2520,16,FALSE),"TBD")</f>
        <v>5510</v>
      </c>
      <c r="AR653" s="171" t="str">
        <f>IFERROR(VLOOKUP('PLANNING-RECHANGES LATelec'!$A653,[3]PO_AS!$A$2:$S$2520,18,FALSE),"TBD")</f>
        <v>USD</v>
      </c>
      <c r="AS653" s="171" t="str">
        <f t="shared" si="66"/>
        <v>Valide</v>
      </c>
      <c r="AT653" s="171" t="str">
        <f t="shared" si="67"/>
        <v>Valide</v>
      </c>
      <c r="AU653" s="215" t="str">
        <f>LEFT('PLANNING-RECHANGES LATelec'!$R653,9)</f>
        <v>LCT261769</v>
      </c>
      <c r="AV653" s="156"/>
    </row>
    <row r="654" spans="1:48" ht="38.25" hidden="1" x14ac:dyDescent="0.2">
      <c r="A654" s="86" t="str">
        <f t="shared" si="63"/>
        <v>2805559110</v>
      </c>
      <c r="B654" s="125" t="str">
        <f>IFERROR(VLOOKUP(F654,'Table V'!A:K,11,FALSE),"TBD")</f>
        <v>AIRBUS</v>
      </c>
      <c r="C654" s="125">
        <v>28055591</v>
      </c>
      <c r="D654" s="126" t="s">
        <v>157</v>
      </c>
      <c r="E654" s="127" t="s">
        <v>95</v>
      </c>
      <c r="F654" s="125" t="s">
        <v>662</v>
      </c>
      <c r="G654" s="125">
        <v>1</v>
      </c>
      <c r="H654" s="125">
        <v>1</v>
      </c>
      <c r="I654" s="125" t="str">
        <f>IFERROR(VLOOKUP(F654,'Stock PHS'!A:F,6,FALSE),"")</f>
        <v/>
      </c>
      <c r="J654" s="128" t="str">
        <f>IFERROR(VLOOKUP(F654,'Table V'!A:I,9,FALSE),"P/N INCONNU")</f>
        <v>P/N CONNU</v>
      </c>
      <c r="K654" s="125" t="str">
        <f>IFERROR(VLOOKUP(F654,'Table V'!A:J,10,FALSE),"TBD")</f>
        <v>TBD</v>
      </c>
      <c r="L654" s="125" t="str">
        <f>IFERROR(VLOOKUP(F654,'Table V'!A:C,3,FALSE),"LdF non existante")</f>
        <v>LdF approuvée</v>
      </c>
      <c r="M654" s="129"/>
      <c r="N654" s="129" t="str">
        <f>IFERROR(VLOOKUP(F654,'Table V'!A:H,8,FALSE),"À définir")</f>
        <v>NON</v>
      </c>
      <c r="O654" s="125" t="str">
        <f>IFERROR(VLOOKUP(F654,'Table V'!A:E,2,FALSE),"TBD")</f>
        <v>CONTROL UNIT-HP FUEL</v>
      </c>
      <c r="P654" s="125" t="str">
        <f>IFERROR(CONCATENATE(VLOOKUP(F654,'Table V'!$A$1:$Q$260192,17,FALSE),"-",(RIGHT(C654,4)),"0",D654),"")</f>
        <v>1251319-5591010</v>
      </c>
      <c r="Q654" s="138" t="str">
        <f>IFERROR(VLOOKUP(F654,'Table V'!A:L,12,FALSE),"")</f>
        <v>COL</v>
      </c>
      <c r="R654" s="126" t="s">
        <v>1457</v>
      </c>
      <c r="S654" s="125" t="s">
        <v>1460</v>
      </c>
      <c r="T654" s="131"/>
      <c r="U654" s="132"/>
      <c r="V654" s="139">
        <f>IFERROR(VLOOKUP(F654,'Table V'!A:F,6,FALSE),"TBD")</f>
        <v>6595684903</v>
      </c>
      <c r="W654" s="140" t="str">
        <f>IFERROR(VLOOKUP(F654,'Table V'!A:G,7,FALSE),"TBD")</f>
        <v>Qté 1</v>
      </c>
      <c r="X654" s="125" t="str">
        <f>IFERROR(VLOOKUP(A654,[1]Feuil1!$A:$AG,32,FALSE),"N/A")</f>
        <v>Waiting</v>
      </c>
      <c r="Y654" s="130" t="str">
        <f>IF(ISNUMBER(Tableau1[[#This Row],[Date expédition réelle]]),"Expédiée","En cours")</f>
        <v>En cours</v>
      </c>
      <c r="Z654" s="133" t="s">
        <v>1671</v>
      </c>
      <c r="AA654" s="125" t="s">
        <v>876</v>
      </c>
      <c r="AB654" s="129">
        <v>21706</v>
      </c>
      <c r="AC654" s="129"/>
      <c r="AD654" s="129"/>
      <c r="AE654" s="134">
        <v>43533</v>
      </c>
      <c r="AF654" s="134" t="s">
        <v>147</v>
      </c>
      <c r="AG654" s="134" t="str">
        <f t="shared" si="64"/>
        <v>TBD</v>
      </c>
      <c r="AH654" s="125"/>
      <c r="AI654" s="219" t="str">
        <f>IFERROR(VLOOKUP('PLANNING-RECHANGES LATelec'!$AU654,[2]MAD!$B$4:$J$50000,2,FALSE),"MAD TBD")</f>
        <v>MAD TBD</v>
      </c>
      <c r="AJ654" s="135" t="str">
        <f>IFERROR(VLOOKUP('PLANNING-RECHANGES LATelec'!$AU654,[2]MAD!$B$4:$J$50000,9,FALSE),"NON EXPEDIÉE")</f>
        <v>NON EXPEDIÉE</v>
      </c>
      <c r="AK654" s="237" t="str">
        <f t="shared" si="65"/>
        <v/>
      </c>
      <c r="AL654" s="227"/>
      <c r="AM654" s="222"/>
      <c r="AN654" s="172">
        <f>IFERROR(VLOOKUP('PLANNING-RECHANGES LATelec'!$F654,'Table V'!A$1:O8561,13,FALSE),"TBD")</f>
        <v>5510</v>
      </c>
      <c r="AO654" s="170">
        <f>IFERROR(VLOOKUP('PLANNING-RECHANGES LATelec'!$F654,'Table V'!A$1:O8518,14,FALSE),"TBD")</f>
        <v>0</v>
      </c>
      <c r="AP654" s="171" t="str">
        <f>IFERROR(VLOOKUP('PLANNING-RECHANGES LATelec'!$F654,'Table V'!A$1:O$8013,15,FALSE),"TBD")</f>
        <v>USD</v>
      </c>
      <c r="AQ654" s="170">
        <f>IFERROR(VLOOKUP('PLANNING-RECHANGES LATelec'!$A654,[3]PO_AS!$A$2:$R$2520,16,FALSE),"TBD")</f>
        <v>5510</v>
      </c>
      <c r="AR654" s="171" t="str">
        <f>IFERROR(VLOOKUP('PLANNING-RECHANGES LATelec'!$A654,[3]PO_AS!$A$2:$S$2520,18,FALSE),"TBD")</f>
        <v>USD</v>
      </c>
      <c r="AS654" s="171" t="str">
        <f t="shared" si="66"/>
        <v>Valide</v>
      </c>
      <c r="AT654" s="171" t="str">
        <f t="shared" si="67"/>
        <v>Valide</v>
      </c>
      <c r="AU654" s="215" t="str">
        <f>LEFT('PLANNING-RECHANGES LATelec'!$R654,9)</f>
        <v>LCT263958</v>
      </c>
      <c r="AV654" s="156"/>
    </row>
    <row r="655" spans="1:48" ht="38.25" hidden="1" x14ac:dyDescent="0.2">
      <c r="A655" s="86" t="str">
        <f t="shared" si="63"/>
        <v>2805559010</v>
      </c>
      <c r="B655" s="125" t="str">
        <f>IFERROR(VLOOKUP(F655,'Table V'!A:K,11,FALSE),"TBD")</f>
        <v>AIRBUS</v>
      </c>
      <c r="C655" s="125">
        <v>28055590</v>
      </c>
      <c r="D655" s="126" t="s">
        <v>157</v>
      </c>
      <c r="E655" s="127" t="s">
        <v>95</v>
      </c>
      <c r="F655" s="125" t="s">
        <v>662</v>
      </c>
      <c r="G655" s="125">
        <v>1</v>
      </c>
      <c r="H655" s="125">
        <v>1</v>
      </c>
      <c r="I655" s="125" t="str">
        <f>IFERROR(VLOOKUP(F655,'Stock PHS'!A:F,6,FALSE),"")</f>
        <v/>
      </c>
      <c r="J655" s="128" t="str">
        <f>IFERROR(VLOOKUP(F655,'Table V'!A:I,9,FALSE),"P/N INCONNU")</f>
        <v>P/N CONNU</v>
      </c>
      <c r="K655" s="125" t="str">
        <f>IFERROR(VLOOKUP(F655,'Table V'!A:J,10,FALSE),"TBD")</f>
        <v>TBD</v>
      </c>
      <c r="L655" s="125" t="str">
        <f>IFERROR(VLOOKUP(F655,'Table V'!A:C,3,FALSE),"LdF non existante")</f>
        <v>LdF approuvée</v>
      </c>
      <c r="M655" s="129"/>
      <c r="N655" s="129" t="str">
        <f>IFERROR(VLOOKUP(F655,'Table V'!A:H,8,FALSE),"À définir")</f>
        <v>NON</v>
      </c>
      <c r="O655" s="125" t="str">
        <f>IFERROR(VLOOKUP(F655,'Table V'!A:E,2,FALSE),"TBD")</f>
        <v>CONTROL UNIT-HP FUEL</v>
      </c>
      <c r="P655" s="125" t="str">
        <f>IFERROR(CONCATENATE(VLOOKUP(F655,'Table V'!$A$1:$Q$260192,17,FALSE),"-",(RIGHT(C655,4)),"0",D655),"")</f>
        <v>1251319-5590010</v>
      </c>
      <c r="Q655" s="138" t="str">
        <f>IFERROR(VLOOKUP(F655,'Table V'!A:L,12,FALSE),"")</f>
        <v>COL</v>
      </c>
      <c r="R655" s="126" t="s">
        <v>1458</v>
      </c>
      <c r="S655" s="125" t="s">
        <v>1461</v>
      </c>
      <c r="T655" s="131"/>
      <c r="U655" s="132"/>
      <c r="V655" s="139">
        <f>IFERROR(VLOOKUP(F655,'Table V'!A:F,6,FALSE),"TBD")</f>
        <v>6595684903</v>
      </c>
      <c r="W655" s="140" t="str">
        <f>IFERROR(VLOOKUP(F655,'Table V'!A:G,7,FALSE),"TBD")</f>
        <v>Qté 1</v>
      </c>
      <c r="X655" s="125" t="str">
        <f>IFERROR(VLOOKUP(A655,[1]Feuil1!$A:$AG,32,FALSE),"N/A")</f>
        <v>Waiting</v>
      </c>
      <c r="Y655" s="130" t="str">
        <f>IF(ISNUMBER(Tableau1[[#This Row],[Date expédition réelle]]),"Expédiée","En cours")</f>
        <v>En cours</v>
      </c>
      <c r="Z655" s="133" t="s">
        <v>1671</v>
      </c>
      <c r="AA655" s="125" t="s">
        <v>876</v>
      </c>
      <c r="AB655" s="129">
        <v>21706</v>
      </c>
      <c r="AC655" s="129"/>
      <c r="AD655" s="129"/>
      <c r="AE655" s="134">
        <v>43533</v>
      </c>
      <c r="AF655" s="134" t="s">
        <v>147</v>
      </c>
      <c r="AG655" s="134" t="str">
        <f t="shared" si="64"/>
        <v>TBD</v>
      </c>
      <c r="AH655" s="125"/>
      <c r="AI655" s="219" t="str">
        <f>IFERROR(VLOOKUP('PLANNING-RECHANGES LATelec'!$AU655,[2]MAD!$B$4:$J$50000,2,FALSE),"MAD TBD")</f>
        <v>MAD TBD</v>
      </c>
      <c r="AJ655" s="135" t="str">
        <f>IFERROR(VLOOKUP('PLANNING-RECHANGES LATelec'!$AU655,[2]MAD!$B$4:$J$50000,9,FALSE),"NON EXPEDIÉE")</f>
        <v>NON EXPEDIÉE</v>
      </c>
      <c r="AK655" s="237" t="str">
        <f t="shared" si="65"/>
        <v/>
      </c>
      <c r="AL655" s="227"/>
      <c r="AM655" s="222"/>
      <c r="AN655" s="172">
        <f>IFERROR(VLOOKUP('PLANNING-RECHANGES LATelec'!$F655,'Table V'!A$1:O8562,13,FALSE),"TBD")</f>
        <v>5510</v>
      </c>
      <c r="AO655" s="170">
        <f>IFERROR(VLOOKUP('PLANNING-RECHANGES LATelec'!$F655,'Table V'!A$1:O8519,14,FALSE),"TBD")</f>
        <v>0</v>
      </c>
      <c r="AP655" s="171" t="str">
        <f>IFERROR(VLOOKUP('PLANNING-RECHANGES LATelec'!$F655,'Table V'!A$1:O$8013,15,FALSE),"TBD")</f>
        <v>USD</v>
      </c>
      <c r="AQ655" s="170">
        <f>IFERROR(VLOOKUP('PLANNING-RECHANGES LATelec'!$A655,[3]PO_AS!$A$2:$R$2520,16,FALSE),"TBD")</f>
        <v>5510</v>
      </c>
      <c r="AR655" s="171" t="str">
        <f>IFERROR(VLOOKUP('PLANNING-RECHANGES LATelec'!$A655,[3]PO_AS!$A$2:$S$2520,18,FALSE),"TBD")</f>
        <v>USD</v>
      </c>
      <c r="AS655" s="171" t="str">
        <f t="shared" si="66"/>
        <v>Valide</v>
      </c>
      <c r="AT655" s="171" t="str">
        <f t="shared" si="67"/>
        <v>Valide</v>
      </c>
      <c r="AU655" s="215" t="str">
        <f>LEFT('PLANNING-RECHANGES LATelec'!$R655,9)</f>
        <v>LCT263959</v>
      </c>
      <c r="AV655" s="156"/>
    </row>
    <row r="656" spans="1:48" ht="25.5" hidden="1" x14ac:dyDescent="0.2">
      <c r="A656" s="86" t="str">
        <f t="shared" si="63"/>
        <v>2807455910</v>
      </c>
      <c r="B656" s="125" t="str">
        <f>IFERROR(VLOOKUP(F656,'Table V'!A:K,11,FALSE),"TBD")</f>
        <v>TBD</v>
      </c>
      <c r="C656" s="125">
        <v>28074559</v>
      </c>
      <c r="D656" s="126" t="s">
        <v>157</v>
      </c>
      <c r="E656" s="127" t="s">
        <v>104</v>
      </c>
      <c r="F656" s="125" t="s">
        <v>1538</v>
      </c>
      <c r="G656" s="125">
        <v>2</v>
      </c>
      <c r="H656" s="125">
        <v>2</v>
      </c>
      <c r="I656" s="125" t="str">
        <f>IFERROR(VLOOKUP(F656,'Stock PHS'!A:F,6,FALSE),"")</f>
        <v/>
      </c>
      <c r="J656" s="128" t="str">
        <f>IFERROR(VLOOKUP(F656,'Table V'!A:I,9,FALSE),"P/N INCONNU")</f>
        <v>P/N INCONNU</v>
      </c>
      <c r="K656" s="125" t="str">
        <f>IFERROR(VLOOKUP(F656,'Table V'!A:J,10,FALSE),"TBD")</f>
        <v>TBD</v>
      </c>
      <c r="L656" s="125" t="str">
        <f>IFERROR(VLOOKUP(F656,'Table V'!A:C,3,FALSE),"LdF non existante")</f>
        <v>LdF non existante</v>
      </c>
      <c r="M656" s="129"/>
      <c r="N656" s="129" t="str">
        <f>IFERROR(VLOOKUP(F656,'Table V'!A:H,8,FALSE),"À définir")</f>
        <v>À définir</v>
      </c>
      <c r="O656" s="125" t="str">
        <f>IFERROR(VLOOKUP(F656,'Table V'!A:E,2,FALSE),"TBD")</f>
        <v>TBD</v>
      </c>
      <c r="P656" s="129" t="str">
        <f>IFERROR(CONCATENATE(VLOOKUP(F656,'Table V'!$A$1:$Q$260192,17,FALSE),"-",(RIGHT(C656,4)),"0",D656),"")</f>
        <v/>
      </c>
      <c r="Q656" s="138" t="str">
        <f>IFERROR(VLOOKUP(F656,'Table V'!A:L,12,FALSE),"")</f>
        <v/>
      </c>
      <c r="R656" s="126"/>
      <c r="S656" s="125"/>
      <c r="T656" s="131"/>
      <c r="U656" s="132"/>
      <c r="V656" s="139" t="str">
        <f>IFERROR(VLOOKUP(F656,'Table V'!A:F,6,FALSE),"TBD")</f>
        <v>TBD</v>
      </c>
      <c r="W656" s="140" t="str">
        <f>IFERROR(VLOOKUP(F656,'Table V'!A:G,7,FALSE),"TBD")</f>
        <v>TBD</v>
      </c>
      <c r="X656" s="125" t="str">
        <f>IFERROR(VLOOKUP(A656,[1]Feuil1!$A:$AG,32,FALSE),"N/A")</f>
        <v>N/A</v>
      </c>
      <c r="Y656" s="130" t="str">
        <f>IF(ISNUMBER(Tableau1[[#This Row],[Date expédition réelle]]),"Expédiée","En cours")</f>
        <v>En cours</v>
      </c>
      <c r="Z656" s="133" t="s">
        <v>1657</v>
      </c>
      <c r="AA656" s="125"/>
      <c r="AB656" s="129"/>
      <c r="AC656" s="129"/>
      <c r="AD656" s="129"/>
      <c r="AE656" s="134">
        <v>43606</v>
      </c>
      <c r="AF656" s="134" t="s">
        <v>147</v>
      </c>
      <c r="AG656" s="134" t="str">
        <f t="shared" si="64"/>
        <v>TBD</v>
      </c>
      <c r="AH656" s="125"/>
      <c r="AI656" s="219" t="str">
        <f>IFERROR(VLOOKUP('PLANNING-RECHANGES LATelec'!$AU656,[2]MAD!$B$4:$J$50000,2,FALSE),"MAD TBD")</f>
        <v>MAD TBD</v>
      </c>
      <c r="AJ656" s="135" t="str">
        <f>IFERROR(VLOOKUP('PLANNING-RECHANGES LATelec'!$AU656,[2]MAD!$B$4:$J$50000,9,FALSE),"NON EXPEDIÉE")</f>
        <v>NON EXPEDIÉE</v>
      </c>
      <c r="AK656" s="237" t="str">
        <f t="shared" si="65"/>
        <v/>
      </c>
      <c r="AL656" s="227"/>
      <c r="AM656" s="222"/>
      <c r="AN656" s="172" t="str">
        <f>IFERROR(VLOOKUP('PLANNING-RECHANGES LATelec'!$F656,'Table V'!A$1:O8563,13,FALSE),"TBD")</f>
        <v>TBD</v>
      </c>
      <c r="AO656" s="170" t="str">
        <f>IFERROR(VLOOKUP('PLANNING-RECHANGES LATelec'!$F656,'Table V'!A$1:O8520,14,FALSE),"TBD")</f>
        <v>TBD</v>
      </c>
      <c r="AP656" s="171" t="str">
        <f>IFERROR(VLOOKUP('PLANNING-RECHANGES LATelec'!$F656,'Table V'!A$1:O$8013,15,FALSE),"TBD")</f>
        <v>TBD</v>
      </c>
      <c r="AQ656" s="170">
        <f>IFERROR(VLOOKUP('PLANNING-RECHANGES LATelec'!$A656,[3]PO_AS!$A$2:$R$2520,16,FALSE),"TBD")</f>
        <v>0.01</v>
      </c>
      <c r="AR656" s="171" t="str">
        <f>IFERROR(VLOOKUP('PLANNING-RECHANGES LATelec'!$A656,[3]PO_AS!$A$2:$S$2520,18,FALSE),"TBD")</f>
        <v>EUR</v>
      </c>
      <c r="AS656" s="171" t="str">
        <f t="shared" si="66"/>
        <v>Non valide</v>
      </c>
      <c r="AT656" s="171" t="str">
        <f t="shared" si="67"/>
        <v>Non valide</v>
      </c>
      <c r="AU656" s="215" t="str">
        <f>LEFT('PLANNING-RECHANGES LATelec'!$R656,9)</f>
        <v/>
      </c>
      <c r="AV656" s="156"/>
    </row>
    <row r="657" spans="1:48" ht="38.25" hidden="1" x14ac:dyDescent="0.2">
      <c r="A657" s="86" t="str">
        <f t="shared" si="63"/>
        <v>2809149110</v>
      </c>
      <c r="B657" s="125" t="str">
        <f>IFERROR(VLOOKUP(F657,'Table V'!A:K,11,FALSE),"TBD")</f>
        <v>AIRBUS</v>
      </c>
      <c r="C657" s="125">
        <v>28091491</v>
      </c>
      <c r="D657" s="126" t="s">
        <v>157</v>
      </c>
      <c r="E657" s="127" t="s">
        <v>104</v>
      </c>
      <c r="F657" s="125" t="s">
        <v>1584</v>
      </c>
      <c r="G657" s="125">
        <v>1</v>
      </c>
      <c r="H657" s="125">
        <v>1</v>
      </c>
      <c r="I657" s="125" t="str">
        <f>IFERROR(VLOOKUP(F657,'Stock PHS'!A:F,6,FALSE),"")</f>
        <v/>
      </c>
      <c r="J657" s="128" t="str">
        <f>IFERROR(VLOOKUP(F657,'Table V'!A:I,9,FALSE),"P/N INCONNU")</f>
        <v>P/N CONNU</v>
      </c>
      <c r="K657" s="125" t="str">
        <f>IFERROR(VLOOKUP(F657,'Table V'!A:J,10,FALSE),"TBD")</f>
        <v>NB01707P</v>
      </c>
      <c r="L657" s="125" t="str">
        <f>IFERROR(VLOOKUP(F657,'Table V'!A:C,3,FALSE),"LdF non existante")</f>
        <v>LdF Non approuvée</v>
      </c>
      <c r="M657" s="129"/>
      <c r="N657" s="129" t="str">
        <f>IFERROR(VLOOKUP(F657,'Table V'!A:H,8,FALSE),"À définir")</f>
        <v>NON</v>
      </c>
      <c r="O657" s="125">
        <f>IFERROR(VLOOKUP(F657,'Table V'!A:E,2,FALSE),"TBD")</f>
        <v>60</v>
      </c>
      <c r="P657" s="129" t="str">
        <f>IFERROR(CONCATENATE(VLOOKUP(F657,'Table V'!$A$1:$Q$260192,17,FALSE),"-",(RIGHT(C657,4)),"0",D657),"")</f>
        <v>1251019-1491010</v>
      </c>
      <c r="Q657" s="138" t="str">
        <f>IFERROR(VLOOKUP(F657,'Table V'!A:L,12,FALSE),"")</f>
        <v>LAB</v>
      </c>
      <c r="R657" s="126" t="s">
        <v>1639</v>
      </c>
      <c r="S657" s="125" t="s">
        <v>172</v>
      </c>
      <c r="T657" s="131"/>
      <c r="U657" s="132"/>
      <c r="V657" s="139" t="str">
        <f>IFERROR(VLOOKUP(F657,'Table V'!A:F,6,FALSE),"TBD")</f>
        <v>6963402800
6963403000</v>
      </c>
      <c r="W657" s="140" t="str">
        <f>IFERROR(VLOOKUP(F657,'Table V'!A:G,7,FALSE),"TBD")</f>
        <v>Qté 1
Qté 1</v>
      </c>
      <c r="X657" s="125" t="str">
        <f>IFERROR(VLOOKUP(A657,[1]Feuil1!$A:$AG,32,FALSE),"N/A")</f>
        <v>Waiting</v>
      </c>
      <c r="Y657" s="130" t="str">
        <f>IF(ISNUMBER(Tableau1[[#This Row],[Date expédition réelle]]),"Expédiée","En cours")</f>
        <v>En cours</v>
      </c>
      <c r="Z657" s="133" t="s">
        <v>1949</v>
      </c>
      <c r="AA657" s="125" t="s">
        <v>876</v>
      </c>
      <c r="AB657" s="129">
        <v>22807</v>
      </c>
      <c r="AC657" s="129"/>
      <c r="AD657" s="129"/>
      <c r="AE657" s="134">
        <v>43560</v>
      </c>
      <c r="AF657" s="134" t="s">
        <v>147</v>
      </c>
      <c r="AG657" s="134" t="str">
        <f t="shared" si="64"/>
        <v>TBD</v>
      </c>
      <c r="AH657" s="125"/>
      <c r="AI657" s="219" t="str">
        <f>IFERROR(VLOOKUP('PLANNING-RECHANGES LATelec'!$AU657,[2]MAD!$B$4:$J$50000,2,FALSE),"MAD TBD")</f>
        <v>MAD TBD</v>
      </c>
      <c r="AJ657" s="135" t="str">
        <f>IFERROR(VLOOKUP('PLANNING-RECHANGES LATelec'!$AU657,[2]MAD!$B$4:$J$50000,9,FALSE),"NON EXPEDIÉE")</f>
        <v>NON EXPEDIÉE</v>
      </c>
      <c r="AK657" s="237" t="str">
        <f t="shared" si="65"/>
        <v/>
      </c>
      <c r="AL657" s="227"/>
      <c r="AM657" s="222"/>
      <c r="AN657" s="172">
        <f>IFERROR(VLOOKUP('PLANNING-RECHANGES LATelec'!$F657,'Table V'!A$1:O8564,13,FALSE),"TBD")</f>
        <v>1014</v>
      </c>
      <c r="AO657" s="170">
        <f>IFERROR(VLOOKUP('PLANNING-RECHANGES LATelec'!$F657,'Table V'!A$1:O8521,14,FALSE),"TBD")</f>
        <v>1898</v>
      </c>
      <c r="AP657" s="171" t="str">
        <f>IFERROR(VLOOKUP('PLANNING-RECHANGES LATelec'!$F657,'Table V'!A$1:O$8013,15,FALSE),"TBD")</f>
        <v>USD</v>
      </c>
      <c r="AQ657" s="170">
        <f>IFERROR(VLOOKUP('PLANNING-RECHANGES LATelec'!$A657,[3]PO_AS!$A$2:$R$2520,16,FALSE),"TBD")</f>
        <v>0.01</v>
      </c>
      <c r="AR657" s="171" t="str">
        <f>IFERROR(VLOOKUP('PLANNING-RECHANGES LATelec'!$A657,[3]PO_AS!$A$2:$S$2520,18,FALSE),"TBD")</f>
        <v>EUR</v>
      </c>
      <c r="AS657" s="171" t="str">
        <f t="shared" si="66"/>
        <v>Non valide</v>
      </c>
      <c r="AT657" s="171" t="str">
        <f t="shared" si="67"/>
        <v>Non valide</v>
      </c>
      <c r="AU657" s="215" t="str">
        <f>LEFT('PLANNING-RECHANGES LATelec'!$R657,9)</f>
        <v>LCT302495</v>
      </c>
      <c r="AV657" s="156"/>
    </row>
    <row r="658" spans="1:48" ht="38.25" hidden="1" x14ac:dyDescent="0.2">
      <c r="A658" s="86" t="str">
        <f t="shared" si="63"/>
        <v>2809149510</v>
      </c>
      <c r="B658" s="125" t="str">
        <f>IFERROR(VLOOKUP(F658,'Table V'!A:K,11,FALSE),"TBD")</f>
        <v>AIRBUS</v>
      </c>
      <c r="C658" s="125">
        <v>28091495</v>
      </c>
      <c r="D658" s="126" t="s">
        <v>157</v>
      </c>
      <c r="E658" s="127" t="s">
        <v>104</v>
      </c>
      <c r="F658" s="125" t="s">
        <v>1584</v>
      </c>
      <c r="G658" s="125">
        <v>1</v>
      </c>
      <c r="H658" s="125">
        <v>1</v>
      </c>
      <c r="I658" s="125" t="str">
        <f>IFERROR(VLOOKUP(F658,'Stock PHS'!A:F,6,FALSE),"")</f>
        <v/>
      </c>
      <c r="J658" s="128" t="str">
        <f>IFERROR(VLOOKUP(F658,'Table V'!A:I,9,FALSE),"P/N INCONNU")</f>
        <v>P/N CONNU</v>
      </c>
      <c r="K658" s="125" t="str">
        <f>IFERROR(VLOOKUP(F658,'Table V'!A:J,10,FALSE),"TBD")</f>
        <v>NB01707P</v>
      </c>
      <c r="L658" s="125" t="str">
        <f>IFERROR(VLOOKUP(F658,'Table V'!A:C,3,FALSE),"LdF non existante")</f>
        <v>LdF Non approuvée</v>
      </c>
      <c r="M658" s="129"/>
      <c r="N658" s="129" t="str">
        <f>IFERROR(VLOOKUP(F658,'Table V'!A:H,8,FALSE),"À définir")</f>
        <v>NON</v>
      </c>
      <c r="O658" s="125">
        <f>IFERROR(VLOOKUP(F658,'Table V'!A:E,2,FALSE),"TBD")</f>
        <v>60</v>
      </c>
      <c r="P658" s="129" t="str">
        <f>IFERROR(CONCATENATE(VLOOKUP(F658,'Table V'!$A$1:$Q$260192,17,FALSE),"-",(RIGHT(C658,4)),"0",D658),"")</f>
        <v>1251019-1495010</v>
      </c>
      <c r="Q658" s="138" t="str">
        <f>IFERROR(VLOOKUP(F658,'Table V'!A:L,12,FALSE),"")</f>
        <v>LAB</v>
      </c>
      <c r="R658" s="126" t="s">
        <v>1640</v>
      </c>
      <c r="S658" s="125" t="s">
        <v>183</v>
      </c>
      <c r="T658" s="131"/>
      <c r="U658" s="132"/>
      <c r="V658" s="139" t="str">
        <f>IFERROR(VLOOKUP(F658,'Table V'!A:F,6,FALSE),"TBD")</f>
        <v>6963402800
6963403000</v>
      </c>
      <c r="W658" s="140" t="str">
        <f>IFERROR(VLOOKUP(F658,'Table V'!A:G,7,FALSE),"TBD")</f>
        <v>Qté 1
Qté 1</v>
      </c>
      <c r="X658" s="125" t="str">
        <f>IFERROR(VLOOKUP(A658,[1]Feuil1!$A:$AG,32,FALSE),"N/A")</f>
        <v>Waiting</v>
      </c>
      <c r="Y658" s="130" t="str">
        <f>IF(ISNUMBER(Tableau1[[#This Row],[Date expédition réelle]]),"Expédiée","En cours")</f>
        <v>En cours</v>
      </c>
      <c r="Z658" s="133" t="s">
        <v>1949</v>
      </c>
      <c r="AA658" s="125" t="s">
        <v>876</v>
      </c>
      <c r="AB658" s="129">
        <v>22807</v>
      </c>
      <c r="AC658" s="129"/>
      <c r="AD658" s="129"/>
      <c r="AE658" s="134">
        <v>43560</v>
      </c>
      <c r="AF658" s="134" t="s">
        <v>147</v>
      </c>
      <c r="AG658" s="134" t="str">
        <f t="shared" si="64"/>
        <v>TBD</v>
      </c>
      <c r="AH658" s="125"/>
      <c r="AI658" s="219" t="str">
        <f>IFERROR(VLOOKUP('PLANNING-RECHANGES LATelec'!$AU658,[2]MAD!$B$4:$J$50000,2,FALSE),"MAD TBD")</f>
        <v>MAD TBD</v>
      </c>
      <c r="AJ658" s="135" t="str">
        <f>IFERROR(VLOOKUP('PLANNING-RECHANGES LATelec'!$AU658,[2]MAD!$B$4:$J$50000,9,FALSE),"NON EXPEDIÉE")</f>
        <v>NON EXPEDIÉE</v>
      </c>
      <c r="AK658" s="237" t="str">
        <f t="shared" si="65"/>
        <v/>
      </c>
      <c r="AL658" s="227"/>
      <c r="AM658" s="222"/>
      <c r="AN658" s="172">
        <f>IFERROR(VLOOKUP('PLANNING-RECHANGES LATelec'!$F658,'Table V'!A$1:O8565,13,FALSE),"TBD")</f>
        <v>1014</v>
      </c>
      <c r="AO658" s="170">
        <f>IFERROR(VLOOKUP('PLANNING-RECHANGES LATelec'!$F658,'Table V'!A$1:O8522,14,FALSE),"TBD")</f>
        <v>1898</v>
      </c>
      <c r="AP658" s="171" t="str">
        <f>IFERROR(VLOOKUP('PLANNING-RECHANGES LATelec'!$F658,'Table V'!A$1:O$8013,15,FALSE),"TBD")</f>
        <v>USD</v>
      </c>
      <c r="AQ658" s="170">
        <f>IFERROR(VLOOKUP('PLANNING-RECHANGES LATelec'!$A658,[3]PO_AS!$A$2:$R$2520,16,FALSE),"TBD")</f>
        <v>0.01</v>
      </c>
      <c r="AR658" s="171" t="str">
        <f>IFERROR(VLOOKUP('PLANNING-RECHANGES LATelec'!$A658,[3]PO_AS!$A$2:$S$2520,18,FALSE),"TBD")</f>
        <v>EUR</v>
      </c>
      <c r="AS658" s="171" t="str">
        <f t="shared" si="66"/>
        <v>Non valide</v>
      </c>
      <c r="AT658" s="171" t="str">
        <f t="shared" si="67"/>
        <v>Non valide</v>
      </c>
      <c r="AU658" s="215" t="str">
        <f>LEFT('PLANNING-RECHANGES LATelec'!$R658,9)</f>
        <v>LCT302498</v>
      </c>
      <c r="AV658" s="156"/>
    </row>
    <row r="659" spans="1:48" ht="38.25" hidden="1" x14ac:dyDescent="0.2">
      <c r="A659" s="86" t="str">
        <f t="shared" si="63"/>
        <v>2809149810</v>
      </c>
      <c r="B659" s="125" t="str">
        <f>IFERROR(VLOOKUP(F659,'Table V'!A:K,11,FALSE),"TBD")</f>
        <v>AIRBUS</v>
      </c>
      <c r="C659" s="125">
        <v>28091498</v>
      </c>
      <c r="D659" s="126" t="s">
        <v>157</v>
      </c>
      <c r="E659" s="127" t="s">
        <v>104</v>
      </c>
      <c r="F659" s="125" t="s">
        <v>1584</v>
      </c>
      <c r="G659" s="125">
        <v>1</v>
      </c>
      <c r="H659" s="125">
        <v>1</v>
      </c>
      <c r="I659" s="125" t="str">
        <f>IFERROR(VLOOKUP(F659,'Stock PHS'!A:F,6,FALSE),"")</f>
        <v/>
      </c>
      <c r="J659" s="128" t="str">
        <f>IFERROR(VLOOKUP(F659,'Table V'!A:I,9,FALSE),"P/N INCONNU")</f>
        <v>P/N CONNU</v>
      </c>
      <c r="K659" s="125" t="str">
        <f>IFERROR(VLOOKUP(F659,'Table V'!A:J,10,FALSE),"TBD")</f>
        <v>NB01707P</v>
      </c>
      <c r="L659" s="125" t="str">
        <f>IFERROR(VLOOKUP(F659,'Table V'!A:C,3,FALSE),"LdF non existante")</f>
        <v>LdF Non approuvée</v>
      </c>
      <c r="M659" s="129"/>
      <c r="N659" s="129" t="str">
        <f>IFERROR(VLOOKUP(F659,'Table V'!A:H,8,FALSE),"À définir")</f>
        <v>NON</v>
      </c>
      <c r="O659" s="125">
        <f>IFERROR(VLOOKUP(F659,'Table V'!A:E,2,FALSE),"TBD")</f>
        <v>60</v>
      </c>
      <c r="P659" s="129" t="str">
        <f>IFERROR(CONCATENATE(VLOOKUP(F659,'Table V'!$A$1:$Q$260192,17,FALSE),"-",(RIGHT(C659,4)),"0",D659),"")</f>
        <v>1251019-1498010</v>
      </c>
      <c r="Q659" s="138" t="str">
        <f>IFERROR(VLOOKUP(F659,'Table V'!A:L,12,FALSE),"")</f>
        <v>LAB</v>
      </c>
      <c r="R659" s="126" t="s">
        <v>1641</v>
      </c>
      <c r="S659" s="125" t="s">
        <v>186</v>
      </c>
      <c r="T659" s="131"/>
      <c r="U659" s="132"/>
      <c r="V659" s="139" t="str">
        <f>IFERROR(VLOOKUP(F659,'Table V'!A:F,6,FALSE),"TBD")</f>
        <v>6963402800
6963403000</v>
      </c>
      <c r="W659" s="140" t="str">
        <f>IFERROR(VLOOKUP(F659,'Table V'!A:G,7,FALSE),"TBD")</f>
        <v>Qté 1
Qté 1</v>
      </c>
      <c r="X659" s="125" t="str">
        <f>IFERROR(VLOOKUP(A659,[1]Feuil1!$A:$AG,32,FALSE),"N/A")</f>
        <v>Waiting</v>
      </c>
      <c r="Y659" s="130" t="str">
        <f>IF(ISNUMBER(Tableau1[[#This Row],[Date expédition réelle]]),"Expédiée","En cours")</f>
        <v>En cours</v>
      </c>
      <c r="Z659" s="133" t="s">
        <v>1949</v>
      </c>
      <c r="AA659" s="125" t="s">
        <v>876</v>
      </c>
      <c r="AB659" s="129">
        <v>22807</v>
      </c>
      <c r="AC659" s="129"/>
      <c r="AD659" s="129"/>
      <c r="AE659" s="134">
        <v>43560</v>
      </c>
      <c r="AF659" s="134" t="s">
        <v>147</v>
      </c>
      <c r="AG659" s="134" t="str">
        <f t="shared" si="64"/>
        <v>TBD</v>
      </c>
      <c r="AH659" s="125"/>
      <c r="AI659" s="219" t="str">
        <f>IFERROR(VLOOKUP('PLANNING-RECHANGES LATelec'!$AU659,[2]MAD!$B$4:$J$50000,2,FALSE),"MAD TBD")</f>
        <v>MAD TBD</v>
      </c>
      <c r="AJ659" s="135" t="str">
        <f>IFERROR(VLOOKUP('PLANNING-RECHANGES LATelec'!$AU659,[2]MAD!$B$4:$J$50000,9,FALSE),"NON EXPEDIÉE")</f>
        <v>NON EXPEDIÉE</v>
      </c>
      <c r="AK659" s="237" t="str">
        <f t="shared" si="65"/>
        <v/>
      </c>
      <c r="AL659" s="227"/>
      <c r="AM659" s="222"/>
      <c r="AN659" s="172">
        <f>IFERROR(VLOOKUP('PLANNING-RECHANGES LATelec'!$F659,'Table V'!A$1:O8566,13,FALSE),"TBD")</f>
        <v>1014</v>
      </c>
      <c r="AO659" s="170">
        <f>IFERROR(VLOOKUP('PLANNING-RECHANGES LATelec'!$F659,'Table V'!A$1:O8523,14,FALSE),"TBD")</f>
        <v>1898</v>
      </c>
      <c r="AP659" s="171" t="str">
        <f>IFERROR(VLOOKUP('PLANNING-RECHANGES LATelec'!$F659,'Table V'!A$1:O$8013,15,FALSE),"TBD")</f>
        <v>USD</v>
      </c>
      <c r="AQ659" s="170">
        <f>IFERROR(VLOOKUP('PLANNING-RECHANGES LATelec'!$A659,[3]PO_AS!$A$2:$R$2520,16,FALSE),"TBD")</f>
        <v>0.01</v>
      </c>
      <c r="AR659" s="171" t="str">
        <f>IFERROR(VLOOKUP('PLANNING-RECHANGES LATelec'!$A659,[3]PO_AS!$A$2:$S$2520,18,FALSE),"TBD")</f>
        <v>EUR</v>
      </c>
      <c r="AS659" s="171" t="str">
        <f t="shared" si="66"/>
        <v>Non valide</v>
      </c>
      <c r="AT659" s="171" t="str">
        <f t="shared" si="67"/>
        <v>Non valide</v>
      </c>
      <c r="AU659" s="215" t="str">
        <f>LEFT('PLANNING-RECHANGES LATelec'!$R659,9)</f>
        <v>LCT302501</v>
      </c>
      <c r="AV659" s="156"/>
    </row>
    <row r="660" spans="1:48" ht="38.25" hidden="1" x14ac:dyDescent="0.2">
      <c r="A660" s="86" t="str">
        <f t="shared" si="63"/>
        <v>2809150110</v>
      </c>
      <c r="B660" s="125" t="str">
        <f>IFERROR(VLOOKUP(F660,'Table V'!A:K,11,FALSE),"TBD")</f>
        <v>AIRBUS</v>
      </c>
      <c r="C660" s="125">
        <v>28091501</v>
      </c>
      <c r="D660" s="126" t="s">
        <v>157</v>
      </c>
      <c r="E660" s="127" t="s">
        <v>104</v>
      </c>
      <c r="F660" s="125" t="s">
        <v>1584</v>
      </c>
      <c r="G660" s="125">
        <v>1</v>
      </c>
      <c r="H660" s="125">
        <v>1</v>
      </c>
      <c r="I660" s="125" t="str">
        <f>IFERROR(VLOOKUP(F660,'Stock PHS'!A:F,6,FALSE),"")</f>
        <v/>
      </c>
      <c r="J660" s="128" t="str">
        <f>IFERROR(VLOOKUP(F660,'Table V'!A:I,9,FALSE),"P/N INCONNU")</f>
        <v>P/N CONNU</v>
      </c>
      <c r="K660" s="125" t="str">
        <f>IFERROR(VLOOKUP(F660,'Table V'!A:J,10,FALSE),"TBD")</f>
        <v>NB01707P</v>
      </c>
      <c r="L660" s="125" t="str">
        <f>IFERROR(VLOOKUP(F660,'Table V'!A:C,3,FALSE),"LdF non existante")</f>
        <v>LdF Non approuvée</v>
      </c>
      <c r="M660" s="129"/>
      <c r="N660" s="129" t="str">
        <f>IFERROR(VLOOKUP(F660,'Table V'!A:H,8,FALSE),"À définir")</f>
        <v>NON</v>
      </c>
      <c r="O660" s="125">
        <f>IFERROR(VLOOKUP(F660,'Table V'!A:E,2,FALSE),"TBD")</f>
        <v>60</v>
      </c>
      <c r="P660" s="129" t="str">
        <f>IFERROR(CONCATENATE(VLOOKUP(F660,'Table V'!$A$1:$Q$260192,17,FALSE),"-",(RIGHT(C660,4)),"0",D660),"")</f>
        <v>1251019-1501010</v>
      </c>
      <c r="Q660" s="138" t="str">
        <f>IFERROR(VLOOKUP(F660,'Table V'!A:L,12,FALSE),"")</f>
        <v>LAB</v>
      </c>
      <c r="R660" s="126" t="s">
        <v>1642</v>
      </c>
      <c r="S660" s="125" t="s">
        <v>187</v>
      </c>
      <c r="T660" s="131"/>
      <c r="U660" s="132"/>
      <c r="V660" s="139" t="str">
        <f>IFERROR(VLOOKUP(F660,'Table V'!A:F,6,FALSE),"TBD")</f>
        <v>6963402800
6963403000</v>
      </c>
      <c r="W660" s="140" t="str">
        <f>IFERROR(VLOOKUP(F660,'Table V'!A:G,7,FALSE),"TBD")</f>
        <v>Qté 1
Qté 1</v>
      </c>
      <c r="X660" s="125" t="str">
        <f>IFERROR(VLOOKUP(A660,[1]Feuil1!$A:$AG,32,FALSE),"N/A")</f>
        <v>Waiting</v>
      </c>
      <c r="Y660" s="130" t="str">
        <f>IF(ISNUMBER(Tableau1[[#This Row],[Date expédition réelle]]),"Expédiée","En cours")</f>
        <v>En cours</v>
      </c>
      <c r="Z660" s="133" t="s">
        <v>1949</v>
      </c>
      <c r="AA660" s="125" t="s">
        <v>876</v>
      </c>
      <c r="AB660" s="129">
        <v>22807</v>
      </c>
      <c r="AC660" s="129"/>
      <c r="AD660" s="129"/>
      <c r="AE660" s="134">
        <v>43560</v>
      </c>
      <c r="AF660" s="134" t="s">
        <v>147</v>
      </c>
      <c r="AG660" s="134" t="str">
        <f t="shared" si="64"/>
        <v>TBD</v>
      </c>
      <c r="AH660" s="125"/>
      <c r="AI660" s="219" t="str">
        <f>IFERROR(VLOOKUP('PLANNING-RECHANGES LATelec'!$AU660,[2]MAD!$B$4:$J$50000,2,FALSE),"MAD TBD")</f>
        <v>MAD TBD</v>
      </c>
      <c r="AJ660" s="135" t="str">
        <f>IFERROR(VLOOKUP('PLANNING-RECHANGES LATelec'!$AU660,[2]MAD!$B$4:$J$50000,9,FALSE),"NON EXPEDIÉE")</f>
        <v>NON EXPEDIÉE</v>
      </c>
      <c r="AK660" s="237" t="str">
        <f t="shared" si="65"/>
        <v/>
      </c>
      <c r="AL660" s="227"/>
      <c r="AM660" s="222"/>
      <c r="AN660" s="172">
        <f>IFERROR(VLOOKUP('PLANNING-RECHANGES LATelec'!$F660,'Table V'!A$1:O8567,13,FALSE),"TBD")</f>
        <v>1014</v>
      </c>
      <c r="AO660" s="170">
        <f>IFERROR(VLOOKUP('PLANNING-RECHANGES LATelec'!$F660,'Table V'!A$1:O8524,14,FALSE),"TBD")</f>
        <v>1898</v>
      </c>
      <c r="AP660" s="171" t="str">
        <f>IFERROR(VLOOKUP('PLANNING-RECHANGES LATelec'!$F660,'Table V'!A$1:O$8013,15,FALSE),"TBD")</f>
        <v>USD</v>
      </c>
      <c r="AQ660" s="170">
        <f>IFERROR(VLOOKUP('PLANNING-RECHANGES LATelec'!$A660,[3]PO_AS!$A$2:$R$2520,16,FALSE),"TBD")</f>
        <v>0.01</v>
      </c>
      <c r="AR660" s="171" t="str">
        <f>IFERROR(VLOOKUP('PLANNING-RECHANGES LATelec'!$A660,[3]PO_AS!$A$2:$S$2520,18,FALSE),"TBD")</f>
        <v>EUR</v>
      </c>
      <c r="AS660" s="171" t="str">
        <f t="shared" si="66"/>
        <v>Non valide</v>
      </c>
      <c r="AT660" s="171" t="str">
        <f t="shared" si="67"/>
        <v>Non valide</v>
      </c>
      <c r="AU660" s="215" t="str">
        <f>LEFT('PLANNING-RECHANGES LATelec'!$R660,9)</f>
        <v>LCT302504</v>
      </c>
      <c r="AV660" s="156"/>
    </row>
    <row r="661" spans="1:48" ht="38.25" hidden="1" x14ac:dyDescent="0.2">
      <c r="A661" s="86" t="str">
        <f t="shared" si="63"/>
        <v>2809165510</v>
      </c>
      <c r="B661" s="125" t="str">
        <f>IFERROR(VLOOKUP(F661,'Table V'!A:K,11,FALSE),"TBD")</f>
        <v>AIRBUS</v>
      </c>
      <c r="C661" s="125">
        <v>28091655</v>
      </c>
      <c r="D661" s="126" t="s">
        <v>157</v>
      </c>
      <c r="E661" s="127" t="s">
        <v>104</v>
      </c>
      <c r="F661" s="125" t="s">
        <v>1585</v>
      </c>
      <c r="G661" s="125">
        <v>1</v>
      </c>
      <c r="H661" s="125">
        <v>1</v>
      </c>
      <c r="I661" s="125" t="str">
        <f>IFERROR(VLOOKUP(F661,'Stock PHS'!A:F,6,FALSE),"")</f>
        <v/>
      </c>
      <c r="J661" s="128" t="str">
        <f>IFERROR(VLOOKUP(F661,'Table V'!A:I,9,FALSE),"P/N INCONNU")</f>
        <v>P/N CONNU</v>
      </c>
      <c r="K661" s="125" t="str">
        <f>IFERROR(VLOOKUP(F661,'Table V'!A:J,10,FALSE),"TBD")</f>
        <v>NB01707P</v>
      </c>
      <c r="L661" s="125" t="str">
        <f>IFERROR(VLOOKUP(F661,'Table V'!A:C,3,FALSE),"LdF non existante")</f>
        <v>LdF Non approuvée</v>
      </c>
      <c r="M661" s="129"/>
      <c r="N661" s="129" t="str">
        <f>IFERROR(VLOOKUP(F661,'Table V'!A:H,8,FALSE),"À définir")</f>
        <v>NON</v>
      </c>
      <c r="O661" s="125">
        <f>IFERROR(VLOOKUP(F661,'Table V'!A:E,2,FALSE),"TBD")</f>
        <v>62</v>
      </c>
      <c r="P661" s="129" t="str">
        <f>IFERROR(CONCATENATE(VLOOKUP(F661,'Table V'!$A$1:$Q$260192,17,FALSE),"-",(RIGHT(C661,4)),"0",D661),"")</f>
        <v>1251019-1655010</v>
      </c>
      <c r="Q661" s="138" t="str">
        <f>IFERROR(VLOOKUP(F661,'Table V'!A:L,12,FALSE),"")</f>
        <v>LAB</v>
      </c>
      <c r="R661" s="126" t="s">
        <v>1643</v>
      </c>
      <c r="S661" s="125" t="s">
        <v>172</v>
      </c>
      <c r="T661" s="131"/>
      <c r="U661" s="132"/>
      <c r="V661" s="139" t="str">
        <f>IFERROR(VLOOKUP(F661,'Table V'!A:F,6,FALSE),"TBD")</f>
        <v>6963402800
6963403000
6963403400</v>
      </c>
      <c r="W661" s="140" t="str">
        <f>IFERROR(VLOOKUP(F661,'Table V'!A:G,7,FALSE),"TBD")</f>
        <v>Qté 1
Qté 1
Qté 1</v>
      </c>
      <c r="X661" s="125" t="str">
        <f>IFERROR(VLOOKUP(A661,[1]Feuil1!$A:$AG,32,FALSE),"N/A")</f>
        <v>Waiting</v>
      </c>
      <c r="Y661" s="130" t="str">
        <f>IF(ISNUMBER(Tableau1[[#This Row],[Date expédition réelle]]),"Expédiée","En cours")</f>
        <v>En cours</v>
      </c>
      <c r="Z661" s="133" t="s">
        <v>1949</v>
      </c>
      <c r="AA661" s="125" t="s">
        <v>876</v>
      </c>
      <c r="AB661" s="129">
        <v>22807</v>
      </c>
      <c r="AC661" s="129"/>
      <c r="AD661" s="129"/>
      <c r="AE661" s="134">
        <v>43560</v>
      </c>
      <c r="AF661" s="134" t="s">
        <v>147</v>
      </c>
      <c r="AG661" s="134" t="str">
        <f t="shared" si="64"/>
        <v>TBD</v>
      </c>
      <c r="AH661" s="125"/>
      <c r="AI661" s="219" t="str">
        <f>IFERROR(VLOOKUP('PLANNING-RECHANGES LATelec'!$AU661,[2]MAD!$B$4:$J$50000,2,FALSE),"MAD TBD")</f>
        <v>MAD TBD</v>
      </c>
      <c r="AJ661" s="135" t="str">
        <f>IFERROR(VLOOKUP('PLANNING-RECHANGES LATelec'!$AU661,[2]MAD!$B$4:$J$50000,9,FALSE),"NON EXPEDIÉE")</f>
        <v>NON EXPEDIÉE</v>
      </c>
      <c r="AK661" s="237" t="str">
        <f t="shared" si="65"/>
        <v/>
      </c>
      <c r="AL661" s="227"/>
      <c r="AM661" s="222"/>
      <c r="AN661" s="172">
        <f>IFERROR(VLOOKUP('PLANNING-RECHANGES LATelec'!$F661,'Table V'!A$1:O8568,13,FALSE),"TBD")</f>
        <v>1147</v>
      </c>
      <c r="AO661" s="170">
        <f>IFERROR(VLOOKUP('PLANNING-RECHANGES LATelec'!$F661,'Table V'!A$1:O8525,14,FALSE),"TBD")</f>
        <v>1989</v>
      </c>
      <c r="AP661" s="171" t="str">
        <f>IFERROR(VLOOKUP('PLANNING-RECHANGES LATelec'!$F661,'Table V'!A$1:O$8013,15,FALSE),"TBD")</f>
        <v>USD</v>
      </c>
      <c r="AQ661" s="170">
        <f>IFERROR(VLOOKUP('PLANNING-RECHANGES LATelec'!$A661,[3]PO_AS!$A$2:$R$2520,16,FALSE),"TBD")</f>
        <v>0.01</v>
      </c>
      <c r="AR661" s="171" t="str">
        <f>IFERROR(VLOOKUP('PLANNING-RECHANGES LATelec'!$A661,[3]PO_AS!$A$2:$S$2520,18,FALSE),"TBD")</f>
        <v>EUR</v>
      </c>
      <c r="AS661" s="171" t="str">
        <f t="shared" si="66"/>
        <v>Non valide</v>
      </c>
      <c r="AT661" s="171" t="str">
        <f t="shared" si="67"/>
        <v>Non valide</v>
      </c>
      <c r="AU661" s="215" t="str">
        <f>LEFT('PLANNING-RECHANGES LATelec'!$R661,9)</f>
        <v>LCT302508</v>
      </c>
      <c r="AV661" s="156"/>
    </row>
    <row r="662" spans="1:48" ht="38.25" hidden="1" x14ac:dyDescent="0.2">
      <c r="A662" s="86" t="str">
        <f t="shared" si="63"/>
        <v>2809165710</v>
      </c>
      <c r="B662" s="125" t="str">
        <f>IFERROR(VLOOKUP(F662,'Table V'!A:K,11,FALSE),"TBD")</f>
        <v>AIRBUS</v>
      </c>
      <c r="C662" s="125">
        <v>28091657</v>
      </c>
      <c r="D662" s="126" t="s">
        <v>157</v>
      </c>
      <c r="E662" s="127" t="s">
        <v>104</v>
      </c>
      <c r="F662" s="125" t="s">
        <v>1585</v>
      </c>
      <c r="G662" s="125">
        <v>1</v>
      </c>
      <c r="H662" s="125">
        <v>1</v>
      </c>
      <c r="I662" s="125" t="str">
        <f>IFERROR(VLOOKUP(F662,'Stock PHS'!A:F,6,FALSE),"")</f>
        <v/>
      </c>
      <c r="J662" s="128" t="str">
        <f>IFERROR(VLOOKUP(F662,'Table V'!A:I,9,FALSE),"P/N INCONNU")</f>
        <v>P/N CONNU</v>
      </c>
      <c r="K662" s="125" t="str">
        <f>IFERROR(VLOOKUP(F662,'Table V'!A:J,10,FALSE),"TBD")</f>
        <v>NB01707P</v>
      </c>
      <c r="L662" s="125" t="str">
        <f>IFERROR(VLOOKUP(F662,'Table V'!A:C,3,FALSE),"LdF non existante")</f>
        <v>LdF Non approuvée</v>
      </c>
      <c r="M662" s="129"/>
      <c r="N662" s="129" t="str">
        <f>IFERROR(VLOOKUP(F662,'Table V'!A:H,8,FALSE),"À définir")</f>
        <v>NON</v>
      </c>
      <c r="O662" s="125">
        <f>IFERROR(VLOOKUP(F662,'Table V'!A:E,2,FALSE),"TBD")</f>
        <v>62</v>
      </c>
      <c r="P662" s="129" t="str">
        <f>IFERROR(CONCATENATE(VLOOKUP(F662,'Table V'!$A$1:$Q$260192,17,FALSE),"-",(RIGHT(C662,4)),"0",D662),"")</f>
        <v>1251019-1657010</v>
      </c>
      <c r="Q662" s="138" t="str">
        <f>IFERROR(VLOOKUP(F662,'Table V'!A:L,12,FALSE),"")</f>
        <v>LAB</v>
      </c>
      <c r="R662" s="126" t="s">
        <v>1644</v>
      </c>
      <c r="S662" s="125" t="s">
        <v>183</v>
      </c>
      <c r="T662" s="131"/>
      <c r="U662" s="132"/>
      <c r="V662" s="139" t="str">
        <f>IFERROR(VLOOKUP(F662,'Table V'!A:F,6,FALSE),"TBD")</f>
        <v>6963402800
6963403000
6963403400</v>
      </c>
      <c r="W662" s="140" t="str">
        <f>IFERROR(VLOOKUP(F662,'Table V'!A:G,7,FALSE),"TBD")</f>
        <v>Qté 1
Qté 1
Qté 1</v>
      </c>
      <c r="X662" s="125" t="str">
        <f>IFERROR(VLOOKUP(A662,[1]Feuil1!$A:$AG,32,FALSE),"N/A")</f>
        <v>Waiting</v>
      </c>
      <c r="Y662" s="130" t="str">
        <f>IF(ISNUMBER(Tableau1[[#This Row],[Date expédition réelle]]),"Expédiée","En cours")</f>
        <v>En cours</v>
      </c>
      <c r="Z662" s="133" t="s">
        <v>1949</v>
      </c>
      <c r="AA662" s="125" t="s">
        <v>876</v>
      </c>
      <c r="AB662" s="129">
        <v>22807</v>
      </c>
      <c r="AC662" s="129"/>
      <c r="AD662" s="129"/>
      <c r="AE662" s="134">
        <v>43560</v>
      </c>
      <c r="AF662" s="134" t="s">
        <v>147</v>
      </c>
      <c r="AG662" s="134" t="str">
        <f t="shared" si="64"/>
        <v>TBD</v>
      </c>
      <c r="AH662" s="125"/>
      <c r="AI662" s="219" t="str">
        <f>IFERROR(VLOOKUP('PLANNING-RECHANGES LATelec'!$AU662,[2]MAD!$B$4:$J$50000,2,FALSE),"MAD TBD")</f>
        <v>MAD TBD</v>
      </c>
      <c r="AJ662" s="135" t="str">
        <f>IFERROR(VLOOKUP('PLANNING-RECHANGES LATelec'!$AU662,[2]MAD!$B$4:$J$50000,9,FALSE),"NON EXPEDIÉE")</f>
        <v>NON EXPEDIÉE</v>
      </c>
      <c r="AK662" s="237" t="str">
        <f t="shared" si="65"/>
        <v/>
      </c>
      <c r="AL662" s="227"/>
      <c r="AM662" s="222"/>
      <c r="AN662" s="172">
        <f>IFERROR(VLOOKUP('PLANNING-RECHANGES LATelec'!$F662,'Table V'!A$1:O8569,13,FALSE),"TBD")</f>
        <v>1147</v>
      </c>
      <c r="AO662" s="170">
        <f>IFERROR(VLOOKUP('PLANNING-RECHANGES LATelec'!$F662,'Table V'!A$1:O8526,14,FALSE),"TBD")</f>
        <v>1989</v>
      </c>
      <c r="AP662" s="171" t="str">
        <f>IFERROR(VLOOKUP('PLANNING-RECHANGES LATelec'!$F662,'Table V'!A$1:O$8013,15,FALSE),"TBD")</f>
        <v>USD</v>
      </c>
      <c r="AQ662" s="170">
        <f>IFERROR(VLOOKUP('PLANNING-RECHANGES LATelec'!$A662,[3]PO_AS!$A$2:$R$2520,16,FALSE),"TBD")</f>
        <v>0.01</v>
      </c>
      <c r="AR662" s="171" t="str">
        <f>IFERROR(VLOOKUP('PLANNING-RECHANGES LATelec'!$A662,[3]PO_AS!$A$2:$S$2520,18,FALSE),"TBD")</f>
        <v>EUR</v>
      </c>
      <c r="AS662" s="171" t="str">
        <f t="shared" si="66"/>
        <v>Non valide</v>
      </c>
      <c r="AT662" s="171" t="str">
        <f t="shared" si="67"/>
        <v>Non valide</v>
      </c>
      <c r="AU662" s="215" t="str">
        <f>LEFT('PLANNING-RECHANGES LATelec'!$R662,9)</f>
        <v>LCT302511</v>
      </c>
      <c r="AV662" s="156"/>
    </row>
    <row r="663" spans="1:48" ht="38.25" hidden="1" x14ac:dyDescent="0.2">
      <c r="A663" s="86" t="str">
        <f t="shared" si="63"/>
        <v>2809165910</v>
      </c>
      <c r="B663" s="125" t="str">
        <f>IFERROR(VLOOKUP(F663,'Table V'!A:K,11,FALSE),"TBD")</f>
        <v>AIRBUS</v>
      </c>
      <c r="C663" s="125">
        <v>28091659</v>
      </c>
      <c r="D663" s="126" t="s">
        <v>157</v>
      </c>
      <c r="E663" s="127" t="s">
        <v>104</v>
      </c>
      <c r="F663" s="125" t="s">
        <v>1585</v>
      </c>
      <c r="G663" s="125">
        <v>1</v>
      </c>
      <c r="H663" s="125">
        <v>1</v>
      </c>
      <c r="I663" s="125" t="str">
        <f>IFERROR(VLOOKUP(F663,'Stock PHS'!A:F,6,FALSE),"")</f>
        <v/>
      </c>
      <c r="J663" s="128" t="str">
        <f>IFERROR(VLOOKUP(F663,'Table V'!A:I,9,FALSE),"P/N INCONNU")</f>
        <v>P/N CONNU</v>
      </c>
      <c r="K663" s="125" t="str">
        <f>IFERROR(VLOOKUP(F663,'Table V'!A:J,10,FALSE),"TBD")</f>
        <v>NB01707P</v>
      </c>
      <c r="L663" s="125" t="str">
        <f>IFERROR(VLOOKUP(F663,'Table V'!A:C,3,FALSE),"LdF non existante")</f>
        <v>LdF Non approuvée</v>
      </c>
      <c r="M663" s="129"/>
      <c r="N663" s="129" t="str">
        <f>IFERROR(VLOOKUP(F663,'Table V'!A:H,8,FALSE),"À définir")</f>
        <v>NON</v>
      </c>
      <c r="O663" s="125">
        <f>IFERROR(VLOOKUP(F663,'Table V'!A:E,2,FALSE),"TBD")</f>
        <v>62</v>
      </c>
      <c r="P663" s="129" t="str">
        <f>IFERROR(CONCATENATE(VLOOKUP(F663,'Table V'!$A$1:$Q$260192,17,FALSE),"-",(RIGHT(C663,4)),"0",D663),"")</f>
        <v>1251019-1659010</v>
      </c>
      <c r="Q663" s="138" t="str">
        <f>IFERROR(VLOOKUP(F663,'Table V'!A:L,12,FALSE),"")</f>
        <v>LAB</v>
      </c>
      <c r="R663" s="126" t="s">
        <v>1645</v>
      </c>
      <c r="S663" s="125" t="s">
        <v>186</v>
      </c>
      <c r="T663" s="131"/>
      <c r="U663" s="132"/>
      <c r="V663" s="139" t="str">
        <f>IFERROR(VLOOKUP(F663,'Table V'!A:F,6,FALSE),"TBD")</f>
        <v>6963402800
6963403000
6963403400</v>
      </c>
      <c r="W663" s="140" t="str">
        <f>IFERROR(VLOOKUP(F663,'Table V'!A:G,7,FALSE),"TBD")</f>
        <v>Qté 1
Qté 1
Qté 1</v>
      </c>
      <c r="X663" s="125" t="str">
        <f>IFERROR(VLOOKUP(A663,[1]Feuil1!$A:$AG,32,FALSE),"N/A")</f>
        <v>Waiting</v>
      </c>
      <c r="Y663" s="130" t="str">
        <f>IF(ISNUMBER(Tableau1[[#This Row],[Date expédition réelle]]),"Expédiée","En cours")</f>
        <v>En cours</v>
      </c>
      <c r="Z663" s="133" t="s">
        <v>1949</v>
      </c>
      <c r="AA663" s="125" t="s">
        <v>876</v>
      </c>
      <c r="AB663" s="129">
        <v>22807</v>
      </c>
      <c r="AC663" s="129"/>
      <c r="AD663" s="129"/>
      <c r="AE663" s="134">
        <v>43560</v>
      </c>
      <c r="AF663" s="134" t="s">
        <v>147</v>
      </c>
      <c r="AG663" s="134" t="str">
        <f t="shared" si="64"/>
        <v>TBD</v>
      </c>
      <c r="AH663" s="125"/>
      <c r="AI663" s="219" t="str">
        <f>IFERROR(VLOOKUP('PLANNING-RECHANGES LATelec'!$AU663,[2]MAD!$B$4:$J$50000,2,FALSE),"MAD TBD")</f>
        <v>MAD TBD</v>
      </c>
      <c r="AJ663" s="135" t="str">
        <f>IFERROR(VLOOKUP('PLANNING-RECHANGES LATelec'!$AU663,[2]MAD!$B$4:$J$50000,9,FALSE),"NON EXPEDIÉE")</f>
        <v>NON EXPEDIÉE</v>
      </c>
      <c r="AK663" s="237" t="str">
        <f t="shared" si="65"/>
        <v/>
      </c>
      <c r="AL663" s="227"/>
      <c r="AM663" s="222"/>
      <c r="AN663" s="172">
        <f>IFERROR(VLOOKUP('PLANNING-RECHANGES LATelec'!$F663,'Table V'!A$1:O8570,13,FALSE),"TBD")</f>
        <v>1147</v>
      </c>
      <c r="AO663" s="170">
        <f>IFERROR(VLOOKUP('PLANNING-RECHANGES LATelec'!$F663,'Table V'!A$1:O8527,14,FALSE),"TBD")</f>
        <v>1989</v>
      </c>
      <c r="AP663" s="171" t="str">
        <f>IFERROR(VLOOKUP('PLANNING-RECHANGES LATelec'!$F663,'Table V'!A$1:O$8013,15,FALSE),"TBD")</f>
        <v>USD</v>
      </c>
      <c r="AQ663" s="170">
        <f>IFERROR(VLOOKUP('PLANNING-RECHANGES LATelec'!$A663,[3]PO_AS!$A$2:$R$2520,16,FALSE),"TBD")</f>
        <v>0.01</v>
      </c>
      <c r="AR663" s="171" t="str">
        <f>IFERROR(VLOOKUP('PLANNING-RECHANGES LATelec'!$A663,[3]PO_AS!$A$2:$S$2520,18,FALSE),"TBD")</f>
        <v>EUR</v>
      </c>
      <c r="AS663" s="171" t="str">
        <f t="shared" si="66"/>
        <v>Non valide</v>
      </c>
      <c r="AT663" s="171" t="str">
        <f t="shared" si="67"/>
        <v>Non valide</v>
      </c>
      <c r="AU663" s="215" t="str">
        <f>LEFT('PLANNING-RECHANGES LATelec'!$R663,9)</f>
        <v>LCT302513</v>
      </c>
      <c r="AV663" s="156"/>
    </row>
    <row r="664" spans="1:48" ht="38.25" hidden="1" x14ac:dyDescent="0.2">
      <c r="A664" s="86" t="str">
        <f t="shared" si="63"/>
        <v>2809166210</v>
      </c>
      <c r="B664" s="125" t="str">
        <f>IFERROR(VLOOKUP(F664,'Table V'!A:K,11,FALSE),"TBD")</f>
        <v>AIRBUS</v>
      </c>
      <c r="C664" s="125">
        <v>28091662</v>
      </c>
      <c r="D664" s="126" t="s">
        <v>157</v>
      </c>
      <c r="E664" s="127" t="s">
        <v>104</v>
      </c>
      <c r="F664" s="125" t="s">
        <v>1585</v>
      </c>
      <c r="G664" s="125">
        <v>1</v>
      </c>
      <c r="H664" s="125">
        <v>1</v>
      </c>
      <c r="I664" s="125" t="str">
        <f>IFERROR(VLOOKUP(F664,'Stock PHS'!A:F,6,FALSE),"")</f>
        <v/>
      </c>
      <c r="J664" s="128" t="str">
        <f>IFERROR(VLOOKUP(F664,'Table V'!A:I,9,FALSE),"P/N INCONNU")</f>
        <v>P/N CONNU</v>
      </c>
      <c r="K664" s="125" t="str">
        <f>IFERROR(VLOOKUP(F664,'Table V'!A:J,10,FALSE),"TBD")</f>
        <v>NB01707P</v>
      </c>
      <c r="L664" s="125" t="str">
        <f>IFERROR(VLOOKUP(F664,'Table V'!A:C,3,FALSE),"LdF non existante")</f>
        <v>LdF Non approuvée</v>
      </c>
      <c r="M664" s="129"/>
      <c r="N664" s="129" t="str">
        <f>IFERROR(VLOOKUP(F664,'Table V'!A:H,8,FALSE),"À définir")</f>
        <v>NON</v>
      </c>
      <c r="O664" s="125">
        <f>IFERROR(VLOOKUP(F664,'Table V'!A:E,2,FALSE),"TBD")</f>
        <v>62</v>
      </c>
      <c r="P664" s="129" t="str">
        <f>IFERROR(CONCATENATE(VLOOKUP(F664,'Table V'!$A$1:$Q$260192,17,FALSE),"-",(RIGHT(C664,4)),"0",D664),"")</f>
        <v>1251019-1662010</v>
      </c>
      <c r="Q664" s="138" t="str">
        <f>IFERROR(VLOOKUP(F664,'Table V'!A:L,12,FALSE),"")</f>
        <v>LAB</v>
      </c>
      <c r="R664" s="126" t="s">
        <v>1646</v>
      </c>
      <c r="S664" s="125" t="s">
        <v>187</v>
      </c>
      <c r="T664" s="131"/>
      <c r="U664" s="132"/>
      <c r="V664" s="139" t="str">
        <f>IFERROR(VLOOKUP(F664,'Table V'!A:F,6,FALSE),"TBD")</f>
        <v>6963402800
6963403000
6963403400</v>
      </c>
      <c r="W664" s="140" t="str">
        <f>IFERROR(VLOOKUP(F664,'Table V'!A:G,7,FALSE),"TBD")</f>
        <v>Qté 1
Qté 1
Qté 1</v>
      </c>
      <c r="X664" s="125" t="str">
        <f>IFERROR(VLOOKUP(A664,[1]Feuil1!$A:$AG,32,FALSE),"N/A")</f>
        <v>Waiting</v>
      </c>
      <c r="Y664" s="130" t="str">
        <f>IF(ISNUMBER(Tableau1[[#This Row],[Date expédition réelle]]),"Expédiée","En cours")</f>
        <v>En cours</v>
      </c>
      <c r="Z664" s="133" t="s">
        <v>1949</v>
      </c>
      <c r="AA664" s="125" t="s">
        <v>876</v>
      </c>
      <c r="AB664" s="129">
        <v>22807</v>
      </c>
      <c r="AC664" s="129"/>
      <c r="AD664" s="129"/>
      <c r="AE664" s="134">
        <v>43560</v>
      </c>
      <c r="AF664" s="134" t="s">
        <v>147</v>
      </c>
      <c r="AG664" s="134" t="str">
        <f t="shared" si="64"/>
        <v>TBD</v>
      </c>
      <c r="AH664" s="125"/>
      <c r="AI664" s="219" t="str">
        <f>IFERROR(VLOOKUP('PLANNING-RECHANGES LATelec'!$AU664,[2]MAD!$B$4:$J$50000,2,FALSE),"MAD TBD")</f>
        <v>MAD TBD</v>
      </c>
      <c r="AJ664" s="135" t="str">
        <f>IFERROR(VLOOKUP('PLANNING-RECHANGES LATelec'!$AU664,[2]MAD!$B$4:$J$50000,9,FALSE),"NON EXPEDIÉE")</f>
        <v>NON EXPEDIÉE</v>
      </c>
      <c r="AK664" s="237" t="str">
        <f t="shared" si="65"/>
        <v/>
      </c>
      <c r="AL664" s="227"/>
      <c r="AM664" s="222"/>
      <c r="AN664" s="172">
        <f>IFERROR(VLOOKUP('PLANNING-RECHANGES LATelec'!$F664,'Table V'!A$1:O8571,13,FALSE),"TBD")</f>
        <v>1147</v>
      </c>
      <c r="AO664" s="170">
        <f>IFERROR(VLOOKUP('PLANNING-RECHANGES LATelec'!$F664,'Table V'!A$1:O8528,14,FALSE),"TBD")</f>
        <v>1989</v>
      </c>
      <c r="AP664" s="171" t="str">
        <f>IFERROR(VLOOKUP('PLANNING-RECHANGES LATelec'!$F664,'Table V'!A$1:O$8013,15,FALSE),"TBD")</f>
        <v>USD</v>
      </c>
      <c r="AQ664" s="170">
        <f>IFERROR(VLOOKUP('PLANNING-RECHANGES LATelec'!$A664,[3]PO_AS!$A$2:$R$2520,16,FALSE),"TBD")</f>
        <v>0.01</v>
      </c>
      <c r="AR664" s="171" t="str">
        <f>IFERROR(VLOOKUP('PLANNING-RECHANGES LATelec'!$A664,[3]PO_AS!$A$2:$S$2520,18,FALSE),"TBD")</f>
        <v>EUR</v>
      </c>
      <c r="AS664" s="171" t="str">
        <f t="shared" si="66"/>
        <v>Non valide</v>
      </c>
      <c r="AT664" s="171" t="str">
        <f t="shared" si="67"/>
        <v>Non valide</v>
      </c>
      <c r="AU664" s="215" t="str">
        <f>LEFT('PLANNING-RECHANGES LATelec'!$R664,9)</f>
        <v>LCT302515</v>
      </c>
      <c r="AV664" s="156"/>
    </row>
    <row r="665" spans="1:48" ht="38.25" hidden="1" x14ac:dyDescent="0.2">
      <c r="A665" s="86" t="str">
        <f t="shared" si="63"/>
        <v>2809756810</v>
      </c>
      <c r="B665" s="125" t="str">
        <f>IFERROR(VLOOKUP(F665,'Table V'!A:K,11,FALSE),"TBD")</f>
        <v>AIRBUS</v>
      </c>
      <c r="C665" s="125">
        <v>28097568</v>
      </c>
      <c r="D665" s="126" t="s">
        <v>157</v>
      </c>
      <c r="E665" s="127" t="s">
        <v>104</v>
      </c>
      <c r="F665" s="125" t="s">
        <v>203</v>
      </c>
      <c r="G665" s="125" t="s">
        <v>1102</v>
      </c>
      <c r="H665" s="125" t="s">
        <v>1102</v>
      </c>
      <c r="I665" s="125" t="str">
        <f>IFERROR(VLOOKUP(F665,'Stock PHS'!A:F,6,FALSE),"")</f>
        <v/>
      </c>
      <c r="J665" s="128" t="str">
        <f>IFERROR(VLOOKUP(F665,'Table V'!A:I,9,FALSE),"P/N INCONNU")</f>
        <v>P/N CONNU</v>
      </c>
      <c r="K665" s="125" t="str">
        <f>IFERROR(VLOOKUP(F665,'Table V'!A:J,10,FALSE),"TBD")</f>
        <v>VB0268D</v>
      </c>
      <c r="L665" s="125" t="str">
        <f>IFERROR(VLOOKUP(F665,'Table V'!A:C,3,FALSE),"LdF non existante")</f>
        <v>LdF approuvée</v>
      </c>
      <c r="M665" s="129"/>
      <c r="N665" s="129" t="str">
        <f>IFERROR(VLOOKUP(F665,'Table V'!A:H,8,FALSE),"À définir")</f>
        <v>NON</v>
      </c>
      <c r="O665" s="125">
        <f>IFERROR(VLOOKUP(F665,'Table V'!A:E,2,FALSE),"TBD")</f>
        <v>313</v>
      </c>
      <c r="P665" s="129" t="str">
        <f>IFERROR(CONCATENATE(VLOOKUP(F665,'Table V'!$A$1:$Q$260192,17,FALSE),"-",(RIGHT(C665,4)),"0",D665),"")</f>
        <v>1251019-7568010</v>
      </c>
      <c r="Q665" s="138" t="str">
        <f>IFERROR(VLOOKUP(F665,'Table V'!A:L,12,FALSE),"")</f>
        <v>LAB</v>
      </c>
      <c r="R665" s="126" t="s">
        <v>1656</v>
      </c>
      <c r="S665" s="125" t="s">
        <v>877</v>
      </c>
      <c r="T665" s="131"/>
      <c r="U665" s="132"/>
      <c r="V665" s="139" t="str">
        <f>IFERROR(VLOOKUP(F665,'Table V'!A:F,6,FALSE),"TBD")</f>
        <v>6V90079000</v>
      </c>
      <c r="W665" s="140" t="str">
        <f>IFERROR(VLOOKUP(F665,'Table V'!A:G,7,FALSE),"TBD")</f>
        <v>Qté 1</v>
      </c>
      <c r="X665" s="125" t="str">
        <f>IFERROR(VLOOKUP(A665,[1]Feuil1!$A:$AG,32,FALSE),"N/A")</f>
        <v>Waiting</v>
      </c>
      <c r="Y665" s="130" t="str">
        <f>IF(ISNUMBER(Tableau1[[#This Row],[Date expédition réelle]]),"Expédiée","En cours")</f>
        <v>En cours</v>
      </c>
      <c r="Z665" s="133" t="s">
        <v>1647</v>
      </c>
      <c r="AA665" s="125" t="s">
        <v>876</v>
      </c>
      <c r="AB665" s="129">
        <v>22837</v>
      </c>
      <c r="AC665" s="129"/>
      <c r="AD665" s="129"/>
      <c r="AE665" s="134">
        <v>43626.999988425923</v>
      </c>
      <c r="AF665" s="134" t="s">
        <v>147</v>
      </c>
      <c r="AG665" s="134" t="str">
        <f t="shared" si="64"/>
        <v>TBD</v>
      </c>
      <c r="AH665" s="125"/>
      <c r="AI665" s="219" t="str">
        <f>IFERROR(VLOOKUP('PLANNING-RECHANGES LATelec'!$AU665,[2]MAD!$B$4:$J$50000,2,FALSE),"MAD TBD")</f>
        <v>MAD TBD</v>
      </c>
      <c r="AJ665" s="135" t="str">
        <f>IFERROR(VLOOKUP('PLANNING-RECHANGES LATelec'!$AU665,[2]MAD!$B$4:$J$50000,9,FALSE),"NON EXPEDIÉE")</f>
        <v>NON EXPEDIÉE</v>
      </c>
      <c r="AK665" s="237" t="str">
        <f t="shared" si="65"/>
        <v/>
      </c>
      <c r="AL665" s="227"/>
      <c r="AM665" s="222"/>
      <c r="AN665" s="172">
        <f>IFERROR(VLOOKUP('PLANNING-RECHANGES LATelec'!$F665,'Table V'!A$1:O8572,13,FALSE),"TBD")</f>
        <v>2339</v>
      </c>
      <c r="AO665" s="170">
        <f>IFERROR(VLOOKUP('PLANNING-RECHANGES LATelec'!$F665,'Table V'!A$1:O8529,14,FALSE),"TBD")</f>
        <v>0</v>
      </c>
      <c r="AP665" s="171" t="str">
        <f>IFERROR(VLOOKUP('PLANNING-RECHANGES LATelec'!$F665,'Table V'!A$1:O$8013,15,FALSE),"TBD")</f>
        <v>USD</v>
      </c>
      <c r="AQ665" s="170">
        <f>IFERROR(VLOOKUP('PLANNING-RECHANGES LATelec'!$A665,[3]PO_AS!$A$2:$R$2520,16,FALSE),"TBD")</f>
        <v>2339</v>
      </c>
      <c r="AR665" s="171" t="str">
        <f>IFERROR(VLOOKUP('PLANNING-RECHANGES LATelec'!$A665,[3]PO_AS!$A$2:$S$2520,18,FALSE),"TBD")</f>
        <v>USD</v>
      </c>
      <c r="AS665" s="171" t="str">
        <f t="shared" si="66"/>
        <v>Valide</v>
      </c>
      <c r="AT665" s="171" t="str">
        <f t="shared" si="67"/>
        <v>Valide</v>
      </c>
      <c r="AU665" s="215" t="str">
        <f>LEFT('PLANNING-RECHANGES LATelec'!$R665,9)</f>
        <v>LCT302642</v>
      </c>
      <c r="AV665" s="156"/>
    </row>
    <row r="666" spans="1:48" ht="25.5" hidden="1" x14ac:dyDescent="0.2">
      <c r="A666" s="86" t="str">
        <f t="shared" si="63"/>
        <v>2809973010</v>
      </c>
      <c r="B666" s="125" t="str">
        <f>IFERROR(VLOOKUP(F666,'Table V'!A:K,11,FALSE),"TBD")</f>
        <v>AIRBUS</v>
      </c>
      <c r="C666" s="125">
        <v>28099730</v>
      </c>
      <c r="D666" s="126" t="s">
        <v>157</v>
      </c>
      <c r="E666" s="127" t="s">
        <v>95</v>
      </c>
      <c r="F666" s="125" t="s">
        <v>1664</v>
      </c>
      <c r="G666" s="125">
        <v>1</v>
      </c>
      <c r="H666" s="125">
        <v>1</v>
      </c>
      <c r="I666" s="125" t="str">
        <f>IFERROR(VLOOKUP(F666,'Stock PHS'!A:F,6,FALSE),"")</f>
        <v/>
      </c>
      <c r="J666" s="128" t="str">
        <f>IFERROR(VLOOKUP(F666,'Table V'!A:I,9,FALSE),"P/N INCONNU")</f>
        <v>P/N CONNU</v>
      </c>
      <c r="K666" s="125" t="str">
        <f>IFERROR(VLOOKUP(F666,'Table V'!A:J,10,FALSE),"TBD")</f>
        <v>N/A</v>
      </c>
      <c r="L666" s="125" t="str">
        <f>IFERROR(VLOOKUP(F666,'Table V'!A:C,3,FALSE),"LdF non existante")</f>
        <v>LdF approuvée</v>
      </c>
      <c r="M666" s="129"/>
      <c r="N666" s="129" t="str">
        <f>IFERROR(VLOOKUP(F666,'Table V'!A:H,8,FALSE),"À définir")</f>
        <v>NON</v>
      </c>
      <c r="O666" s="125">
        <f>IFERROR(VLOOKUP(F666,'Table V'!A:E,2,FALSE),"TBD")</f>
        <v>510</v>
      </c>
      <c r="P666" s="129" t="str">
        <f>IFERROR(CONCATENATE(VLOOKUP(F666,'Table V'!$A$1:$Q$260192,17,FALSE),"-",(RIGHT(C666,4)),"0",D666),"")</f>
        <v>1251319-9730010</v>
      </c>
      <c r="Q666" s="138" t="str">
        <f>IFERROR(VLOOKUP(F666,'Table V'!A:L,12,FALSE),"")</f>
        <v>LAB</v>
      </c>
      <c r="R666" s="126" t="s">
        <v>1667</v>
      </c>
      <c r="S666" s="125" t="s">
        <v>186</v>
      </c>
      <c r="T666" s="131"/>
      <c r="U666" s="132"/>
      <c r="V666" s="139">
        <f>IFERROR(VLOOKUP(F666,'Table V'!A:F,6,FALSE),"TBD")</f>
        <v>6530207600</v>
      </c>
      <c r="W666" s="140" t="str">
        <f>IFERROR(VLOOKUP(F666,'Table V'!A:G,7,FALSE),"TBD")</f>
        <v>Qté 1</v>
      </c>
      <c r="X666" s="125" t="str">
        <f>IFERROR(VLOOKUP(A666,[1]Feuil1!$A:$AG,32,FALSE),"N/A")</f>
        <v>Waiting</v>
      </c>
      <c r="Y666" s="130" t="str">
        <f>IF(ISNUMBER(Tableau1[[#This Row],[Date expédition réelle]]),"Expédiée","En cours")</f>
        <v>En cours</v>
      </c>
      <c r="Z666" s="133" t="s">
        <v>1672</v>
      </c>
      <c r="AA666" s="125" t="s">
        <v>876</v>
      </c>
      <c r="AB666" s="129">
        <v>22903</v>
      </c>
      <c r="AC666" s="129"/>
      <c r="AD666" s="129"/>
      <c r="AE666" s="134">
        <v>43548</v>
      </c>
      <c r="AF666" s="134" t="s">
        <v>147</v>
      </c>
      <c r="AG666" s="134" t="str">
        <f t="shared" si="64"/>
        <v>TBD</v>
      </c>
      <c r="AH666" s="125"/>
      <c r="AI666" s="219" t="str">
        <f>IFERROR(VLOOKUP('PLANNING-RECHANGES LATelec'!$AU666,[2]MAD!$B$4:$J$50000,2,FALSE),"MAD TBD")</f>
        <v>MAD TBD</v>
      </c>
      <c r="AJ666" s="135" t="str">
        <f>IFERROR(VLOOKUP('PLANNING-RECHANGES LATelec'!$AU666,[2]MAD!$B$4:$J$50000,9,FALSE),"NON EXPEDIÉE")</f>
        <v>NON EXPEDIÉE</v>
      </c>
      <c r="AK666" s="237" t="str">
        <f t="shared" si="65"/>
        <v/>
      </c>
      <c r="AL666" s="227"/>
      <c r="AM666" s="222"/>
      <c r="AN666" s="172">
        <f>IFERROR(VLOOKUP('PLANNING-RECHANGES LATelec'!$F666,'Table V'!A$1:O8573,13,FALSE),"TBD")</f>
        <v>1686</v>
      </c>
      <c r="AO666" s="170">
        <f>IFERROR(VLOOKUP('PLANNING-RECHANGES LATelec'!$F666,'Table V'!A$1:O8530,14,FALSE),"TBD")</f>
        <v>2964</v>
      </c>
      <c r="AP666" s="171" t="str">
        <f>IFERROR(VLOOKUP('PLANNING-RECHANGES LATelec'!$F666,'Table V'!A$1:O$8013,15,FALSE),"TBD")</f>
        <v>USD</v>
      </c>
      <c r="AQ666" s="170">
        <f>IFERROR(VLOOKUP('PLANNING-RECHANGES LATelec'!$A666,[3]PO_AS!$A$2:$R$2520,16,FALSE),"TBD")</f>
        <v>1686</v>
      </c>
      <c r="AR666" s="171" t="str">
        <f>IFERROR(VLOOKUP('PLANNING-RECHANGES LATelec'!$A666,[3]PO_AS!$A$2:$S$2520,18,FALSE),"TBD")</f>
        <v>USD</v>
      </c>
      <c r="AS666" s="171" t="str">
        <f t="shared" si="66"/>
        <v>Valide</v>
      </c>
      <c r="AT666" s="171" t="str">
        <f t="shared" si="67"/>
        <v>Valide</v>
      </c>
      <c r="AU666" s="215" t="str">
        <f>LEFT('PLANNING-RECHANGES LATelec'!$R666,9)</f>
        <v>LCT302952</v>
      </c>
      <c r="AV666" s="156"/>
    </row>
    <row r="667" spans="1:48" ht="38.25" hidden="1" x14ac:dyDescent="0.2">
      <c r="A667" s="86" t="str">
        <f t="shared" si="63"/>
        <v>2810644910</v>
      </c>
      <c r="B667" s="125" t="str">
        <f>IFERROR(VLOOKUP(F667,'Table V'!A:K,11,FALSE),"TBD")</f>
        <v>AIRBUS</v>
      </c>
      <c r="C667" s="125">
        <v>28106449</v>
      </c>
      <c r="D667" s="126" t="s">
        <v>157</v>
      </c>
      <c r="E667" s="127" t="s">
        <v>104</v>
      </c>
      <c r="F667" s="125" t="s">
        <v>1682</v>
      </c>
      <c r="G667" s="125">
        <v>1</v>
      </c>
      <c r="H667" s="125">
        <v>1</v>
      </c>
      <c r="I667" s="125" t="str">
        <f>IFERROR(VLOOKUP(F667,'Stock PHS'!A:F,6,FALSE),"")</f>
        <v/>
      </c>
      <c r="J667" s="128" t="str">
        <f>IFERROR(VLOOKUP(F667,'Table V'!A:I,9,FALSE),"P/N INCONNU")</f>
        <v>P/N CONNU</v>
      </c>
      <c r="K667" s="125" t="str">
        <f>IFERROR(VLOOKUP(F667,'Table V'!A:J,10,FALSE),"TBD")</f>
        <v>NB01707P</v>
      </c>
      <c r="L667" s="125" t="str">
        <f>IFERROR(VLOOKUP(F667,'Table V'!A:C,3,FALSE),"LdF non existante")</f>
        <v>LdF Non approuvée</v>
      </c>
      <c r="M667" s="129"/>
      <c r="N667" s="129" t="str">
        <f>IFERROR(VLOOKUP(F667,'Table V'!A:H,8,FALSE),"À définir")</f>
        <v>NON</v>
      </c>
      <c r="O667" s="125">
        <f>IFERROR(VLOOKUP(F667,'Table V'!A:E,2,FALSE),"TBD")</f>
        <v>61</v>
      </c>
      <c r="P667" s="129" t="str">
        <f>IFERROR(CONCATENATE(VLOOKUP(F667,'Table V'!$A$1:$Q$260192,17,FALSE),"-",(RIGHT(C667,4)),"0",D667),"")</f>
        <v>1251019-6449010</v>
      </c>
      <c r="Q667" s="138" t="str">
        <f>IFERROR(VLOOKUP(F667,'Table V'!A:L,12,FALSE),"")</f>
        <v>LAB</v>
      </c>
      <c r="R667" s="126" t="s">
        <v>1701</v>
      </c>
      <c r="S667" s="125" t="s">
        <v>172</v>
      </c>
      <c r="T667" s="131"/>
      <c r="U667" s="132"/>
      <c r="V667" s="139" t="str">
        <f>IFERROR(VLOOKUP(F667,'Table V'!A:F,6,FALSE),"TBD")</f>
        <v>6963402800
6963403000</v>
      </c>
      <c r="W667" s="140" t="str">
        <f>IFERROR(VLOOKUP(F667,'Table V'!A:G,7,FALSE),"TBD")</f>
        <v>Qté 1
Qté 1</v>
      </c>
      <c r="X667" s="125" t="str">
        <f>IFERROR(VLOOKUP(A667,[1]Feuil1!$A:$AG,32,FALSE),"N/A")</f>
        <v>Waiting</v>
      </c>
      <c r="Y667" s="130" t="str">
        <f>IF(ISNUMBER(Tableau1[[#This Row],[Date expédition réelle]]),"Expédiée","En cours")</f>
        <v>En cours</v>
      </c>
      <c r="Z667" s="133" t="s">
        <v>1951</v>
      </c>
      <c r="AA667" s="125" t="s">
        <v>876</v>
      </c>
      <c r="AB667" s="129">
        <v>23349</v>
      </c>
      <c r="AC667" s="129"/>
      <c r="AD667" s="129"/>
      <c r="AE667" s="134">
        <v>43585</v>
      </c>
      <c r="AF667" s="134" t="s">
        <v>147</v>
      </c>
      <c r="AG667" s="134" t="str">
        <f t="shared" si="64"/>
        <v>TBD</v>
      </c>
      <c r="AH667" s="125"/>
      <c r="AI667" s="219" t="str">
        <f>IFERROR(VLOOKUP('PLANNING-RECHANGES LATelec'!$AU667,[2]MAD!$B$4:$J$50000,2,FALSE),"MAD TBD")</f>
        <v>MAD TBD</v>
      </c>
      <c r="AJ667" s="135" t="str">
        <f>IFERROR(VLOOKUP('PLANNING-RECHANGES LATelec'!$AU667,[2]MAD!$B$4:$J$50000,9,FALSE),"NON EXPEDIÉE")</f>
        <v>NON EXPEDIÉE</v>
      </c>
      <c r="AK667" s="237" t="str">
        <f t="shared" si="65"/>
        <v/>
      </c>
      <c r="AL667" s="227"/>
      <c r="AM667" s="222"/>
      <c r="AN667" s="172">
        <f>IFERROR(VLOOKUP('PLANNING-RECHANGES LATelec'!$F667,'Table V'!A$1:O8574,13,FALSE),"TBD")</f>
        <v>976</v>
      </c>
      <c r="AO667" s="170">
        <f>IFERROR(VLOOKUP('PLANNING-RECHANGES LATelec'!$F667,'Table V'!A$1:O8531,14,FALSE),"TBD")</f>
        <v>2067</v>
      </c>
      <c r="AP667" s="171" t="str">
        <f>IFERROR(VLOOKUP('PLANNING-RECHANGES LATelec'!$F667,'Table V'!A$1:O$8013,15,FALSE),"TBD")</f>
        <v>USD</v>
      </c>
      <c r="AQ667" s="170">
        <f>IFERROR(VLOOKUP('PLANNING-RECHANGES LATelec'!$A667,[3]PO_AS!$A$2:$R$2520,16,FALSE),"TBD")</f>
        <v>0.01</v>
      </c>
      <c r="AR667" s="171" t="str">
        <f>IFERROR(VLOOKUP('PLANNING-RECHANGES LATelec'!$A667,[3]PO_AS!$A$2:$S$2520,18,FALSE),"TBD")</f>
        <v>EUR</v>
      </c>
      <c r="AS667" s="171" t="str">
        <f t="shared" si="66"/>
        <v>Non valide</v>
      </c>
      <c r="AT667" s="171" t="str">
        <f t="shared" si="67"/>
        <v>Non valide</v>
      </c>
      <c r="AU667" s="215" t="str">
        <f>LEFT('PLANNING-RECHANGES LATelec'!$R667,9)</f>
        <v>LCT308134</v>
      </c>
      <c r="AV667" s="156"/>
    </row>
    <row r="668" spans="1:48" ht="38.25" hidden="1" x14ac:dyDescent="0.2">
      <c r="A668" s="86" t="str">
        <f t="shared" si="63"/>
        <v>2810645110</v>
      </c>
      <c r="B668" s="125" t="str">
        <f>IFERROR(VLOOKUP(F668,'Table V'!A:K,11,FALSE),"TBD")</f>
        <v>AIRBUS</v>
      </c>
      <c r="C668" s="125">
        <v>28106451</v>
      </c>
      <c r="D668" s="126" t="s">
        <v>157</v>
      </c>
      <c r="E668" s="127" t="s">
        <v>104</v>
      </c>
      <c r="F668" s="125" t="s">
        <v>1682</v>
      </c>
      <c r="G668" s="125">
        <v>1</v>
      </c>
      <c r="H668" s="125">
        <v>1</v>
      </c>
      <c r="I668" s="125" t="str">
        <f>IFERROR(VLOOKUP(F668,'Stock PHS'!A:F,6,FALSE),"")</f>
        <v/>
      </c>
      <c r="J668" s="128" t="str">
        <f>IFERROR(VLOOKUP(F668,'Table V'!A:I,9,FALSE),"P/N INCONNU")</f>
        <v>P/N CONNU</v>
      </c>
      <c r="K668" s="125" t="str">
        <f>IFERROR(VLOOKUP(F668,'Table V'!A:J,10,FALSE),"TBD")</f>
        <v>NB01707P</v>
      </c>
      <c r="L668" s="125" t="str">
        <f>IFERROR(VLOOKUP(F668,'Table V'!A:C,3,FALSE),"LdF non existante")</f>
        <v>LdF Non approuvée</v>
      </c>
      <c r="M668" s="129"/>
      <c r="N668" s="129" t="str">
        <f>IFERROR(VLOOKUP(F668,'Table V'!A:H,8,FALSE),"À définir")</f>
        <v>NON</v>
      </c>
      <c r="O668" s="125">
        <f>IFERROR(VLOOKUP(F668,'Table V'!A:E,2,FALSE),"TBD")</f>
        <v>61</v>
      </c>
      <c r="P668" s="129" t="str">
        <f>IFERROR(CONCATENATE(VLOOKUP(F668,'Table V'!$A$1:$Q$260192,17,FALSE),"-",(RIGHT(C668,4)),"0",D668),"")</f>
        <v>1251019-6451010</v>
      </c>
      <c r="Q668" s="138" t="str">
        <f>IFERROR(VLOOKUP(F668,'Table V'!A:L,12,FALSE),"")</f>
        <v>LAB</v>
      </c>
      <c r="R668" s="126" t="s">
        <v>1702</v>
      </c>
      <c r="S668" s="125" t="s">
        <v>183</v>
      </c>
      <c r="T668" s="131"/>
      <c r="U668" s="132"/>
      <c r="V668" s="139" t="str">
        <f>IFERROR(VLOOKUP(F668,'Table V'!A:F,6,FALSE),"TBD")</f>
        <v>6963402800
6963403000</v>
      </c>
      <c r="W668" s="140" t="str">
        <f>IFERROR(VLOOKUP(F668,'Table V'!A:G,7,FALSE),"TBD")</f>
        <v>Qté 1
Qté 1</v>
      </c>
      <c r="X668" s="125" t="str">
        <f>IFERROR(VLOOKUP(A668,[1]Feuil1!$A:$AG,32,FALSE),"N/A")</f>
        <v>Waiting</v>
      </c>
      <c r="Y668" s="130" t="str">
        <f>IF(ISNUMBER(Tableau1[[#This Row],[Date expédition réelle]]),"Expédiée","En cours")</f>
        <v>En cours</v>
      </c>
      <c r="Z668" s="133" t="s">
        <v>1951</v>
      </c>
      <c r="AA668" s="125" t="s">
        <v>876</v>
      </c>
      <c r="AB668" s="129">
        <v>23349</v>
      </c>
      <c r="AC668" s="129"/>
      <c r="AD668" s="129"/>
      <c r="AE668" s="134">
        <v>43585</v>
      </c>
      <c r="AF668" s="134" t="s">
        <v>147</v>
      </c>
      <c r="AG668" s="134" t="str">
        <f t="shared" si="64"/>
        <v>TBD</v>
      </c>
      <c r="AH668" s="125"/>
      <c r="AI668" s="219" t="str">
        <f>IFERROR(VLOOKUP('PLANNING-RECHANGES LATelec'!$AU668,[2]MAD!$B$4:$J$50000,2,FALSE),"MAD TBD")</f>
        <v>MAD TBD</v>
      </c>
      <c r="AJ668" s="135" t="str">
        <f>IFERROR(VLOOKUP('PLANNING-RECHANGES LATelec'!$AU668,[2]MAD!$B$4:$J$50000,9,FALSE),"NON EXPEDIÉE")</f>
        <v>NON EXPEDIÉE</v>
      </c>
      <c r="AK668" s="237" t="str">
        <f t="shared" si="65"/>
        <v/>
      </c>
      <c r="AL668" s="227"/>
      <c r="AM668" s="222"/>
      <c r="AN668" s="172">
        <f>IFERROR(VLOOKUP('PLANNING-RECHANGES LATelec'!$F668,'Table V'!A$1:O8575,13,FALSE),"TBD")</f>
        <v>976</v>
      </c>
      <c r="AO668" s="170">
        <f>IFERROR(VLOOKUP('PLANNING-RECHANGES LATelec'!$F668,'Table V'!A$1:O8532,14,FALSE),"TBD")</f>
        <v>2067</v>
      </c>
      <c r="AP668" s="171" t="str">
        <f>IFERROR(VLOOKUP('PLANNING-RECHANGES LATelec'!$F668,'Table V'!A$1:O$8013,15,FALSE),"TBD")</f>
        <v>USD</v>
      </c>
      <c r="AQ668" s="170">
        <f>IFERROR(VLOOKUP('PLANNING-RECHANGES LATelec'!$A668,[3]PO_AS!$A$2:$R$2520,16,FALSE),"TBD")</f>
        <v>0.01</v>
      </c>
      <c r="AR668" s="171" t="str">
        <f>IFERROR(VLOOKUP('PLANNING-RECHANGES LATelec'!$A668,[3]PO_AS!$A$2:$S$2520,18,FALSE),"TBD")</f>
        <v>EUR</v>
      </c>
      <c r="AS668" s="171" t="str">
        <f t="shared" si="66"/>
        <v>Non valide</v>
      </c>
      <c r="AT668" s="171" t="str">
        <f t="shared" si="67"/>
        <v>Non valide</v>
      </c>
      <c r="AU668" s="215" t="str">
        <f>LEFT('PLANNING-RECHANGES LATelec'!$R668,9)</f>
        <v>LCT308136</v>
      </c>
      <c r="AV668" s="156"/>
    </row>
    <row r="669" spans="1:48" ht="38.25" hidden="1" x14ac:dyDescent="0.2">
      <c r="A669" s="86" t="str">
        <f t="shared" si="63"/>
        <v>2810645210</v>
      </c>
      <c r="B669" s="125" t="str">
        <f>IFERROR(VLOOKUP(F669,'Table V'!A:K,11,FALSE),"TBD")</f>
        <v>AIRBUS</v>
      </c>
      <c r="C669" s="125">
        <v>28106452</v>
      </c>
      <c r="D669" s="126" t="s">
        <v>157</v>
      </c>
      <c r="E669" s="127" t="s">
        <v>104</v>
      </c>
      <c r="F669" s="125" t="s">
        <v>1682</v>
      </c>
      <c r="G669" s="125">
        <v>1</v>
      </c>
      <c r="H669" s="125">
        <v>1</v>
      </c>
      <c r="I669" s="125" t="str">
        <f>IFERROR(VLOOKUP(F669,'Stock PHS'!A:F,6,FALSE),"")</f>
        <v/>
      </c>
      <c r="J669" s="128" t="str">
        <f>IFERROR(VLOOKUP(F669,'Table V'!A:I,9,FALSE),"P/N INCONNU")</f>
        <v>P/N CONNU</v>
      </c>
      <c r="K669" s="125" t="str">
        <f>IFERROR(VLOOKUP(F669,'Table V'!A:J,10,FALSE),"TBD")</f>
        <v>NB01707P</v>
      </c>
      <c r="L669" s="125" t="str">
        <f>IFERROR(VLOOKUP(F669,'Table V'!A:C,3,FALSE),"LdF non existante")</f>
        <v>LdF Non approuvée</v>
      </c>
      <c r="M669" s="129"/>
      <c r="N669" s="129" t="str">
        <f>IFERROR(VLOOKUP(F669,'Table V'!A:H,8,FALSE),"À définir")</f>
        <v>NON</v>
      </c>
      <c r="O669" s="125">
        <f>IFERROR(VLOOKUP(F669,'Table V'!A:E,2,FALSE),"TBD")</f>
        <v>61</v>
      </c>
      <c r="P669" s="129" t="str">
        <f>IFERROR(CONCATENATE(VLOOKUP(F669,'Table V'!$A$1:$Q$260192,17,FALSE),"-",(RIGHT(C669,4)),"0",D669),"")</f>
        <v>1251019-6452010</v>
      </c>
      <c r="Q669" s="138" t="str">
        <f>IFERROR(VLOOKUP(F669,'Table V'!A:L,12,FALSE),"")</f>
        <v>LAB</v>
      </c>
      <c r="R669" s="126" t="s">
        <v>1703</v>
      </c>
      <c r="S669" s="125" t="s">
        <v>186</v>
      </c>
      <c r="T669" s="131"/>
      <c r="U669" s="132"/>
      <c r="V669" s="139" t="str">
        <f>IFERROR(VLOOKUP(F669,'Table V'!A:F,6,FALSE),"TBD")</f>
        <v>6963402800
6963403000</v>
      </c>
      <c r="W669" s="140" t="str">
        <f>IFERROR(VLOOKUP(F669,'Table V'!A:G,7,FALSE),"TBD")</f>
        <v>Qté 1
Qté 1</v>
      </c>
      <c r="X669" s="125" t="str">
        <f>IFERROR(VLOOKUP(A669,[1]Feuil1!$A:$AG,32,FALSE),"N/A")</f>
        <v>Waiting</v>
      </c>
      <c r="Y669" s="144" t="str">
        <f>IF(ISNUMBER(Tableau1[[#This Row],[Date expédition réelle]]),"Expédiée","En cours")</f>
        <v>En cours</v>
      </c>
      <c r="Z669" s="133" t="s">
        <v>1951</v>
      </c>
      <c r="AA669" s="125" t="s">
        <v>876</v>
      </c>
      <c r="AB669" s="129">
        <v>23349</v>
      </c>
      <c r="AC669" s="129"/>
      <c r="AD669" s="129"/>
      <c r="AE669" s="134">
        <v>43585</v>
      </c>
      <c r="AF669" s="134" t="s">
        <v>147</v>
      </c>
      <c r="AG669" s="134" t="str">
        <f t="shared" si="64"/>
        <v>TBD</v>
      </c>
      <c r="AH669" s="125"/>
      <c r="AI669" s="219" t="str">
        <f>IFERROR(VLOOKUP('PLANNING-RECHANGES LATelec'!$AU669,[2]MAD!$B$4:$J$50000,2,FALSE),"MAD TBD")</f>
        <v>MAD TBD</v>
      </c>
      <c r="AJ669" s="135" t="str">
        <f>IFERROR(VLOOKUP('PLANNING-RECHANGES LATelec'!$AU669,[2]MAD!$B$4:$J$50000,9,FALSE),"NON EXPEDIÉE")</f>
        <v>NON EXPEDIÉE</v>
      </c>
      <c r="AK669" s="237" t="str">
        <f t="shared" si="65"/>
        <v/>
      </c>
      <c r="AL669" s="227"/>
      <c r="AM669" s="222"/>
      <c r="AN669" s="172">
        <f>IFERROR(VLOOKUP('PLANNING-RECHANGES LATelec'!$F669,'Table V'!A$1:O8576,13,FALSE),"TBD")</f>
        <v>976</v>
      </c>
      <c r="AO669" s="170">
        <f>IFERROR(VLOOKUP('PLANNING-RECHANGES LATelec'!$F669,'Table V'!A$1:O8533,14,FALSE),"TBD")</f>
        <v>2067</v>
      </c>
      <c r="AP669" s="171" t="str">
        <f>IFERROR(VLOOKUP('PLANNING-RECHANGES LATelec'!$F669,'Table V'!A$1:O$8013,15,FALSE),"TBD")</f>
        <v>USD</v>
      </c>
      <c r="AQ669" s="170">
        <f>IFERROR(VLOOKUP('PLANNING-RECHANGES LATelec'!$A669,[3]PO_AS!$A$2:$R$2520,16,FALSE),"TBD")</f>
        <v>0.01</v>
      </c>
      <c r="AR669" s="171" t="str">
        <f>IFERROR(VLOOKUP('PLANNING-RECHANGES LATelec'!$A669,[3]PO_AS!$A$2:$S$2520,18,FALSE),"TBD")</f>
        <v>EUR</v>
      </c>
      <c r="AS669" s="171" t="str">
        <f t="shared" si="66"/>
        <v>Non valide</v>
      </c>
      <c r="AT669" s="171" t="str">
        <f t="shared" si="67"/>
        <v>Non valide</v>
      </c>
      <c r="AU669" s="215" t="str">
        <f>LEFT('PLANNING-RECHANGES LATelec'!$R669,9)</f>
        <v>LCT308138</v>
      </c>
      <c r="AV669" s="156"/>
    </row>
    <row r="670" spans="1:48" ht="38.25" hidden="1" x14ac:dyDescent="0.2">
      <c r="A670" s="86" t="str">
        <f t="shared" si="63"/>
        <v>2810645310</v>
      </c>
      <c r="B670" s="125" t="str">
        <f>IFERROR(VLOOKUP(F670,'Table V'!A:K,11,FALSE),"TBD")</f>
        <v>AIRBUS</v>
      </c>
      <c r="C670" s="125">
        <v>28106453</v>
      </c>
      <c r="D670" s="126" t="s">
        <v>157</v>
      </c>
      <c r="E670" s="127" t="s">
        <v>104</v>
      </c>
      <c r="F670" s="125" t="s">
        <v>1682</v>
      </c>
      <c r="G670" s="125">
        <v>1</v>
      </c>
      <c r="H670" s="125">
        <v>1</v>
      </c>
      <c r="I670" s="125" t="str">
        <f>IFERROR(VLOOKUP(F670,'Stock PHS'!A:F,6,FALSE),"")</f>
        <v/>
      </c>
      <c r="J670" s="128" t="str">
        <f>IFERROR(VLOOKUP(F670,'Table V'!A:I,9,FALSE),"P/N INCONNU")</f>
        <v>P/N CONNU</v>
      </c>
      <c r="K670" s="125" t="str">
        <f>IFERROR(VLOOKUP(F670,'Table V'!A:J,10,FALSE),"TBD")</f>
        <v>NB01707P</v>
      </c>
      <c r="L670" s="125" t="str">
        <f>IFERROR(VLOOKUP(F670,'Table V'!A:C,3,FALSE),"LdF non existante")</f>
        <v>LdF Non approuvée</v>
      </c>
      <c r="M670" s="129"/>
      <c r="N670" s="129" t="str">
        <f>IFERROR(VLOOKUP(F670,'Table V'!A:H,8,FALSE),"À définir")</f>
        <v>NON</v>
      </c>
      <c r="O670" s="125">
        <f>IFERROR(VLOOKUP(F670,'Table V'!A:E,2,FALSE),"TBD")</f>
        <v>61</v>
      </c>
      <c r="P670" s="129" t="str">
        <f>IFERROR(CONCATENATE(VLOOKUP(F670,'Table V'!$A$1:$Q$260192,17,FALSE),"-",(RIGHT(C670,4)),"0",D670),"")</f>
        <v>1251019-6453010</v>
      </c>
      <c r="Q670" s="138" t="str">
        <f>IFERROR(VLOOKUP(F670,'Table V'!A:L,12,FALSE),"")</f>
        <v>LAB</v>
      </c>
      <c r="R670" s="126" t="s">
        <v>1704</v>
      </c>
      <c r="S670" s="125" t="s">
        <v>187</v>
      </c>
      <c r="T670" s="131"/>
      <c r="U670" s="132"/>
      <c r="V670" s="139" t="str">
        <f>IFERROR(VLOOKUP(F670,'Table V'!A:F,6,FALSE),"TBD")</f>
        <v>6963402800
6963403000</v>
      </c>
      <c r="W670" s="140" t="str">
        <f>IFERROR(VLOOKUP(F670,'Table V'!A:G,7,FALSE),"TBD")</f>
        <v>Qté 1
Qté 1</v>
      </c>
      <c r="X670" s="125" t="str">
        <f>IFERROR(VLOOKUP(A670,[1]Feuil1!$A:$AG,32,FALSE),"N/A")</f>
        <v>Waiting</v>
      </c>
      <c r="Y670" s="144" t="str">
        <f>IF(ISNUMBER(Tableau1[[#This Row],[Date expédition réelle]]),"Expédiée","En cours")</f>
        <v>En cours</v>
      </c>
      <c r="Z670" s="133" t="s">
        <v>1951</v>
      </c>
      <c r="AA670" s="125" t="s">
        <v>876</v>
      </c>
      <c r="AB670" s="129">
        <v>23349</v>
      </c>
      <c r="AC670" s="129"/>
      <c r="AD670" s="129"/>
      <c r="AE670" s="134">
        <v>43585</v>
      </c>
      <c r="AF670" s="134" t="s">
        <v>147</v>
      </c>
      <c r="AG670" s="134" t="str">
        <f t="shared" si="64"/>
        <v>TBD</v>
      </c>
      <c r="AH670" s="125"/>
      <c r="AI670" s="219" t="str">
        <f>IFERROR(VLOOKUP('PLANNING-RECHANGES LATelec'!$AU670,[2]MAD!$B$4:$J$50000,2,FALSE),"MAD TBD")</f>
        <v>MAD TBD</v>
      </c>
      <c r="AJ670" s="135" t="str">
        <f>IFERROR(VLOOKUP('PLANNING-RECHANGES LATelec'!$AU670,[2]MAD!$B$4:$J$50000,9,FALSE),"NON EXPEDIÉE")</f>
        <v>NON EXPEDIÉE</v>
      </c>
      <c r="AK670" s="237" t="str">
        <f t="shared" si="65"/>
        <v/>
      </c>
      <c r="AL670" s="227"/>
      <c r="AM670" s="222"/>
      <c r="AN670" s="172">
        <f>IFERROR(VLOOKUP('PLANNING-RECHANGES LATelec'!$F670,'Table V'!A$1:O8577,13,FALSE),"TBD")</f>
        <v>976</v>
      </c>
      <c r="AO670" s="170">
        <f>IFERROR(VLOOKUP('PLANNING-RECHANGES LATelec'!$F670,'Table V'!A$1:O8534,14,FALSE),"TBD")</f>
        <v>2067</v>
      </c>
      <c r="AP670" s="171" t="str">
        <f>IFERROR(VLOOKUP('PLANNING-RECHANGES LATelec'!$F670,'Table V'!A$1:O$8013,15,FALSE),"TBD")</f>
        <v>USD</v>
      </c>
      <c r="AQ670" s="170">
        <f>IFERROR(VLOOKUP('PLANNING-RECHANGES LATelec'!$A670,[3]PO_AS!$A$2:$R$2520,16,FALSE),"TBD")</f>
        <v>0.01</v>
      </c>
      <c r="AR670" s="171" t="str">
        <f>IFERROR(VLOOKUP('PLANNING-RECHANGES LATelec'!$A670,[3]PO_AS!$A$2:$S$2520,18,FALSE),"TBD")</f>
        <v>EUR</v>
      </c>
      <c r="AS670" s="171" t="str">
        <f t="shared" si="66"/>
        <v>Non valide</v>
      </c>
      <c r="AT670" s="171" t="str">
        <f t="shared" si="67"/>
        <v>Non valide</v>
      </c>
      <c r="AU670" s="215" t="str">
        <f>LEFT('PLANNING-RECHANGES LATelec'!$R670,9)</f>
        <v>LCT308141</v>
      </c>
      <c r="AV670" s="156"/>
    </row>
    <row r="671" spans="1:48" ht="38.25" hidden="1" x14ac:dyDescent="0.2">
      <c r="A671" s="86" t="str">
        <f t="shared" si="63"/>
        <v>2811409210</v>
      </c>
      <c r="B671" s="125" t="str">
        <f>IFERROR(VLOOKUP(F671,'Table V'!A:K,11,FALSE),"TBD")</f>
        <v>AIRBUS</v>
      </c>
      <c r="C671" s="125">
        <v>28114092</v>
      </c>
      <c r="D671" s="126" t="s">
        <v>157</v>
      </c>
      <c r="E671" s="127" t="s">
        <v>104</v>
      </c>
      <c r="F671" s="125" t="s">
        <v>662</v>
      </c>
      <c r="G671" s="125">
        <v>8</v>
      </c>
      <c r="H671" s="125">
        <v>8</v>
      </c>
      <c r="I671" s="125" t="str">
        <f>IFERROR(VLOOKUP(F671,'Stock PHS'!A:F,6,FALSE),"")</f>
        <v/>
      </c>
      <c r="J671" s="128" t="str">
        <f>IFERROR(VLOOKUP(F671,'Table V'!A:I,9,FALSE),"P/N INCONNU")</f>
        <v>P/N CONNU</v>
      </c>
      <c r="K671" s="125" t="str">
        <f>IFERROR(VLOOKUP(F671,'Table V'!A:J,10,FALSE),"TBD")</f>
        <v>TBD</v>
      </c>
      <c r="L671" s="125" t="str">
        <f>IFERROR(VLOOKUP(F671,'Table V'!A:C,3,FALSE),"LdF non existante")</f>
        <v>LdF approuvée</v>
      </c>
      <c r="M671" s="129"/>
      <c r="N671" s="129" t="str">
        <f>IFERROR(VLOOKUP(F671,'Table V'!A:H,8,FALSE),"À définir")</f>
        <v>NON</v>
      </c>
      <c r="O671" s="125" t="str">
        <f>IFERROR(VLOOKUP(F671,'Table V'!A:E,2,FALSE),"TBD")</f>
        <v>CONTROL UNIT-HP FUEL</v>
      </c>
      <c r="P671" s="129" t="str">
        <f>IFERROR(CONCATENATE(VLOOKUP(F671,'Table V'!$A$1:$Q$260192,17,FALSE),"-",(RIGHT(C671,4)),"0",D671),"")</f>
        <v>1251319-4092010</v>
      </c>
      <c r="Q671" s="138" t="str">
        <f>IFERROR(VLOOKUP(F671,'Table V'!A:L,12,FALSE),"")</f>
        <v>COL</v>
      </c>
      <c r="R671" s="126" t="s">
        <v>1713</v>
      </c>
      <c r="S671" s="125" t="s">
        <v>1714</v>
      </c>
      <c r="T671" s="131"/>
      <c r="U671" s="132"/>
      <c r="V671" s="139">
        <f>IFERROR(VLOOKUP(F671,'Table V'!A:F,6,FALSE),"TBD")</f>
        <v>6595684903</v>
      </c>
      <c r="W671" s="140" t="str">
        <f>IFERROR(VLOOKUP(F671,'Table V'!A:G,7,FALSE),"TBD")</f>
        <v>Qté 1</v>
      </c>
      <c r="X671" s="125" t="str">
        <f>IFERROR(VLOOKUP(A671,[1]Feuil1!$A:$AG,32,FALSE),"N/A")</f>
        <v>Waiting</v>
      </c>
      <c r="Y671" s="144" t="str">
        <f>IF(ISNUMBER(Tableau1[[#This Row],[Date expédition réelle]]),"Expédiée","En cours")</f>
        <v>En cours</v>
      </c>
      <c r="Z671" s="133" t="s">
        <v>1717</v>
      </c>
      <c r="AA671" s="125" t="s">
        <v>876</v>
      </c>
      <c r="AB671" s="129">
        <v>23642</v>
      </c>
      <c r="AC671" s="129"/>
      <c r="AD671" s="129"/>
      <c r="AE671" s="134">
        <v>43646</v>
      </c>
      <c r="AF671" s="134" t="s">
        <v>147</v>
      </c>
      <c r="AG671" s="134" t="str">
        <f t="shared" si="64"/>
        <v>TBD</v>
      </c>
      <c r="AH671" s="125"/>
      <c r="AI671" s="219" t="str">
        <f>IFERROR(VLOOKUP('PLANNING-RECHANGES LATelec'!$AU671,[2]MAD!$B$4:$J$50000,2,FALSE),"MAD TBD")</f>
        <v>MAD TBD</v>
      </c>
      <c r="AJ671" s="135" t="str">
        <f>IFERROR(VLOOKUP('PLANNING-RECHANGES LATelec'!$AU671,[2]MAD!$B$4:$J$50000,9,FALSE),"NON EXPEDIÉE")</f>
        <v>NON EXPEDIÉE</v>
      </c>
      <c r="AK671" s="237" t="str">
        <f t="shared" si="65"/>
        <v/>
      </c>
      <c r="AL671" s="227"/>
      <c r="AM671" s="222"/>
      <c r="AN671" s="172">
        <f>IFERROR(VLOOKUP('PLANNING-RECHANGES LATelec'!$F671,'Table V'!A$1:O8578,13,FALSE),"TBD")</f>
        <v>5510</v>
      </c>
      <c r="AO671" s="170">
        <f>IFERROR(VLOOKUP('PLANNING-RECHANGES LATelec'!$F671,'Table V'!A$1:O8535,14,FALSE),"TBD")</f>
        <v>0</v>
      </c>
      <c r="AP671" s="171" t="str">
        <f>IFERROR(VLOOKUP('PLANNING-RECHANGES LATelec'!$F671,'Table V'!A$1:O$8013,15,FALSE),"TBD")</f>
        <v>USD</v>
      </c>
      <c r="AQ671" s="170">
        <f>IFERROR(VLOOKUP('PLANNING-RECHANGES LATelec'!$A671,[3]PO_AS!$A$2:$R$2520,16,FALSE),"TBD")</f>
        <v>5510</v>
      </c>
      <c r="AR671" s="171" t="str">
        <f>IFERROR(VLOOKUP('PLANNING-RECHANGES LATelec'!$A671,[3]PO_AS!$A$2:$S$2520,18,FALSE),"TBD")</f>
        <v>USD</v>
      </c>
      <c r="AS671" s="171" t="str">
        <f t="shared" si="66"/>
        <v>Valide</v>
      </c>
      <c r="AT671" s="171" t="str">
        <f t="shared" si="67"/>
        <v>Valide</v>
      </c>
      <c r="AU671" s="215" t="str">
        <f>LEFT('PLANNING-RECHANGES LATelec'!$R671,9)</f>
        <v>LCT320729</v>
      </c>
      <c r="AV671" s="156"/>
    </row>
    <row r="672" spans="1:48" ht="38.25" hidden="1" x14ac:dyDescent="0.2">
      <c r="A672" s="167" t="str">
        <f t="shared" si="63"/>
        <v>2811303810</v>
      </c>
      <c r="B672" s="161" t="str">
        <f>IFERROR(VLOOKUP(F672,'Table V'!A:K,11,FALSE),"TBD")</f>
        <v>AIRBUS</v>
      </c>
      <c r="C672" s="161">
        <v>28113038</v>
      </c>
      <c r="D672" s="198" t="s">
        <v>157</v>
      </c>
      <c r="E672" s="199" t="s">
        <v>95</v>
      </c>
      <c r="F672" s="161" t="s">
        <v>662</v>
      </c>
      <c r="G672" s="161">
        <v>2</v>
      </c>
      <c r="H672" s="161">
        <v>2</v>
      </c>
      <c r="I672" s="161" t="str">
        <f>IFERROR(VLOOKUP(F672,'Stock PHS'!A:F,6,FALSE),"")</f>
        <v/>
      </c>
      <c r="J672" s="200" t="str">
        <f>IFERROR(VLOOKUP(F672,'Table V'!A:I,9,FALSE),"P/N INCONNU")</f>
        <v>P/N CONNU</v>
      </c>
      <c r="K672" s="161" t="str">
        <f>IFERROR(VLOOKUP(F672,'Table V'!A:J,10,FALSE),"TBD")</f>
        <v>TBD</v>
      </c>
      <c r="L672" s="161" t="str">
        <f>IFERROR(VLOOKUP(F672,'Table V'!A:C,3,FALSE),"LdF non existante")</f>
        <v>LdF approuvée</v>
      </c>
      <c r="M672" s="162"/>
      <c r="N672" s="162" t="str">
        <f>IFERROR(VLOOKUP(F672,'Table V'!A:H,8,FALSE),"À définir")</f>
        <v>NON</v>
      </c>
      <c r="O672" s="161" t="str">
        <f>IFERROR(VLOOKUP(F672,'Table V'!A:E,2,FALSE),"TBD")</f>
        <v>CONTROL UNIT-HP FUEL</v>
      </c>
      <c r="P672" s="162" t="str">
        <f>IFERROR(CONCATENATE(VLOOKUP(F672,'Table V'!$A$1:$Q$260192,17,FALSE),"-",(RIGHT(C672,4)),"0",D672),"")</f>
        <v>1251319-3038010</v>
      </c>
      <c r="Q672" s="201" t="str">
        <f>IFERROR(VLOOKUP(F672,'Table V'!A:L,12,FALSE),"")</f>
        <v>COL</v>
      </c>
      <c r="R672" s="198" t="s">
        <v>1715</v>
      </c>
      <c r="S672" s="161" t="s">
        <v>1716</v>
      </c>
      <c r="T672" s="202"/>
      <c r="U672" s="203"/>
      <c r="V672" s="204">
        <f>IFERROR(VLOOKUP(F672,'Table V'!A:F,6,FALSE),"TBD")</f>
        <v>6595684903</v>
      </c>
      <c r="W672" s="205" t="str">
        <f>IFERROR(VLOOKUP(F672,'Table V'!A:G,7,FALSE),"TBD")</f>
        <v>Qté 1</v>
      </c>
      <c r="X672" s="161" t="str">
        <f>IFERROR(VLOOKUP(A672,[1]Feuil1!$A:$AG,32,FALSE),"N/A")</f>
        <v>Waiting</v>
      </c>
      <c r="Y672" s="206" t="str">
        <f>IF(ISNUMBER(Tableau1[[#This Row],[Date expédition réelle]]),"Expédiée","En cours")</f>
        <v>En cours</v>
      </c>
      <c r="Z672" s="207" t="s">
        <v>1717</v>
      </c>
      <c r="AA672" s="161" t="s">
        <v>876</v>
      </c>
      <c r="AB672" s="162">
        <v>23642</v>
      </c>
      <c r="AC672" s="162"/>
      <c r="AD672" s="162"/>
      <c r="AE672" s="208">
        <v>43583</v>
      </c>
      <c r="AF672" s="208" t="s">
        <v>147</v>
      </c>
      <c r="AG672" s="208" t="str">
        <f t="shared" si="64"/>
        <v>TBD</v>
      </c>
      <c r="AH672" s="161"/>
      <c r="AI672" s="219" t="str">
        <f>IFERROR(VLOOKUP('PLANNING-RECHANGES LATelec'!$AU672,[2]MAD!$B$4:$J$50000,2,FALSE),"MAD TBD")</f>
        <v>MAD TBD</v>
      </c>
      <c r="AJ672" s="248" t="str">
        <f>IFERROR(VLOOKUP('PLANNING-RECHANGES LATelec'!$AU672,[2]MAD!$B$4:$J$50000,9,FALSE),"NON EXPEDIÉE")</f>
        <v>NON EXPEDIÉE</v>
      </c>
      <c r="AK672" s="238" t="str">
        <f t="shared" si="65"/>
        <v/>
      </c>
      <c r="AL672" s="228"/>
      <c r="AM672" s="223"/>
      <c r="AN672" s="232">
        <f>IFERROR(VLOOKUP('PLANNING-RECHANGES LATelec'!$F672,'Table V'!A$1:O8579,13,FALSE),"TBD")</f>
        <v>5510</v>
      </c>
      <c r="AO672" s="173">
        <f>IFERROR(VLOOKUP('PLANNING-RECHANGES LATelec'!$F672,'Table V'!A$1:O8536,14,FALSE),"TBD")</f>
        <v>0</v>
      </c>
      <c r="AP672" s="174" t="str">
        <f>IFERROR(VLOOKUP('PLANNING-RECHANGES LATelec'!$F672,'Table V'!A$1:O$8013,15,FALSE),"TBD")</f>
        <v>USD</v>
      </c>
      <c r="AQ672" s="173">
        <f>IFERROR(VLOOKUP('PLANNING-RECHANGES LATelec'!$A672,[3]PO_AS!$A$2:$R$2520,16,FALSE),"TBD")</f>
        <v>5510</v>
      </c>
      <c r="AR672" s="174" t="str">
        <f>IFERROR(VLOOKUP('PLANNING-RECHANGES LATelec'!$A672,[3]PO_AS!$A$2:$S$2520,18,FALSE),"TBD")</f>
        <v>USD</v>
      </c>
      <c r="AS672" s="174" t="str">
        <f t="shared" si="66"/>
        <v>Valide</v>
      </c>
      <c r="AT672" s="174" t="str">
        <f t="shared" si="67"/>
        <v>Valide</v>
      </c>
      <c r="AU672" s="215" t="str">
        <f>LEFT('PLANNING-RECHANGES LATelec'!$R672,9)</f>
        <v>LCT320740</v>
      </c>
      <c r="AV672" s="156"/>
    </row>
    <row r="673" spans="1:48" ht="127.5" hidden="1" x14ac:dyDescent="0.2">
      <c r="A673" s="86" t="str">
        <f t="shared" si="63"/>
        <v>2811803010</v>
      </c>
      <c r="B673" s="185" t="str">
        <f>IFERROR(VLOOKUP(F673,'Table V'!A:K,11,FALSE),"TBD")</f>
        <v>AIRBUS</v>
      </c>
      <c r="C673" s="185">
        <v>28118030</v>
      </c>
      <c r="D673" s="186" t="s">
        <v>157</v>
      </c>
      <c r="E673" s="187" t="s">
        <v>16</v>
      </c>
      <c r="F673" s="185" t="s">
        <v>1938</v>
      </c>
      <c r="G673" s="185">
        <v>1</v>
      </c>
      <c r="H673" s="185">
        <v>1</v>
      </c>
      <c r="I673" s="185" t="str">
        <f>IFERROR(VLOOKUP(F673,'Stock PHS'!A:F,6,FALSE),"")</f>
        <v/>
      </c>
      <c r="J673" s="188" t="str">
        <f>IFERROR(VLOOKUP(F673,'Table V'!A:I,9,FALSE),"P/N INCONNU")</f>
        <v>P/N CONNU</v>
      </c>
      <c r="K673" s="185" t="str">
        <f>IFERROR(VLOOKUP(F673,'Table V'!A:J,10,FALSE),"TBD")</f>
        <v>N/A</v>
      </c>
      <c r="L673" s="185" t="str">
        <f>IFERROR(VLOOKUP(F673,'Table V'!A:C,3,FALSE),"LdF non existante")</f>
        <v>LdF Non approuvée</v>
      </c>
      <c r="M673" s="189"/>
      <c r="N673" s="189" t="str">
        <f>IFERROR(VLOOKUP(F673,'Table V'!A:H,8,FALSE),"À définir")</f>
        <v>NON</v>
      </c>
      <c r="O673" s="185" t="str">
        <f>IFERROR(VLOOKUP(F673,'Table V'!A:E,2,FALSE),"TBD")</f>
        <v>BUNDLE</v>
      </c>
      <c r="P673" s="189" t="str">
        <f>IFERROR(CONCATENATE(VLOOKUP(F673,'Table V'!$A$1:$Q$260192,17,FALSE),"-",(RIGHT(C673,4)),"0",D673),"")</f>
        <v>1251019-8030010</v>
      </c>
      <c r="Q673" s="190" t="str">
        <f>IFERROR(VLOOKUP(F673,'Table V'!A:L,12,FALSE),"")</f>
        <v>COL</v>
      </c>
      <c r="R673" s="186" t="s">
        <v>1961</v>
      </c>
      <c r="S673" s="185" t="s">
        <v>1962</v>
      </c>
      <c r="T673" s="191"/>
      <c r="U673" s="192"/>
      <c r="V673" s="193" t="str">
        <f>IFERROR(VLOOKUP(F673,'Table V'!A:F,6,FALSE),"TBD")</f>
        <v>N/A</v>
      </c>
      <c r="W673" s="194" t="str">
        <f>IFERROR(VLOOKUP(F673,'Table V'!A:G,7,FALSE),"TBD")</f>
        <v>N/A</v>
      </c>
      <c r="X673" s="185" t="str">
        <f>IFERROR(VLOOKUP(A673,[1]Feuil1!$A:$AG,32,FALSE),"N/A")</f>
        <v>N/A</v>
      </c>
      <c r="Y673" s="195" t="str">
        <f>IF(ISNUMBER(Tableau1[[#This Row],[Date expédition réelle]]),"Expédiée","En cours")</f>
        <v>En cours</v>
      </c>
      <c r="Z673" s="196" t="s">
        <v>1960</v>
      </c>
      <c r="AA673" s="185"/>
      <c r="AB673" s="189">
        <v>23823</v>
      </c>
      <c r="AC673" s="189"/>
      <c r="AD673" s="189"/>
      <c r="AE673" s="209">
        <v>43578</v>
      </c>
      <c r="AF673" s="209" t="s">
        <v>147</v>
      </c>
      <c r="AG673" s="197" t="str">
        <f t="shared" si="64"/>
        <v>TBD</v>
      </c>
      <c r="AH673" s="125"/>
      <c r="AI673" s="219" t="str">
        <f>IFERROR(VLOOKUP('PLANNING-RECHANGES LATelec'!$AU673,[2]MAD!$B$4:$J$50000,2,FALSE),"MAD TBD")</f>
        <v>MAD TBD</v>
      </c>
      <c r="AJ673" s="197" t="str">
        <f>IFERROR(VLOOKUP('PLANNING-RECHANGES LATelec'!$AU673,[2]MAD!$B$4:$J$50000,9,FALSE),"NON EXPEDIÉE")</f>
        <v>NON EXPEDIÉE</v>
      </c>
      <c r="AK673" s="239" t="str">
        <f t="shared" si="65"/>
        <v/>
      </c>
      <c r="AL673" s="229"/>
      <c r="AM673" s="152"/>
      <c r="AN673" s="172">
        <f>IFERROR(VLOOKUP('PLANNING-RECHANGES LATelec'!$F673,'Table V'!A$1:O8580,13,FALSE),"TBD")</f>
        <v>4313</v>
      </c>
      <c r="AO673" s="183">
        <f>IFERROR(VLOOKUP('PLANNING-RECHANGES LATelec'!$F673,'Table V'!A$1:O8537,14,FALSE),"TBD")</f>
        <v>8527</v>
      </c>
      <c r="AP673" s="184" t="str">
        <f>IFERROR(VLOOKUP('PLANNING-RECHANGES LATelec'!$F673,'Table V'!A$1:O$8013,15,FALSE),"TBD")</f>
        <v>USD</v>
      </c>
      <c r="AQ673" s="183" t="str">
        <f>IFERROR(VLOOKUP('PLANNING-RECHANGES LATelec'!$A673,[3]PO_AS!$A$2:$R$2520,16,FALSE),"TBD")</f>
        <v>TBD</v>
      </c>
      <c r="AR673" s="184" t="str">
        <f>IFERROR(VLOOKUP('PLANNING-RECHANGES LATelec'!$A673,[3]PO_AS!$A$2:$S$2520,18,FALSE),"TBD")</f>
        <v>TBD</v>
      </c>
      <c r="AS673" s="184" t="str">
        <f t="shared" si="66"/>
        <v>Non valide</v>
      </c>
      <c r="AT673" s="184" t="str">
        <f t="shared" si="67"/>
        <v>Non valide</v>
      </c>
      <c r="AU673" s="215" t="str">
        <f>LEFT('PLANNING-RECHANGES LATelec'!$R673,9)</f>
        <v>LCT325035</v>
      </c>
      <c r="AV673" s="156"/>
    </row>
    <row r="674" spans="1:48" ht="25.5" hidden="1" x14ac:dyDescent="0.2">
      <c r="A674" s="86" t="str">
        <f t="shared" si="63"/>
        <v>2794013010</v>
      </c>
      <c r="B674" s="125" t="str">
        <f>IFERROR(VLOOKUP(F674,'Table V'!A:K,11,FALSE),"TBD")</f>
        <v>AIRBUS</v>
      </c>
      <c r="C674" s="125">
        <v>27940130</v>
      </c>
      <c r="D674" s="126" t="s">
        <v>157</v>
      </c>
      <c r="E674" s="127" t="s">
        <v>104</v>
      </c>
      <c r="F674" s="125" t="s">
        <v>604</v>
      </c>
      <c r="G674" s="125">
        <v>1</v>
      </c>
      <c r="H674" s="125">
        <v>1</v>
      </c>
      <c r="I674" s="125" t="str">
        <f>IFERROR(VLOOKUP(F674,'Stock PHS'!A:F,6,FALSE),"")</f>
        <v>STOCK PHS Qté 1</v>
      </c>
      <c r="J674" s="128" t="str">
        <f>IFERROR(VLOOKUP(F674,'Table V'!A:I,9,FALSE),"P/N INCONNU")</f>
        <v>P/N CONNU</v>
      </c>
      <c r="K674" s="125" t="str">
        <f>IFERROR(VLOOKUP(F674,'Table V'!A:J,10,FALSE),"TBD")</f>
        <v>NR1624P</v>
      </c>
      <c r="L674" s="125" t="str">
        <f>IFERROR(VLOOKUP(F674,'Table V'!A:C,3,FALSE),"LdF non existante")</f>
        <v>LdF approuvée</v>
      </c>
      <c r="M674" s="129"/>
      <c r="N674" s="129" t="str">
        <f>IFERROR(VLOOKUP(F674,'Table V'!A:H,8,FALSE),"À définir")</f>
        <v>NON</v>
      </c>
      <c r="O674" s="125">
        <f>IFERROR(VLOOKUP(F674,'Table V'!A:E,2,FALSE),"TBD")</f>
        <v>119</v>
      </c>
      <c r="P674" s="129" t="str">
        <f>IFERROR(CONCATENATE(VLOOKUP(F674,'Table V'!$A$1:$Q$260192,17,FALSE),"-",(RIGHT(C674,4)),"0",D674),"")</f>
        <v>1251019-0130010</v>
      </c>
      <c r="Q674" s="138" t="str">
        <f>IFERROR(VLOOKUP(F674,'Table V'!A:L,12,FALSE),"")</f>
        <v>LAB</v>
      </c>
      <c r="R674" s="126" t="s">
        <v>1955</v>
      </c>
      <c r="S674" s="125" t="s">
        <v>182</v>
      </c>
      <c r="T674" s="131"/>
      <c r="U674" s="132"/>
      <c r="V674" s="139">
        <f>IFERROR(VLOOKUP(F674,'Table V'!A:F,6,FALSE),"TBD")</f>
        <v>6963382700</v>
      </c>
      <c r="W674" s="140" t="str">
        <f>IFERROR(VLOOKUP(F674,'Table V'!A:G,7,FALSE),"TBD")</f>
        <v>Qté 1</v>
      </c>
      <c r="X674" s="125" t="str">
        <f>IFERROR(VLOOKUP(A674,[1]Feuil1!$A:$AG,32,FALSE),"N/A")</f>
        <v>Waiting</v>
      </c>
      <c r="Y674" s="144" t="str">
        <f>IF(ISNUMBER(Tableau1[[#This Row],[Date expédition réelle]]),"Expédiée","En cours")</f>
        <v>En cours</v>
      </c>
      <c r="Z674" s="133" t="s">
        <v>1956</v>
      </c>
      <c r="AA674" s="125" t="s">
        <v>876</v>
      </c>
      <c r="AB674" s="129">
        <v>23792</v>
      </c>
      <c r="AC674" s="129"/>
      <c r="AD674" s="129"/>
      <c r="AE674" s="197">
        <v>43595</v>
      </c>
      <c r="AF674" s="197" t="s">
        <v>147</v>
      </c>
      <c r="AG674" s="134" t="str">
        <f t="shared" si="64"/>
        <v>TBD</v>
      </c>
      <c r="AH674" s="125"/>
      <c r="AI674" s="219" t="str">
        <f>IFERROR(VLOOKUP('PLANNING-RECHANGES LATelec'!$AU674,[2]MAD!$B$4:$J$50000,2,FALSE),"MAD TBD")</f>
        <v>MAD TBD</v>
      </c>
      <c r="AJ674" s="134" t="str">
        <f>IFERROR(VLOOKUP('PLANNING-RECHANGES LATelec'!$AU674,[2]MAD!$B$4:$J$50000,9,FALSE),"NON EXPEDIÉE")</f>
        <v>NON EXPEDIÉE</v>
      </c>
      <c r="AK674" s="237" t="str">
        <f t="shared" si="65"/>
        <v/>
      </c>
      <c r="AL674" s="227"/>
      <c r="AM674" s="222"/>
      <c r="AN674" s="172">
        <f>IFERROR(VLOOKUP('PLANNING-RECHANGES LATelec'!$F674,'Table V'!A$1:O8581,13,FALSE),"TBD")</f>
        <v>1173</v>
      </c>
      <c r="AO674" s="183">
        <f>IFERROR(VLOOKUP('PLANNING-RECHANGES LATelec'!$F674,'Table V'!A$1:O8538,14,FALSE),"TBD")</f>
        <v>0</v>
      </c>
      <c r="AP674" s="184" t="str">
        <f>IFERROR(VLOOKUP('PLANNING-RECHANGES LATelec'!$F674,'Table V'!A$1:O$8013,15,FALSE),"TBD")</f>
        <v>USD</v>
      </c>
      <c r="AQ674" s="183">
        <f>IFERROR(VLOOKUP('PLANNING-RECHANGES LATelec'!$A674,[3]PO_AS!$A$2:$R$2520,16,FALSE),"TBD")</f>
        <v>1173</v>
      </c>
      <c r="AR674" s="184" t="str">
        <f>IFERROR(VLOOKUP('PLANNING-RECHANGES LATelec'!$A674,[3]PO_AS!$A$2:$S$2520,18,FALSE),"TBD")</f>
        <v>USD</v>
      </c>
      <c r="AS674" s="184" t="str">
        <f t="shared" si="66"/>
        <v>Valide</v>
      </c>
      <c r="AT674" s="184" t="str">
        <f t="shared" si="67"/>
        <v>Valide</v>
      </c>
      <c r="AU674" s="215" t="str">
        <f>LEFT('PLANNING-RECHANGES LATelec'!$R674,9)</f>
        <v>LCT324919</v>
      </c>
      <c r="AV674" s="156"/>
    </row>
    <row r="675" spans="1:48" ht="38.25" hidden="1" x14ac:dyDescent="0.2">
      <c r="A675" s="86" t="str">
        <f t="shared" si="63"/>
        <v>2812312710</v>
      </c>
      <c r="B675" s="125" t="str">
        <f>IFERROR(VLOOKUP(F675,'Table V'!A:K,11,FALSE),"TBD")</f>
        <v>AIRBUS</v>
      </c>
      <c r="C675" s="125">
        <v>28123127</v>
      </c>
      <c r="D675" s="126" t="s">
        <v>157</v>
      </c>
      <c r="E675" s="127" t="s">
        <v>104</v>
      </c>
      <c r="F675" s="125" t="s">
        <v>600</v>
      </c>
      <c r="G675" s="125">
        <v>1</v>
      </c>
      <c r="H675" s="125">
        <v>1</v>
      </c>
      <c r="I675" s="125" t="str">
        <f>IFERROR(VLOOKUP(F675,'Stock PHS'!A:F,6,FALSE),"")</f>
        <v/>
      </c>
      <c r="J675" s="128" t="str">
        <f>IFERROR(VLOOKUP(F675,'Table V'!A:I,9,FALSE),"P/N INCONNU")</f>
        <v>P/N CONNU</v>
      </c>
      <c r="K675" s="125" t="str">
        <f>IFERROR(VLOOKUP(F675,'Table V'!A:J,10,FALSE),"TBD")</f>
        <v>NB5457P</v>
      </c>
      <c r="L675" s="125" t="str">
        <f>IFERROR(VLOOKUP(F675,'Table V'!A:C,3,FALSE),"LdF non existante")</f>
        <v>LdF approuvée</v>
      </c>
      <c r="M675" s="129"/>
      <c r="N675" s="129" t="str">
        <f>IFERROR(VLOOKUP(F675,'Table V'!A:H,8,FALSE),"À définir")</f>
        <v>NON</v>
      </c>
      <c r="O675" s="125">
        <f>IFERROR(VLOOKUP(F675,'Table V'!A:E,2,FALSE),"TBD")</f>
        <v>117</v>
      </c>
      <c r="P675" s="129" t="str">
        <f>IFERROR(CONCATENATE(VLOOKUP(F675,'Table V'!$A$1:$Q$260192,17,FALSE),"-",(RIGHT(C675,4)),"0",D675),"")</f>
        <v>1251019-3127010</v>
      </c>
      <c r="Q675" s="138" t="str">
        <f>IFERROR(VLOOKUP(F675,'Table V'!A:L,12,FALSE),"")</f>
        <v>LAB</v>
      </c>
      <c r="R675" s="126" t="s">
        <v>1966</v>
      </c>
      <c r="S675" s="125" t="s">
        <v>1963</v>
      </c>
      <c r="T675" s="131"/>
      <c r="U675" s="132"/>
      <c r="V675" s="139" t="str">
        <f>IFERROR(VLOOKUP(F675,'Table V'!A:F,6,FALSE),"TBD")</f>
        <v>N/A</v>
      </c>
      <c r="W675" s="140" t="str">
        <f>IFERROR(VLOOKUP(F675,'Table V'!A:G,7,FALSE),"TBD")</f>
        <v>N/A</v>
      </c>
      <c r="X675" s="125" t="str">
        <f>IFERROR(VLOOKUP(A675,[1]Feuil1!$A:$AG,32,FALSE),"N/A")</f>
        <v>N/A</v>
      </c>
      <c r="Y675" s="144" t="str">
        <f>IF(ISNUMBER(Tableau1[[#This Row],[Date expédition réelle]]),"Expédiée","En cours")</f>
        <v>En cours</v>
      </c>
      <c r="Z675" s="133" t="s">
        <v>1960</v>
      </c>
      <c r="AA675" s="125" t="s">
        <v>876</v>
      </c>
      <c r="AB675" s="129">
        <v>23839</v>
      </c>
      <c r="AC675" s="129"/>
      <c r="AD675" s="129"/>
      <c r="AE675" s="134">
        <v>43753.999988425923</v>
      </c>
      <c r="AF675" s="134" t="s">
        <v>147</v>
      </c>
      <c r="AG675" s="134" t="str">
        <f t="shared" si="64"/>
        <v>TBD</v>
      </c>
      <c r="AH675" s="125"/>
      <c r="AI675" s="219" t="str">
        <f>IFERROR(VLOOKUP('PLANNING-RECHANGES LATelec'!$AU675,[2]MAD!$B$4:$J$50000,2,FALSE),"MAD TBD")</f>
        <v>MAD TBD</v>
      </c>
      <c r="AJ675" s="134" t="str">
        <f>IFERROR(VLOOKUP('PLANNING-RECHANGES LATelec'!$AU675,[2]MAD!$B$4:$J$50000,9,FALSE),"NON EXPEDIÉE")</f>
        <v>NON EXPEDIÉE</v>
      </c>
      <c r="AK675" s="237" t="str">
        <f t="shared" si="65"/>
        <v/>
      </c>
      <c r="AL675" s="227"/>
      <c r="AM675" s="222"/>
      <c r="AN675" s="172">
        <f>IFERROR(VLOOKUP('PLANNING-RECHANGES LATelec'!$F675,'Table V'!A$1:O8582,13,FALSE),"TBD")</f>
        <v>1313.9</v>
      </c>
      <c r="AO675" s="183">
        <f>IFERROR(VLOOKUP('PLANNING-RECHANGES LATelec'!$F675,'Table V'!A$1:O8539,14,FALSE),"TBD")</f>
        <v>0</v>
      </c>
      <c r="AP675" s="184" t="str">
        <f>IFERROR(VLOOKUP('PLANNING-RECHANGES LATelec'!$F675,'Table V'!A$1:O$8013,15,FALSE),"TBD")</f>
        <v>USD</v>
      </c>
      <c r="AQ675" s="183" t="str">
        <f>IFERROR(VLOOKUP('PLANNING-RECHANGES LATelec'!$A675,[3]PO_AS!$A$2:$R$2520,16,FALSE),"TBD")</f>
        <v>TBD</v>
      </c>
      <c r="AR675" s="184" t="str">
        <f>IFERROR(VLOOKUP('PLANNING-RECHANGES LATelec'!$A675,[3]PO_AS!$A$2:$S$2520,18,FALSE),"TBD")</f>
        <v>TBD</v>
      </c>
      <c r="AS675" s="184" t="str">
        <f t="shared" si="66"/>
        <v>Non valide</v>
      </c>
      <c r="AT675" s="184" t="str">
        <f t="shared" si="67"/>
        <v>Non valide</v>
      </c>
      <c r="AU675" s="215" t="str">
        <f>LEFT('PLANNING-RECHANGES LATelec'!$R675,9)</f>
        <v>LCT325055</v>
      </c>
      <c r="AV675" s="156"/>
    </row>
    <row r="676" spans="1:48" ht="38.25" hidden="1" x14ac:dyDescent="0.2">
      <c r="A676" s="86" t="str">
        <f t="shared" si="63"/>
        <v>2812312810</v>
      </c>
      <c r="B676" s="125" t="str">
        <f>IFERROR(VLOOKUP(F676,'Table V'!A:K,11,FALSE),"TBD")</f>
        <v>AIRBUS</v>
      </c>
      <c r="C676" s="125">
        <v>28123128</v>
      </c>
      <c r="D676" s="126" t="s">
        <v>157</v>
      </c>
      <c r="E676" s="127" t="s">
        <v>104</v>
      </c>
      <c r="F676" s="125" t="s">
        <v>600</v>
      </c>
      <c r="G676" s="125">
        <v>1</v>
      </c>
      <c r="H676" s="125">
        <v>1</v>
      </c>
      <c r="I676" s="125" t="str">
        <f>IFERROR(VLOOKUP(F676,'Stock PHS'!A:F,6,FALSE),"")</f>
        <v/>
      </c>
      <c r="J676" s="128" t="str">
        <f>IFERROR(VLOOKUP(F676,'Table V'!A:I,9,FALSE),"P/N INCONNU")</f>
        <v>P/N CONNU</v>
      </c>
      <c r="K676" s="125" t="str">
        <f>IFERROR(VLOOKUP(F676,'Table V'!A:J,10,FALSE),"TBD")</f>
        <v>NB5457P</v>
      </c>
      <c r="L676" s="125" t="str">
        <f>IFERROR(VLOOKUP(F676,'Table V'!A:C,3,FALSE),"LdF non existante")</f>
        <v>LdF approuvée</v>
      </c>
      <c r="M676" s="129"/>
      <c r="N676" s="129" t="str">
        <f>IFERROR(VLOOKUP(F676,'Table V'!A:H,8,FALSE),"À définir")</f>
        <v>NON</v>
      </c>
      <c r="O676" s="125">
        <f>IFERROR(VLOOKUP(F676,'Table V'!A:E,2,FALSE),"TBD")</f>
        <v>117</v>
      </c>
      <c r="P676" s="129" t="str">
        <f>IFERROR(CONCATENATE(VLOOKUP(F676,'Table V'!$A$1:$Q$260192,17,FALSE),"-",(RIGHT(C676,4)),"0",D676),"")</f>
        <v>1251019-3128010</v>
      </c>
      <c r="Q676" s="138" t="str">
        <f>IFERROR(VLOOKUP(F676,'Table V'!A:L,12,FALSE),"")</f>
        <v>LAB</v>
      </c>
      <c r="R676" s="126" t="s">
        <v>1967</v>
      </c>
      <c r="S676" s="125" t="s">
        <v>1964</v>
      </c>
      <c r="T676" s="131"/>
      <c r="U676" s="132"/>
      <c r="V676" s="139" t="str">
        <f>IFERROR(VLOOKUP(F676,'Table V'!A:F,6,FALSE),"TBD")</f>
        <v>N/A</v>
      </c>
      <c r="W676" s="140" t="str">
        <f>IFERROR(VLOOKUP(F676,'Table V'!A:G,7,FALSE),"TBD")</f>
        <v>N/A</v>
      </c>
      <c r="X676" s="125" t="str">
        <f>IFERROR(VLOOKUP(A676,[1]Feuil1!$A:$AG,32,FALSE),"N/A")</f>
        <v>N/A</v>
      </c>
      <c r="Y676" s="144" t="str">
        <f>IF(ISNUMBER(Tableau1[[#This Row],[Date expédition réelle]]),"Expédiée","En cours")</f>
        <v>En cours</v>
      </c>
      <c r="Z676" s="133" t="s">
        <v>1960</v>
      </c>
      <c r="AA676" s="125" t="s">
        <v>876</v>
      </c>
      <c r="AB676" s="129">
        <v>23839</v>
      </c>
      <c r="AC676" s="129"/>
      <c r="AD676" s="129"/>
      <c r="AE676" s="134">
        <v>43754.999988425923</v>
      </c>
      <c r="AF676" s="134" t="s">
        <v>147</v>
      </c>
      <c r="AG676" s="134" t="str">
        <f t="shared" si="64"/>
        <v>TBD</v>
      </c>
      <c r="AH676" s="134"/>
      <c r="AI676" s="219" t="str">
        <f>IFERROR(VLOOKUP('PLANNING-RECHANGES LATelec'!$AU676,[2]MAD!$B$4:$J$50000,2,FALSE),"MAD TBD")</f>
        <v>MAD TBD</v>
      </c>
      <c r="AJ676" s="197" t="str">
        <f>IFERROR(VLOOKUP('PLANNING-RECHANGES LATelec'!$AU676,[2]MAD!$B$4:$J$50000,9,FALSE),"NON EXPEDIÉE")</f>
        <v>NON EXPEDIÉE</v>
      </c>
      <c r="AK676" s="239" t="str">
        <f t="shared" si="65"/>
        <v/>
      </c>
      <c r="AL676" s="227"/>
      <c r="AM676" s="125"/>
      <c r="AN676" s="172">
        <f>IFERROR(VLOOKUP('PLANNING-RECHANGES LATelec'!$F676,'Table V'!A$1:O8583,13,FALSE),"TBD")</f>
        <v>1313.9</v>
      </c>
      <c r="AO676" s="183">
        <f>IFERROR(VLOOKUP('PLANNING-RECHANGES LATelec'!$F676,'Table V'!A$1:O8540,14,FALSE),"TBD")</f>
        <v>0</v>
      </c>
      <c r="AP676" s="236" t="str">
        <f>IFERROR(VLOOKUP('PLANNING-RECHANGES LATelec'!$F676,'Table V'!A$1:O$8013,15,FALSE),"TBD")</f>
        <v>USD</v>
      </c>
      <c r="AQ676" s="183" t="str">
        <f>IFERROR(VLOOKUP('PLANNING-RECHANGES LATelec'!$A676,[3]PO_AS!$A$2:$R$2520,16,FALSE),"TBD")</f>
        <v>TBD</v>
      </c>
      <c r="AR676" s="184" t="str">
        <f>IFERROR(VLOOKUP('PLANNING-RECHANGES LATelec'!$A676,[3]PO_AS!$A$2:$S$2520,18,FALSE),"TBD")</f>
        <v>TBD</v>
      </c>
      <c r="AS676" s="184" t="str">
        <f t="shared" si="66"/>
        <v>Non valide</v>
      </c>
      <c r="AT676" s="184" t="str">
        <f t="shared" si="67"/>
        <v>Non valide</v>
      </c>
      <c r="AU676" s="215" t="str">
        <f>LEFT('PLANNING-RECHANGES LATelec'!$R676,9)</f>
        <v>LCT325058</v>
      </c>
    </row>
    <row r="677" spans="1:48" ht="38.25" hidden="1" x14ac:dyDescent="0.2">
      <c r="A677" s="86" t="str">
        <f t="shared" si="63"/>
        <v>2812313410</v>
      </c>
      <c r="B677" s="125" t="str">
        <f>IFERROR(VLOOKUP(F677,'Table V'!A:K,11,FALSE),"TBD")</f>
        <v>AIRBUS</v>
      </c>
      <c r="C677" s="125">
        <v>28123134</v>
      </c>
      <c r="D677" s="126" t="s">
        <v>157</v>
      </c>
      <c r="E677" s="127" t="s">
        <v>104</v>
      </c>
      <c r="F677" s="125" t="s">
        <v>530</v>
      </c>
      <c r="G677" s="125">
        <v>5</v>
      </c>
      <c r="H677" s="125">
        <v>5</v>
      </c>
      <c r="I677" s="125" t="str">
        <f>IFERROR(VLOOKUP(F677,'Stock PHS'!A:F,6,FALSE),"")</f>
        <v/>
      </c>
      <c r="J677" s="128" t="str">
        <f>IFERROR(VLOOKUP(F677,'Table V'!A:I,9,FALSE),"P/N INCONNU")</f>
        <v>P/N CONNU</v>
      </c>
      <c r="K677" s="125" t="str">
        <f>IFERROR(VLOOKUP(F677,'Table V'!A:J,10,FALSE),"TBD")</f>
        <v>N/A</v>
      </c>
      <c r="L677" s="125" t="str">
        <f>IFERROR(VLOOKUP(F677,'Table V'!A:C,3,FALSE),"LdF non existante")</f>
        <v>LdF approuvée</v>
      </c>
      <c r="M677" s="129"/>
      <c r="N677" s="129" t="str">
        <f>IFERROR(VLOOKUP(F677,'Table V'!A:H,8,FALSE),"À définir")</f>
        <v>NON</v>
      </c>
      <c r="O677" s="125">
        <f>IFERROR(VLOOKUP(F677,'Table V'!A:E,2,FALSE),"TBD")</f>
        <v>27</v>
      </c>
      <c r="P677" s="129" t="str">
        <f>IFERROR(CONCATENATE(VLOOKUP(F677,'Table V'!$A$1:$Q$260192,17,FALSE),"-",(RIGHT(C677,4)),"0",D677),"")</f>
        <v>1251019-3134010</v>
      </c>
      <c r="Q677" s="138" t="str">
        <f>IFERROR(VLOOKUP(F677,'Table V'!A:L,12,FALSE),"")</f>
        <v>LAB</v>
      </c>
      <c r="R677" s="126" t="s">
        <v>1968</v>
      </c>
      <c r="S677" s="125" t="s">
        <v>1969</v>
      </c>
      <c r="T677" s="131"/>
      <c r="U677" s="132"/>
      <c r="V677" s="139" t="str">
        <f>IFERROR(VLOOKUP(F677,'Table V'!A:F,6,FALSE),"TBD")</f>
        <v>N/A</v>
      </c>
      <c r="W677" s="140" t="str">
        <f>IFERROR(VLOOKUP(F677,'Table V'!A:G,7,FALSE),"TBD")</f>
        <v>N/A</v>
      </c>
      <c r="X677" s="125" t="str">
        <f>IFERROR(VLOOKUP(A677,[1]Feuil1!$A:$AG,32,FALSE),"N/A")</f>
        <v>N/A</v>
      </c>
      <c r="Y677" s="144" t="str">
        <f>IF(ISNUMBER(Tableau1[[#This Row],[Date expédition réelle]]),"Expédiée","En cours")</f>
        <v>En cours</v>
      </c>
      <c r="Z677" s="133" t="s">
        <v>1960</v>
      </c>
      <c r="AA677" s="125" t="s">
        <v>876</v>
      </c>
      <c r="AB677" s="129">
        <v>23844</v>
      </c>
      <c r="AC677" s="129"/>
      <c r="AD677" s="129"/>
      <c r="AE677" s="134">
        <v>43712.999988425923</v>
      </c>
      <c r="AF677" s="134" t="s">
        <v>147</v>
      </c>
      <c r="AG677" s="134" t="str">
        <f t="shared" si="64"/>
        <v>TBD</v>
      </c>
      <c r="AH677" s="134"/>
      <c r="AI677" s="219" t="str">
        <f>IFERROR(VLOOKUP('PLANNING-RECHANGES LATelec'!$AU677,[2]MAD!$B$4:$J$50000,2,FALSE),"MAD TBD")</f>
        <v>MAD TBD</v>
      </c>
      <c r="AJ677" s="197" t="str">
        <f>IFERROR(VLOOKUP('PLANNING-RECHANGES LATelec'!$AU677,[2]MAD!$B$4:$J$50000,9,FALSE),"NON EXPEDIÉE")</f>
        <v>NON EXPEDIÉE</v>
      </c>
      <c r="AK677" s="239" t="str">
        <f t="shared" si="65"/>
        <v/>
      </c>
      <c r="AL677" s="227"/>
      <c r="AM677" s="125"/>
      <c r="AN677" s="172">
        <f>IFERROR(VLOOKUP('PLANNING-RECHANGES LATelec'!$F677,'Table V'!A$1:O8584,13,FALSE),"TBD")</f>
        <v>1074</v>
      </c>
      <c r="AO677" s="183">
        <f>IFERROR(VLOOKUP('PLANNING-RECHANGES LATelec'!$F677,'Table V'!A$1:O8541,14,FALSE),"TBD")</f>
        <v>0</v>
      </c>
      <c r="AP677" s="236" t="str">
        <f>IFERROR(VLOOKUP('PLANNING-RECHANGES LATelec'!$F677,'Table V'!A$1:O$8013,15,FALSE),"TBD")</f>
        <v>USD</v>
      </c>
      <c r="AQ677" s="183" t="str">
        <f>IFERROR(VLOOKUP('PLANNING-RECHANGES LATelec'!$A677,[3]PO_AS!$A$2:$R$2520,16,FALSE),"TBD")</f>
        <v>TBD</v>
      </c>
      <c r="AR677" s="184" t="str">
        <f>IFERROR(VLOOKUP('PLANNING-RECHANGES LATelec'!$A677,[3]PO_AS!$A$2:$S$2520,18,FALSE),"TBD")</f>
        <v>TBD</v>
      </c>
      <c r="AS677" s="184" t="str">
        <f t="shared" si="66"/>
        <v>Non valide</v>
      </c>
      <c r="AT677" s="184" t="str">
        <f t="shared" si="67"/>
        <v>Non valide</v>
      </c>
      <c r="AU677" s="215" t="str">
        <f>LEFT('PLANNING-RECHANGES LATelec'!$R677,9)</f>
        <v>LCT325062</v>
      </c>
    </row>
    <row r="678" spans="1:48" x14ac:dyDescent="0.2">
      <c r="A678" s="89"/>
      <c r="B678" s="145"/>
      <c r="E678" s="147"/>
      <c r="U678" s="150"/>
      <c r="X678" s="152"/>
      <c r="Z678" s="153"/>
      <c r="AA678" s="145"/>
      <c r="AB678" s="148"/>
      <c r="AC678" s="148"/>
      <c r="AD678" s="148"/>
      <c r="AE678" s="154"/>
      <c r="AF678" s="154"/>
      <c r="AG678" s="154"/>
      <c r="AH678" s="145"/>
      <c r="AI678" s="154"/>
      <c r="AJ678" s="154"/>
      <c r="AK678" s="100"/>
      <c r="AO678" s="175"/>
      <c r="AP678" s="176"/>
      <c r="AQ678" s="177"/>
      <c r="AR678" s="176"/>
      <c r="AS678" s="176"/>
      <c r="AT678" s="178"/>
      <c r="AU678" s="178"/>
    </row>
    <row r="679" spans="1:48" x14ac:dyDescent="0.2">
      <c r="A679" s="89"/>
      <c r="B679" s="145"/>
      <c r="E679" s="147"/>
      <c r="U679" s="150"/>
      <c r="X679" s="152"/>
      <c r="Z679" s="153"/>
      <c r="AA679" s="145"/>
      <c r="AB679" s="148"/>
      <c r="AC679" s="148"/>
      <c r="AD679" s="148"/>
      <c r="AE679" s="154"/>
      <c r="AF679" s="154"/>
      <c r="AG679" s="154"/>
      <c r="AH679" s="145"/>
      <c r="AI679" s="154"/>
      <c r="AJ679" s="154"/>
      <c r="AK679" s="100"/>
      <c r="AO679" s="175"/>
      <c r="AP679" s="176"/>
      <c r="AQ679" s="177"/>
      <c r="AR679" s="176"/>
      <c r="AS679" s="176"/>
      <c r="AT679" s="178"/>
      <c r="AU679" s="178"/>
    </row>
    <row r="680" spans="1:48" x14ac:dyDescent="0.2">
      <c r="A680" s="87"/>
      <c r="B680" s="145"/>
      <c r="E680" s="147"/>
      <c r="U680" s="150"/>
      <c r="Z680" s="155"/>
      <c r="AA680" s="145"/>
      <c r="AB680" s="148"/>
      <c r="AC680" s="148"/>
      <c r="AD680" s="148"/>
      <c r="AE680" s="154"/>
      <c r="AF680" s="154"/>
      <c r="AG680" s="154"/>
      <c r="AH680" s="145"/>
      <c r="AI680" s="154"/>
      <c r="AJ680" s="154"/>
      <c r="AK680" s="101"/>
      <c r="AO680" s="175"/>
      <c r="AP680" s="179"/>
      <c r="AQ680" s="177"/>
      <c r="AR680" s="176"/>
      <c r="AS680" s="178"/>
      <c r="AT680" s="178"/>
      <c r="AU680" s="178"/>
    </row>
    <row r="681" spans="1:48" x14ac:dyDescent="0.2">
      <c r="Z681" s="158"/>
    </row>
    <row r="682" spans="1:48" x14ac:dyDescent="0.2">
      <c r="Z682" s="242"/>
    </row>
    <row r="683" spans="1:48" x14ac:dyDescent="0.2">
      <c r="Z683" s="158"/>
    </row>
    <row r="684" spans="1:48" x14ac:dyDescent="0.2">
      <c r="Z684" s="158"/>
    </row>
    <row r="685" spans="1:48" x14ac:dyDescent="0.2">
      <c r="Z685" s="158"/>
    </row>
    <row r="686" spans="1:48" x14ac:dyDescent="0.2">
      <c r="Z686" s="158"/>
    </row>
    <row r="687" spans="1:48" x14ac:dyDescent="0.2">
      <c r="Z687" s="158"/>
    </row>
    <row r="688" spans="1:48" x14ac:dyDescent="0.2">
      <c r="Z688" s="158"/>
    </row>
    <row r="689" spans="26:26" x14ac:dyDescent="0.2">
      <c r="Z689" s="158"/>
    </row>
    <row r="690" spans="26:26" x14ac:dyDescent="0.2">
      <c r="Z690" s="158"/>
    </row>
    <row r="691" spans="26:26" x14ac:dyDescent="0.2">
      <c r="Z691" s="158"/>
    </row>
    <row r="692" spans="26:26" x14ac:dyDescent="0.2">
      <c r="Z692" s="158"/>
    </row>
  </sheetData>
  <sheetProtection formatCells="0" formatColumns="0" formatRows="0" insertColumns="0" insertRows="0" insertHyperlinks="0" deleteColumns="0" deleteRows="0" sort="0" autoFilter="0" pivotTables="0"/>
  <dataConsolidate/>
  <customSheetViews>
    <customSheetView guid="{F5A6D21F-9853-4C34-8A96-6646D1808F2B}" scale="85" showPageBreaks="1" fitToPage="1" filter="1" showAutoFilter="1" hiddenColumns="1" topLeftCell="B260">
      <selection activeCell="P300" sqref="P300"/>
      <pageMargins left="0.19685039370078741" right="0.19685039370078741" top="0.74803149606299213" bottom="0.43307086614173229" header="0.31496062992125984" footer="0.31496062992125984"/>
      <printOptions horizontalCentered="1"/>
      <pageSetup paperSize="8" scale="37" fitToHeight="0" orientation="landscape" r:id="rId1"/>
      <headerFooter alignWithMargins="0">
        <oddHeader>&amp;LCOLOMIERS&amp;C&amp;"Arial,Gras"&amp;A&amp;R&amp;D</oddHeader>
      </headerFooter>
      <autoFilter ref="A1:AO8013">
        <filterColumn colId="27">
          <filters blank="1">
            <filter val="Au contrôle"/>
            <filter val="Câblage en cours"/>
            <filter val="En attente départ"/>
            <filter val="En attente étagère"/>
            <filter val="En attente Servitude"/>
            <filter val="Méca en cours"/>
          </filters>
        </filterColumn>
      </autoFilter>
    </customSheetView>
    <customSheetView guid="{185A1AA8-B7F4-427C-82E0-426200BDCAC4}" scale="85" fitToPage="1" filter="1" showAutoFilter="1" hiddenColumns="1" topLeftCell="E242">
      <selection activeCell="E256" sqref="E256"/>
      <pageMargins left="0.19685039370078741" right="0.19685039370078741" top="0.74803149606299213" bottom="0.43307086614173229" header="0.31496062992125984" footer="0.31496062992125984"/>
      <printOptions horizontalCentered="1"/>
      <pageSetup paperSize="8" scale="40" fitToHeight="0" orientation="landscape" r:id="rId2"/>
      <headerFooter alignWithMargins="0">
        <oddHeader>&amp;LCOLOMIERS&amp;C&amp;"Arial,Gras"&amp;A&amp;R&amp;D</oddHeader>
      </headerFooter>
      <autoFilter ref="A2:AP575">
        <filterColumn colId="16">
          <filters>
            <filter val="LAB"/>
          </filters>
        </filterColumn>
        <filterColumn colId="19">
          <customFilters>
            <customFilter operator="notEqual" val=" "/>
          </customFilters>
        </filterColumn>
        <filterColumn colId="27">
          <filters blank="1">
            <filter val="Au contrôle"/>
            <filter val="Câblage en cours"/>
            <filter val="En attente étagère"/>
            <filter val="En attente Matière"/>
            <filter val="En attente Servitude"/>
            <filter val="Méca en cours"/>
          </filters>
        </filterColumn>
      </autoFilter>
    </customSheetView>
    <customSheetView guid="{030A1ECB-8A59-4ED4-9621-B5102B8E1734}" scale="85" showPageBreaks="1" fitToPage="1" filter="1" showAutoFilter="1" hiddenColumns="1" topLeftCell="B421">
      <selection activeCell="AK306" sqref="AK306"/>
      <pageMargins left="0.19685039370078741" right="0.19685039370078741" top="0.74803149606299213" bottom="0.43307086614173229" header="0.31496062992125984" footer="0.31496062992125984"/>
      <printOptions horizontalCentered="1"/>
      <pageSetup paperSize="8" scale="40" fitToHeight="0" orientation="landscape" r:id="rId3"/>
      <headerFooter alignWithMargins="0">
        <oddHeader>&amp;LCOLOMIERS&amp;C&amp;"Arial,Gras"&amp;A&amp;R&amp;D</oddHeader>
      </headerFooter>
      <autoFilter ref="A2:AP575">
        <filterColumn colId="27">
          <filters blank="1">
            <filter val="Au contrôle"/>
            <filter val="Câblage en cours"/>
            <filter val="En attente étagère"/>
            <filter val="En attente Matière"/>
            <filter val="En attente Servitude"/>
            <filter val="Méca en cours"/>
          </filters>
        </filterColumn>
      </autoFilter>
    </customSheetView>
    <customSheetView guid="{A820C9AF-5FF0-455B-AA56-7CBF0D73A156}" scale="70" showPageBreaks="1" printArea="1" showAutoFilter="1" topLeftCell="A253">
      <selection activeCell="AF272" sqref="AF272"/>
      <pageMargins left="0.19685039370078741" right="0.19685039370078741" top="0.74803149606299213" bottom="0.43307086614173229" header="0.31496062992125984" footer="0.31496062992125984"/>
      <printOptions horizontalCentered="1"/>
      <pageSetup paperSize="8" scale="27" fitToHeight="0" orientation="landscape" r:id="rId4"/>
      <headerFooter alignWithMargins="0">
        <oddHeader>&amp;LCOLOMIERS&amp;C&amp;"Arial,Gras"&amp;A&amp;R&amp;D</oddHeader>
      </headerFooter>
      <autoFilter ref="B2:AM269">
        <sortState ref="B4:AM269">
          <sortCondition ref="AK2:AK269"/>
        </sortState>
      </autoFilter>
    </customSheetView>
    <customSheetView guid="{61B7E505-A669-48C1-97A7-76B60F9D2EE4}" scale="85" fitToPage="1" filter="1" showAutoFilter="1" hiddenColumns="1" topLeftCell="B1">
      <selection activeCell="AC26" sqref="AC26"/>
      <pageMargins left="0.19685039370078741" right="0.19685039370078741" top="0.74803149606299213" bottom="0.43307086614173229" header="0.31496062992125984" footer="0.31496062992125984"/>
      <printOptions horizontalCentered="1"/>
      <pageSetup paperSize="8" scale="38" fitToHeight="0" orientation="landscape" r:id="rId5"/>
      <headerFooter alignWithMargins="0">
        <oddHeader>&amp;LCOLOMIERS&amp;C&amp;"Arial,Gras"&amp;A&amp;R&amp;D</oddHeader>
      </headerFooter>
      <autoFilter ref="C2:AP535">
        <filterColumn colId="10">
          <filters blank="1">
            <filter val="22"/>
            <filter val="510"/>
            <filter val="60"/>
            <filter val="62"/>
            <filter val="JACK"/>
            <filter val="JACK ASSY"/>
            <filter val="PROTECTION CAP"/>
            <filter val="TBD"/>
          </filters>
        </filterColumn>
        <filterColumn colId="25">
          <filters blank="1"/>
        </filterColumn>
        <filterColumn colId="29">
          <filters blank="1"/>
        </filterColumn>
      </autoFilter>
    </customSheetView>
    <customSheetView guid="{430EDB84-E9B5-4E97-9B03-C92B6BA1DD86}" scale="85" showPageBreaks="1" fitToPage="1" filter="1" showAutoFilter="1" hiddenColumns="1" topLeftCell="B1">
      <selection activeCell="AL431" sqref="AL431"/>
      <pageMargins left="0.19685039370078741" right="0.19685039370078741" top="0.74803149606299213" bottom="0.43307086614173229" header="0.31496062992125984" footer="0.31496062992125984"/>
      <printOptions horizontalCentered="1"/>
      <pageSetup paperSize="8" scale="40" fitToHeight="0" orientation="landscape" r:id="rId6"/>
      <headerFooter alignWithMargins="0">
        <oddHeader>&amp;LCOLOMIERS&amp;C&amp;"Arial,Gras"&amp;A&amp;R&amp;D</oddHeader>
      </headerFooter>
      <autoFilter ref="A2:AP575">
        <filterColumn colId="27">
          <filters blank="1">
            <filter val="Au contrôle"/>
            <filter val="Câblage en cours"/>
            <filter val="En attente départ"/>
            <filter val="En attente étagère"/>
            <filter val="En attente Matière"/>
            <filter val="En attente Servitude"/>
          </filters>
        </filterColumn>
        <filterColumn colId="36">
          <filters>
            <dateGroupItem year="2018" dateTimeGrouping="year"/>
          </filters>
        </filterColumn>
      </autoFilter>
    </customSheetView>
    <customSheetView guid="{19C95166-DD88-47C4-95B0-3FEFA7A0385C}" scale="85" showPageBreaks="1" fitToPage="1" filter="1" showAutoFilter="1" hiddenColumns="1" topLeftCell="B1">
      <selection activeCell="C26" sqref="C26"/>
      <pageMargins left="0.19685039370078741" right="0.19685039370078741" top="0.74803149606299213" bottom="0.43307086614173229" header="0.31496062992125984" footer="0.31496062992125984"/>
      <printOptions horizontalCentered="1"/>
      <pageSetup paperSize="8" scale="40" fitToHeight="0" orientation="landscape" r:id="rId7"/>
      <headerFooter alignWithMargins="0">
        <oddHeader>&amp;LCOLOMIERS&amp;C&amp;"Arial,Gras"&amp;A&amp;R&amp;D</oddHeader>
      </headerFooter>
      <autoFilter ref="A2:AP575">
        <filterColumn colId="27">
          <filters blank="1">
            <filter val="Au contrôle"/>
            <filter val="Câblage en cours"/>
            <filter val="En attente départ"/>
            <filter val="En attente étagère"/>
            <filter val="En attente Matière"/>
            <filter val="En attente Servitude"/>
          </filters>
        </filterColumn>
      </autoFilter>
    </customSheetView>
    <customSheetView guid="{51E2EB05-C110-4399-A7B1-7D1192506865}" scale="85" fitToPage="1" filter="1" showAutoFilter="1" hiddenColumns="1" topLeftCell="B281">
      <selection activeCell="Z329" sqref="Z329"/>
      <pageMargins left="0.19685039370078741" right="0.19685039370078741" top="0.74803149606299213" bottom="0.43307086614173229" header="0.31496062992125984" footer="0.31496062992125984"/>
      <printOptions horizontalCentered="1"/>
      <pageSetup paperSize="8" scale="40" fitToHeight="0" orientation="landscape" r:id="rId8"/>
      <headerFooter alignWithMargins="0">
        <oddHeader>&amp;LCOLOMIERS&amp;C&amp;"Arial,Gras"&amp;A&amp;R&amp;D</oddHeader>
      </headerFooter>
      <autoFilter ref="A2:AP575">
        <filterColumn colId="14">
          <filters>
            <filter val="117"/>
          </filters>
        </filterColumn>
        <filterColumn colId="19">
          <filters blank="1"/>
        </filterColumn>
        <filterColumn colId="27">
          <filters blank="1">
            <filter val="Au contrôle"/>
            <filter val="Câblage en cours"/>
            <filter val="En attente étagère"/>
            <filter val="En attente Matière"/>
            <filter val="En attente Servitude"/>
            <filter val="Méca en cours"/>
          </filters>
        </filterColumn>
      </autoFilter>
    </customSheetView>
    <customSheetView guid="{588CDFB3-979C-4D48-BDBE-8FAAF50665DA}" scale="85" fitToPage="1" filter="1" showAutoFilter="1" hiddenColumns="1" topLeftCell="B1">
      <selection activeCell="M623" sqref="M623"/>
      <pageMargins left="0.19685039370078741" right="0.19685039370078741" top="0.74803149606299213" bottom="0.43307086614173229" header="0.31496062992125984" footer="0.31496062992125984"/>
      <printOptions horizontalCentered="1"/>
      <pageSetup paperSize="8" scale="39" fitToHeight="0" orientation="landscape" r:id="rId9"/>
      <headerFooter alignWithMargins="0">
        <oddHeader>&amp;LCOLOMIERS&amp;C&amp;"Arial,Gras"&amp;A&amp;R&amp;D</oddHeader>
      </headerFooter>
      <autoFilter ref="A2:AP613">
        <filterColumn colId="2">
          <filters>
            <filter val="27530128"/>
            <filter val="27610483"/>
          </filters>
        </filterColumn>
      </autoFilter>
    </customSheetView>
    <customSheetView guid="{363B7DDA-1863-4064-BB46-C4F756D99A2C}" scale="85" showPageBreaks="1" fitToPage="1" printArea="1" showAutoFilter="1" hiddenColumns="1" topLeftCell="B1">
      <selection activeCell="T6" sqref="T6"/>
      <pageMargins left="0.19685039370078741" right="0.19685039370078741" top="0.74803149606299213" bottom="0.43307086614173229" header="0.31496062992125984" footer="0.31496062992125984"/>
      <printOptions horizontalCentered="1"/>
      <pageSetup paperSize="8" scale="13" fitToHeight="2" orientation="landscape" r:id="rId10"/>
      <headerFooter alignWithMargins="0">
        <oddHeader>&amp;LCOLOMIERS&amp;C&amp;"Arial,Gras"&amp;A&amp;R&amp;D</oddHeader>
      </headerFooter>
      <autoFilter ref="A1:AP8013"/>
    </customSheetView>
  </customSheetViews>
  <phoneticPr fontId="0" type="noConversion"/>
  <conditionalFormatting sqref="M1:N1048576">
    <cfRule type="containsText" dxfId="87" priority="30" operator="containsText" text="OUI">
      <formula>NOT(ISERROR(SEARCH("OUI",M1)))</formula>
    </cfRule>
  </conditionalFormatting>
  <conditionalFormatting sqref="Z1:Z1048576">
    <cfRule type="expression" dxfId="86" priority="29">
      <formula>COUNTIF(Z1,"*"&amp;TEXT(TODAY(),"jj/mm/aaaa")&amp;"*")</formula>
    </cfRule>
  </conditionalFormatting>
  <conditionalFormatting sqref="B1:H1048576">
    <cfRule type="expression" dxfId="85" priority="28">
      <formula>AND(ISNUMBER($C1),COUNTBLANK($AA1))</formula>
    </cfRule>
  </conditionalFormatting>
  <conditionalFormatting sqref="AO1:AO1048576">
    <cfRule type="expression" dxfId="84" priority="12">
      <formula>OR($E1="AOG",$E1="CRIT")</formula>
    </cfRule>
  </conditionalFormatting>
  <conditionalFormatting sqref="AN1:AN1048576">
    <cfRule type="expression" dxfId="83" priority="11">
      <formula>OR($E1="EXP",$E1="RTN")</formula>
    </cfRule>
  </conditionalFormatting>
  <conditionalFormatting sqref="AK1:AK1048576">
    <cfRule type="containsBlanks" priority="3" stopIfTrue="1">
      <formula>LEN(TRIM(AK1))=0</formula>
    </cfRule>
    <cfRule type="cellIs" dxfId="82" priority="52" operator="between">
      <formula>3</formula>
      <formula>10000</formula>
    </cfRule>
    <cfRule type="cellIs" dxfId="81" priority="53" operator="between">
      <formula>-1000</formula>
      <formula>0</formula>
    </cfRule>
    <cfRule type="cellIs" dxfId="80" priority="54" operator="between">
      <formula>1</formula>
      <formula>2</formula>
    </cfRule>
  </conditionalFormatting>
  <conditionalFormatting sqref="E1:E1048576">
    <cfRule type="containsText" dxfId="79" priority="13" operator="containsText" text="AOG">
      <formula>NOT(ISERROR(SEARCH("AOG",E1)))</formula>
    </cfRule>
    <cfRule type="containsText" dxfId="78" priority="14" operator="containsText" text="CRIT">
      <formula>NOT(ISERROR(SEARCH("CRIT",E1)))</formula>
    </cfRule>
  </conditionalFormatting>
  <conditionalFormatting sqref="X1:X1048576">
    <cfRule type="containsText" dxfId="77" priority="15" operator="containsText" text="In delivering">
      <formula>NOT(ISERROR(SEARCH("In delivering",X1)))</formula>
    </cfRule>
    <cfRule type="containsText" dxfId="76" priority="16" stopIfTrue="1" operator="containsText" text="Received">
      <formula>NOT(ISERROR(SEARCH("Received",X1)))</formula>
    </cfRule>
    <cfRule type="containsText" dxfId="75" priority="17" operator="containsText" text="Waiting">
      <formula>NOT(ISERROR(SEARCH("Waiting",X1)))</formula>
    </cfRule>
    <cfRule type="containsText" dxfId="74" priority="18" operator="containsText" text="Partial receipt">
      <formula>NOT(ISERROR(SEARCH("Partial receipt",X1)))</formula>
    </cfRule>
  </conditionalFormatting>
  <conditionalFormatting sqref="AF1:AF1048576">
    <cfRule type="expression" priority="19" stopIfTrue="1">
      <formula>AM1="OK"</formula>
    </cfRule>
    <cfRule type="expression" dxfId="73" priority="20">
      <formula>ISNUMBER(AF1)</formula>
    </cfRule>
  </conditionalFormatting>
  <conditionalFormatting sqref="T1:T1048576">
    <cfRule type="timePeriod" dxfId="72" priority="21" stopIfTrue="1" timePeriod="today">
      <formula>FLOOR(T1,1)=TODAY()</formula>
    </cfRule>
    <cfRule type="cellIs" dxfId="71" priority="22" stopIfTrue="1" operator="between">
      <formula>TODAY()-1</formula>
      <formula>TODAY()-365</formula>
    </cfRule>
    <cfRule type="expression" dxfId="70" priority="23" stopIfTrue="1">
      <formula>U1="OK"</formula>
    </cfRule>
    <cfRule type="cellIs" dxfId="69" priority="26" stopIfTrue="1" operator="between">
      <formula>TODAY()</formula>
      <formula>TODAY()+6</formula>
    </cfRule>
    <cfRule type="cellIs" dxfId="68" priority="27" stopIfTrue="1" operator="between">
      <formula>TODAY()</formula>
      <formula>TODAY()+10</formula>
    </cfRule>
  </conditionalFormatting>
  <conditionalFormatting sqref="AH1:AH1048576">
    <cfRule type="expression" dxfId="67" priority="5" stopIfTrue="1">
      <formula>AH1="OK"</formula>
    </cfRule>
    <cfRule type="expression" dxfId="66" priority="6">
      <formula>ISNUMBER(FIND("Expédié",Y1))</formula>
    </cfRule>
  </conditionalFormatting>
  <conditionalFormatting sqref="AJ1:AJ1048576">
    <cfRule type="expression" dxfId="65" priority="10">
      <formula>ISNUMBER(AJ1)</formula>
    </cfRule>
  </conditionalFormatting>
  <conditionalFormatting sqref="A676:AU1048576 AI5:AI677 AU4:AU677 A1:AV675">
    <cfRule type="expression" dxfId="64" priority="1">
      <formula>$Y1="Commande annulée"</formula>
    </cfRule>
  </conditionalFormatting>
  <conditionalFormatting sqref="AL1:AU1048576 A1:AJ1048576">
    <cfRule type="expression" dxfId="63" priority="9">
      <formula>$Y1="Expédiée"</formula>
    </cfRule>
  </conditionalFormatting>
  <conditionalFormatting sqref="AV676 AV678:AV1048571">
    <cfRule type="expression" dxfId="62" priority="105">
      <formula>$Y677="Commande annulée"</formula>
    </cfRule>
  </conditionalFormatting>
  <conditionalFormatting sqref="AV1048572:AV1048576">
    <cfRule type="expression" dxfId="61" priority="191">
      <formula>$Y1="Commande annulée"</formula>
    </cfRule>
  </conditionalFormatting>
  <conditionalFormatting sqref="AV677">
    <cfRule type="expression" dxfId="60" priority="193">
      <formula>#REF!="Commande annulée"</formula>
    </cfRule>
  </conditionalFormatting>
  <printOptions horizontalCentered="1"/>
  <pageMargins left="0.19685039370078741" right="0.19685039370078741" top="0.74803149606299213" bottom="0.43307086614173229" header="0.31496062992125984" footer="0.31496062992125984"/>
  <pageSetup paperSize="9" scale="82" orientation="portrait" r:id="rId11"/>
  <headerFooter alignWithMargins="0">
    <oddHeader>&amp;LCOLOMIERS&amp;C&amp;"Arial,Gras"&amp;A&amp;R&amp;D</oddHeader>
  </headerFooter>
  <legacyDrawing r:id="rId12"/>
  <tableParts count="1">
    <tablePart r:id="rId1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'Paramètres listes'!$D$1:$D$3</xm:f>
          </x14:formula1>
          <xm:sqref>Y1:Y1048576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:K24"/>
  <sheetViews>
    <sheetView workbookViewId="0">
      <selection activeCell="F12" sqref="F12"/>
    </sheetView>
  </sheetViews>
  <sheetFormatPr baseColWidth="10" defaultColWidth="11.42578125" defaultRowHeight="12.75" x14ac:dyDescent="0.2"/>
  <cols>
    <col min="1" max="2" width="24.5703125" style="29" customWidth="1"/>
    <col min="3" max="5" width="11.42578125" style="29"/>
    <col min="6" max="6" width="18.28515625" style="29" customWidth="1"/>
    <col min="7" max="7" width="13.42578125" style="26" customWidth="1"/>
    <col min="8" max="8" width="11.42578125" style="66"/>
    <col min="9" max="9" width="1.85546875" style="67" customWidth="1"/>
    <col min="10" max="16384" width="11.42578125" style="26"/>
  </cols>
  <sheetData>
    <row r="1" spans="1:11" x14ac:dyDescent="0.2">
      <c r="A1" s="29" t="s">
        <v>618</v>
      </c>
      <c r="B1" s="29" t="s">
        <v>46</v>
      </c>
      <c r="C1" s="30" t="s">
        <v>47</v>
      </c>
      <c r="F1" s="30" t="s">
        <v>61</v>
      </c>
      <c r="G1" s="28"/>
      <c r="J1" s="26">
        <v>6839605200</v>
      </c>
      <c r="K1" s="26" t="s">
        <v>56</v>
      </c>
    </row>
    <row r="2" spans="1:11" x14ac:dyDescent="0.2">
      <c r="A2" s="29" t="s">
        <v>617</v>
      </c>
      <c r="B2" s="29" t="s">
        <v>48</v>
      </c>
      <c r="C2" s="30" t="s">
        <v>10</v>
      </c>
      <c r="F2" s="30" t="s">
        <v>62</v>
      </c>
      <c r="G2" s="28"/>
      <c r="J2" s="26">
        <v>6530207600</v>
      </c>
      <c r="K2" s="28" t="s">
        <v>56</v>
      </c>
    </row>
    <row r="3" spans="1:11" x14ac:dyDescent="0.2">
      <c r="A3" s="29" t="s">
        <v>604</v>
      </c>
      <c r="B3" s="30" t="s">
        <v>264</v>
      </c>
      <c r="C3" s="29" t="s">
        <v>265</v>
      </c>
      <c r="F3" s="62" t="s">
        <v>62</v>
      </c>
      <c r="J3" s="26">
        <v>6963516200</v>
      </c>
      <c r="K3" s="28" t="s">
        <v>56</v>
      </c>
    </row>
    <row r="4" spans="1:11" x14ac:dyDescent="0.2">
      <c r="A4" s="62"/>
      <c r="B4" s="30"/>
      <c r="C4" s="62"/>
      <c r="F4" s="62"/>
    </row>
    <row r="5" spans="1:11" x14ac:dyDescent="0.2">
      <c r="A5" s="62"/>
      <c r="B5" s="30"/>
      <c r="C5" s="62"/>
      <c r="F5" s="62"/>
    </row>
    <row r="24" spans="10:10" x14ac:dyDescent="0.2">
      <c r="J24" s="28"/>
    </row>
  </sheetData>
  <sheetProtection selectLockedCells="1"/>
  <customSheetViews>
    <customSheetView guid="{F5A6D21F-9853-4C34-8A96-6646D1808F2B}">
      <selection activeCell="B12" sqref="B12"/>
      <pageMargins left="0.7" right="0.7" top="0.75" bottom="0.75" header="0.3" footer="0.3"/>
      <pageSetup paperSize="9" orientation="portrait" r:id="rId1"/>
    </customSheetView>
    <customSheetView guid="{185A1AA8-B7F4-427C-82E0-426200BDCAC4}">
      <selection activeCell="B12" sqref="B12"/>
      <pageMargins left="0.7" right="0.7" top="0.75" bottom="0.75" header="0.3" footer="0.3"/>
      <pageSetup paperSize="9" orientation="portrait" r:id="rId2"/>
    </customSheetView>
    <customSheetView guid="{030A1ECB-8A59-4ED4-9621-B5102B8E1734}">
      <selection activeCell="B12" sqref="B12"/>
      <pageMargins left="0.7" right="0.7" top="0.75" bottom="0.75" header="0.3" footer="0.3"/>
      <pageSetup paperSize="9" orientation="portrait" r:id="rId3"/>
    </customSheetView>
    <customSheetView guid="{A820C9AF-5FF0-455B-AA56-7CBF0D73A156}">
      <selection activeCell="A4" sqref="A4"/>
      <pageMargins left="0.7" right="0.7" top="0.75" bottom="0.75" header="0.3" footer="0.3"/>
      <pageSetup paperSize="9" orientation="portrait" r:id="rId4"/>
    </customSheetView>
    <customSheetView guid="{61B7E505-A669-48C1-97A7-76B60F9D2EE4}">
      <selection activeCell="F3" sqref="A3:F3"/>
      <pageMargins left="0.7" right="0.7" top="0.75" bottom="0.75" header="0.3" footer="0.3"/>
      <pageSetup paperSize="9" orientation="portrait" r:id="rId5"/>
    </customSheetView>
    <customSheetView guid="{430EDB84-E9B5-4E97-9B03-C92B6BA1DD86}">
      <selection activeCell="B12" sqref="B12"/>
      <pageMargins left="0.7" right="0.7" top="0.75" bottom="0.75" header="0.3" footer="0.3"/>
      <pageSetup paperSize="9" orientation="portrait" r:id="rId6"/>
    </customSheetView>
    <customSheetView guid="{19C95166-DD88-47C4-95B0-3FEFA7A0385C}">
      <selection activeCell="B12" sqref="B12"/>
      <pageMargins left="0.7" right="0.7" top="0.75" bottom="0.75" header="0.3" footer="0.3"/>
      <pageSetup paperSize="9" orientation="portrait" r:id="rId7"/>
    </customSheetView>
    <customSheetView guid="{51E2EB05-C110-4399-A7B1-7D1192506865}">
      <selection activeCell="B12" sqref="B12"/>
      <pageMargins left="0.7" right="0.7" top="0.75" bottom="0.75" header="0.3" footer="0.3"/>
      <pageSetup paperSize="9" orientation="portrait" r:id="rId8"/>
    </customSheetView>
    <customSheetView guid="{588CDFB3-979C-4D48-BDBE-8FAAF50665DA}">
      <selection activeCell="B12" sqref="B12"/>
      <pageMargins left="0.7" right="0.7" top="0.75" bottom="0.75" header="0.3" footer="0.3"/>
      <pageSetup paperSize="9" orientation="portrait" r:id="rId9"/>
    </customSheetView>
    <customSheetView guid="{363B7DDA-1863-4064-BB46-C4F756D99A2C}">
      <selection activeCell="B12" sqref="B12"/>
      <pageMargins left="0.7" right="0.7" top="0.75" bottom="0.75" header="0.3" footer="0.3"/>
      <pageSetup paperSize="9" orientation="portrait" r:id="rId10"/>
    </customSheetView>
  </customSheetViews>
  <pageMargins left="0.7" right="0.7" top="0.75" bottom="0.75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R546"/>
  <sheetViews>
    <sheetView topLeftCell="A287" workbookViewId="0">
      <selection activeCell="P323" sqref="P323"/>
    </sheetView>
  </sheetViews>
  <sheetFormatPr baseColWidth="10" defaultColWidth="11.42578125" defaultRowHeight="12.75" x14ac:dyDescent="0.2"/>
  <cols>
    <col min="1" max="1" width="23.42578125" customWidth="1"/>
    <col min="2" max="2" width="29.42578125" style="43" customWidth="1"/>
    <col min="3" max="3" width="17" style="29" customWidth="1"/>
    <col min="4" max="4" width="21" style="29" customWidth="1"/>
    <col min="5" max="5" width="20" style="29" customWidth="1"/>
    <col min="6" max="6" width="54.42578125" style="59" customWidth="1"/>
    <col min="7" max="7" width="26.5703125" style="29" customWidth="1"/>
    <col min="8" max="8" width="15.42578125" style="29" customWidth="1"/>
    <col min="9" max="9" width="11.28515625" style="33" customWidth="1"/>
    <col min="10" max="10" width="9.85546875" style="26" customWidth="1"/>
    <col min="11" max="11" width="13.5703125" style="26" bestFit="1" customWidth="1"/>
    <col min="12" max="12" width="12.42578125" style="26" customWidth="1"/>
    <col min="13" max="14" width="18.42578125" style="80" customWidth="1"/>
    <col min="15" max="15" width="12.42578125" style="26" customWidth="1"/>
    <col min="16" max="16" width="15.7109375" style="26" bestFit="1" customWidth="1"/>
    <col min="17" max="17" width="15.7109375" style="45" bestFit="1" customWidth="1"/>
    <col min="18" max="18" width="27.42578125" style="26" customWidth="1"/>
    <col min="19" max="16384" width="11.42578125" style="26"/>
  </cols>
  <sheetData>
    <row r="1" spans="1:18" x14ac:dyDescent="0.2">
      <c r="A1" s="34" t="s">
        <v>122</v>
      </c>
      <c r="B1" s="35" t="s">
        <v>3</v>
      </c>
      <c r="C1" s="34" t="s">
        <v>50</v>
      </c>
      <c r="D1" s="36" t="s">
        <v>52</v>
      </c>
      <c r="E1" s="34" t="s">
        <v>103</v>
      </c>
      <c r="F1" s="53" t="s">
        <v>54</v>
      </c>
      <c r="G1" s="37" t="s">
        <v>55</v>
      </c>
      <c r="H1" s="38" t="s">
        <v>58</v>
      </c>
      <c r="I1" s="31" t="s">
        <v>7</v>
      </c>
      <c r="J1" s="45" t="s">
        <v>97</v>
      </c>
      <c r="K1" s="66" t="s">
        <v>706</v>
      </c>
      <c r="L1" s="69" t="s">
        <v>734</v>
      </c>
      <c r="M1" s="76" t="s">
        <v>1445</v>
      </c>
      <c r="N1" s="76" t="s">
        <v>1446</v>
      </c>
      <c r="O1" s="69" t="s">
        <v>1133</v>
      </c>
      <c r="P1" s="28" t="s">
        <v>184</v>
      </c>
      <c r="Q1" s="46" t="s">
        <v>1421</v>
      </c>
    </row>
    <row r="2" spans="1:18" ht="12.75" customHeight="1" x14ac:dyDescent="0.25">
      <c r="A2" s="36" t="s">
        <v>469</v>
      </c>
      <c r="B2" s="39">
        <v>3</v>
      </c>
      <c r="C2" s="34" t="s">
        <v>51</v>
      </c>
      <c r="D2" s="34" t="s">
        <v>147</v>
      </c>
      <c r="E2" s="36" t="s">
        <v>57</v>
      </c>
      <c r="F2" s="54" t="s">
        <v>147</v>
      </c>
      <c r="G2" s="34" t="s">
        <v>147</v>
      </c>
      <c r="H2" s="40" t="s">
        <v>59</v>
      </c>
      <c r="I2" s="32" t="str">
        <f t="shared" ref="I2:I65" si="0">IF(ISTEXT(A2),"P/N CONNU","")</f>
        <v>P/N CONNU</v>
      </c>
      <c r="J2" s="46" t="s">
        <v>147</v>
      </c>
      <c r="K2" s="46"/>
      <c r="L2" s="46" t="s">
        <v>735</v>
      </c>
      <c r="M2" s="77"/>
      <c r="N2" s="77"/>
      <c r="O2" s="46"/>
      <c r="P2" s="45">
        <v>1251017</v>
      </c>
      <c r="Q2" s="45">
        <v>1251019</v>
      </c>
      <c r="R2" s="68"/>
    </row>
    <row r="3" spans="1:18" ht="12.75" customHeight="1" x14ac:dyDescent="0.25">
      <c r="A3" s="36" t="s">
        <v>469</v>
      </c>
      <c r="B3" s="39">
        <v>3</v>
      </c>
      <c r="C3" s="36" t="s">
        <v>51</v>
      </c>
      <c r="D3" s="34" t="s">
        <v>147</v>
      </c>
      <c r="E3" s="36" t="s">
        <v>57</v>
      </c>
      <c r="F3" s="54" t="s">
        <v>147</v>
      </c>
      <c r="G3" s="35" t="s">
        <v>147</v>
      </c>
      <c r="H3" s="40" t="s">
        <v>59</v>
      </c>
      <c r="I3" s="32" t="str">
        <f t="shared" si="0"/>
        <v>P/N CONNU</v>
      </c>
      <c r="J3" s="46" t="s">
        <v>147</v>
      </c>
      <c r="K3" s="46"/>
      <c r="L3" s="46" t="s">
        <v>735</v>
      </c>
      <c r="M3" s="77"/>
      <c r="N3" s="77"/>
      <c r="O3" s="46"/>
      <c r="P3" s="45">
        <v>1251017</v>
      </c>
      <c r="Q3" s="45">
        <v>1251019</v>
      </c>
      <c r="R3" s="68"/>
    </row>
    <row r="4" spans="1:18" ht="12.75" customHeight="1" x14ac:dyDescent="0.25">
      <c r="A4" s="36" t="s">
        <v>470</v>
      </c>
      <c r="B4" s="39">
        <v>4</v>
      </c>
      <c r="C4" s="34" t="s">
        <v>51</v>
      </c>
      <c r="D4" s="34" t="s">
        <v>147</v>
      </c>
      <c r="E4" s="36" t="s">
        <v>57</v>
      </c>
      <c r="F4" s="54" t="s">
        <v>147</v>
      </c>
      <c r="G4" s="34" t="s">
        <v>147</v>
      </c>
      <c r="H4" s="40" t="s">
        <v>59</v>
      </c>
      <c r="I4" s="32" t="str">
        <f t="shared" si="0"/>
        <v>P/N CONNU</v>
      </c>
      <c r="J4" s="46" t="s">
        <v>147</v>
      </c>
      <c r="K4" s="46"/>
      <c r="L4" s="46" t="s">
        <v>735</v>
      </c>
      <c r="M4" s="77"/>
      <c r="N4" s="77"/>
      <c r="O4" s="46"/>
      <c r="P4" s="45">
        <v>1251017</v>
      </c>
      <c r="Q4" s="45">
        <v>1251019</v>
      </c>
      <c r="R4" s="68"/>
    </row>
    <row r="5" spans="1:18" ht="12.75" customHeight="1" x14ac:dyDescent="0.25">
      <c r="A5" s="35" t="s">
        <v>471</v>
      </c>
      <c r="B5" s="39">
        <v>4</v>
      </c>
      <c r="C5" s="34" t="s">
        <v>99</v>
      </c>
      <c r="D5" s="34" t="s">
        <v>57</v>
      </c>
      <c r="E5" s="34" t="s">
        <v>57</v>
      </c>
      <c r="F5" s="54" t="s">
        <v>57</v>
      </c>
      <c r="G5" s="35" t="s">
        <v>57</v>
      </c>
      <c r="H5" s="40" t="s">
        <v>59</v>
      </c>
      <c r="I5" s="32" t="str">
        <f t="shared" si="0"/>
        <v>P/N CONNU</v>
      </c>
      <c r="J5" s="46" t="s">
        <v>147</v>
      </c>
      <c r="K5" s="46"/>
      <c r="L5" s="46" t="s">
        <v>735</v>
      </c>
      <c r="M5" s="77"/>
      <c r="N5" s="77"/>
      <c r="O5" s="46"/>
      <c r="P5" s="45">
        <v>1251017</v>
      </c>
      <c r="Q5" s="45">
        <v>1251019</v>
      </c>
      <c r="R5" s="68"/>
    </row>
    <row r="6" spans="1:18" ht="12.75" customHeight="1" x14ac:dyDescent="0.25">
      <c r="A6" s="35" t="s">
        <v>472</v>
      </c>
      <c r="B6" s="39">
        <v>4</v>
      </c>
      <c r="C6" s="34" t="s">
        <v>99</v>
      </c>
      <c r="D6" s="34" t="s">
        <v>57</v>
      </c>
      <c r="E6" s="34" t="s">
        <v>57</v>
      </c>
      <c r="F6" s="54" t="s">
        <v>57</v>
      </c>
      <c r="G6" s="35" t="s">
        <v>57</v>
      </c>
      <c r="H6" s="40" t="s">
        <v>59</v>
      </c>
      <c r="I6" s="32" t="str">
        <f t="shared" si="0"/>
        <v>P/N CONNU</v>
      </c>
      <c r="J6" s="46" t="s">
        <v>147</v>
      </c>
      <c r="K6" s="46"/>
      <c r="L6" s="46" t="s">
        <v>735</v>
      </c>
      <c r="M6" s="77"/>
      <c r="N6" s="77"/>
      <c r="O6" s="46"/>
      <c r="P6" s="45">
        <v>1251017</v>
      </c>
      <c r="Q6" s="45">
        <v>1251019</v>
      </c>
      <c r="R6" s="68"/>
    </row>
    <row r="7" spans="1:18" ht="12.75" customHeight="1" x14ac:dyDescent="0.25">
      <c r="A7" s="36" t="s">
        <v>473</v>
      </c>
      <c r="B7" s="39">
        <v>5</v>
      </c>
      <c r="C7" s="34" t="s">
        <v>51</v>
      </c>
      <c r="D7" s="34" t="s">
        <v>147</v>
      </c>
      <c r="E7" s="36" t="s">
        <v>57</v>
      </c>
      <c r="F7" s="54" t="s">
        <v>147</v>
      </c>
      <c r="G7" s="34" t="s">
        <v>147</v>
      </c>
      <c r="H7" s="40" t="s">
        <v>59</v>
      </c>
      <c r="I7" s="32" t="str">
        <f t="shared" si="0"/>
        <v>P/N CONNU</v>
      </c>
      <c r="J7" s="46" t="s">
        <v>147</v>
      </c>
      <c r="K7" s="46"/>
      <c r="L7" s="46" t="s">
        <v>735</v>
      </c>
      <c r="M7" s="77"/>
      <c r="N7" s="77"/>
      <c r="O7" s="46"/>
      <c r="P7" s="45">
        <v>1251017</v>
      </c>
      <c r="Q7" s="45">
        <v>1251019</v>
      </c>
      <c r="R7" s="68"/>
    </row>
    <row r="8" spans="1:18" ht="12.75" customHeight="1" x14ac:dyDescent="0.25">
      <c r="A8" s="71" t="s">
        <v>1315</v>
      </c>
      <c r="B8" s="35">
        <v>11</v>
      </c>
      <c r="C8" s="34" t="s">
        <v>51</v>
      </c>
      <c r="D8" s="34" t="s">
        <v>57</v>
      </c>
      <c r="E8" s="52" t="s">
        <v>75</v>
      </c>
      <c r="F8" s="56" t="s">
        <v>1371</v>
      </c>
      <c r="G8" s="49" t="s">
        <v>56</v>
      </c>
      <c r="H8" s="34" t="s">
        <v>13</v>
      </c>
      <c r="I8" s="32" t="str">
        <f t="shared" si="0"/>
        <v>P/N CONNU</v>
      </c>
      <c r="J8" s="46"/>
      <c r="K8" s="46" t="s">
        <v>707</v>
      </c>
      <c r="L8" s="46" t="s">
        <v>735</v>
      </c>
      <c r="M8" s="78">
        <v>1628</v>
      </c>
      <c r="N8" s="78"/>
      <c r="O8" s="46" t="s">
        <v>1134</v>
      </c>
      <c r="P8" s="45"/>
      <c r="Q8" s="45">
        <v>1251019</v>
      </c>
      <c r="R8" s="68"/>
    </row>
    <row r="9" spans="1:18" ht="12.75" customHeight="1" x14ac:dyDescent="0.25">
      <c r="A9" s="36" t="s">
        <v>220</v>
      </c>
      <c r="B9" s="39">
        <v>12</v>
      </c>
      <c r="C9" s="34" t="s">
        <v>99</v>
      </c>
      <c r="D9" s="36" t="s">
        <v>57</v>
      </c>
      <c r="E9" s="52" t="s">
        <v>75</v>
      </c>
      <c r="F9" s="56" t="s">
        <v>221</v>
      </c>
      <c r="G9" s="49" t="s">
        <v>224</v>
      </c>
      <c r="H9" s="36" t="s">
        <v>13</v>
      </c>
      <c r="I9" s="32" t="str">
        <f t="shared" si="0"/>
        <v>P/N CONNU</v>
      </c>
      <c r="J9" s="46" t="s">
        <v>228</v>
      </c>
      <c r="K9" s="46" t="s">
        <v>707</v>
      </c>
      <c r="L9" s="46" t="s">
        <v>735</v>
      </c>
      <c r="M9" s="78">
        <v>1353</v>
      </c>
      <c r="N9" s="78"/>
      <c r="O9" s="46" t="s">
        <v>1134</v>
      </c>
      <c r="P9" s="45"/>
      <c r="Q9" s="45">
        <v>1251019</v>
      </c>
      <c r="R9" s="68"/>
    </row>
    <row r="10" spans="1:18" ht="12.75" customHeight="1" x14ac:dyDescent="0.25">
      <c r="A10" s="36" t="s">
        <v>326</v>
      </c>
      <c r="B10" s="39">
        <v>12</v>
      </c>
      <c r="C10" s="34" t="s">
        <v>99</v>
      </c>
      <c r="D10" s="36" t="s">
        <v>57</v>
      </c>
      <c r="E10" s="52" t="s">
        <v>75</v>
      </c>
      <c r="F10" s="56" t="s">
        <v>221</v>
      </c>
      <c r="G10" s="49" t="s">
        <v>224</v>
      </c>
      <c r="H10" s="36" t="s">
        <v>13</v>
      </c>
      <c r="I10" s="32" t="str">
        <f t="shared" si="0"/>
        <v>P/N CONNU</v>
      </c>
      <c r="J10" s="46" t="s">
        <v>228</v>
      </c>
      <c r="K10" s="46" t="s">
        <v>707</v>
      </c>
      <c r="L10" s="46" t="s">
        <v>735</v>
      </c>
      <c r="M10" s="78">
        <v>1607</v>
      </c>
      <c r="N10" s="78">
        <v>2014</v>
      </c>
      <c r="O10" s="46" t="s">
        <v>1134</v>
      </c>
      <c r="P10" s="45"/>
      <c r="Q10" s="45">
        <v>1251019</v>
      </c>
      <c r="R10" s="68"/>
    </row>
    <row r="11" spans="1:18" ht="12.75" customHeight="1" x14ac:dyDescent="0.25">
      <c r="A11" s="36" t="s">
        <v>474</v>
      </c>
      <c r="B11" s="39">
        <v>13</v>
      </c>
      <c r="C11" s="34" t="s">
        <v>51</v>
      </c>
      <c r="D11" s="34" t="s">
        <v>147</v>
      </c>
      <c r="E11" s="36" t="s">
        <v>57</v>
      </c>
      <c r="F11" s="54" t="s">
        <v>147</v>
      </c>
      <c r="G11" s="34" t="s">
        <v>147</v>
      </c>
      <c r="H11" s="40" t="s">
        <v>59</v>
      </c>
      <c r="I11" s="32" t="str">
        <f t="shared" si="0"/>
        <v>P/N CONNU</v>
      </c>
      <c r="J11" s="46" t="s">
        <v>147</v>
      </c>
      <c r="K11" s="46"/>
      <c r="L11" s="46" t="s">
        <v>735</v>
      </c>
      <c r="M11" s="77"/>
      <c r="N11" s="77"/>
      <c r="O11" s="46"/>
      <c r="P11" s="45">
        <v>1251017</v>
      </c>
      <c r="Q11" s="45">
        <v>1251019</v>
      </c>
      <c r="R11" s="68"/>
    </row>
    <row r="12" spans="1:18" ht="12.75" customHeight="1" x14ac:dyDescent="0.25">
      <c r="A12" s="36" t="s">
        <v>475</v>
      </c>
      <c r="B12" s="39">
        <v>13</v>
      </c>
      <c r="C12" s="34" t="s">
        <v>51</v>
      </c>
      <c r="D12" s="34" t="s">
        <v>147</v>
      </c>
      <c r="E12" s="36" t="s">
        <v>57</v>
      </c>
      <c r="F12" s="54" t="s">
        <v>147</v>
      </c>
      <c r="G12" s="34" t="s">
        <v>147</v>
      </c>
      <c r="H12" s="40" t="s">
        <v>59</v>
      </c>
      <c r="I12" s="32" t="str">
        <f t="shared" si="0"/>
        <v>P/N CONNU</v>
      </c>
      <c r="J12" s="46" t="s">
        <v>147</v>
      </c>
      <c r="K12" s="46"/>
      <c r="L12" s="46" t="s">
        <v>735</v>
      </c>
      <c r="M12" s="77"/>
      <c r="N12" s="77"/>
      <c r="O12" s="46"/>
      <c r="P12" s="45">
        <v>1251017</v>
      </c>
      <c r="Q12" s="45">
        <v>1251019</v>
      </c>
      <c r="R12" s="68"/>
    </row>
    <row r="13" spans="1:18" ht="12.75" customHeight="1" x14ac:dyDescent="0.25">
      <c r="A13" s="36" t="s">
        <v>476</v>
      </c>
      <c r="B13" s="39">
        <v>13</v>
      </c>
      <c r="C13" s="36" t="s">
        <v>51</v>
      </c>
      <c r="D13" s="34" t="s">
        <v>147</v>
      </c>
      <c r="E13" s="70" t="s">
        <v>57</v>
      </c>
      <c r="F13" s="54" t="s">
        <v>147</v>
      </c>
      <c r="G13" s="35" t="s">
        <v>147</v>
      </c>
      <c r="H13" s="40" t="s">
        <v>59</v>
      </c>
      <c r="I13" s="32" t="str">
        <f t="shared" si="0"/>
        <v>P/N CONNU</v>
      </c>
      <c r="J13" s="46" t="s">
        <v>147</v>
      </c>
      <c r="K13" s="46"/>
      <c r="L13" s="46" t="s">
        <v>735</v>
      </c>
      <c r="M13" s="77"/>
      <c r="N13" s="77"/>
      <c r="O13" s="46"/>
      <c r="P13" s="45">
        <v>1251017</v>
      </c>
      <c r="Q13" s="45">
        <v>1251019</v>
      </c>
      <c r="R13" s="68"/>
    </row>
    <row r="14" spans="1:18" ht="12.75" customHeight="1" x14ac:dyDescent="0.25">
      <c r="A14" s="36" t="s">
        <v>477</v>
      </c>
      <c r="B14" s="39">
        <v>15</v>
      </c>
      <c r="C14" s="34" t="s">
        <v>51</v>
      </c>
      <c r="D14" s="34" t="s">
        <v>147</v>
      </c>
      <c r="E14" s="70" t="s">
        <v>57</v>
      </c>
      <c r="F14" s="54" t="s">
        <v>147</v>
      </c>
      <c r="G14" s="34" t="s">
        <v>147</v>
      </c>
      <c r="H14" s="34" t="s">
        <v>59</v>
      </c>
      <c r="I14" s="32" t="str">
        <f t="shared" si="0"/>
        <v>P/N CONNU</v>
      </c>
      <c r="J14" s="46" t="s">
        <v>147</v>
      </c>
      <c r="K14" s="46" t="s">
        <v>707</v>
      </c>
      <c r="L14" s="46" t="s">
        <v>735</v>
      </c>
      <c r="M14" s="78" t="s">
        <v>147</v>
      </c>
      <c r="N14" s="78"/>
      <c r="O14" s="46" t="s">
        <v>147</v>
      </c>
      <c r="P14" s="45">
        <v>1251017</v>
      </c>
      <c r="Q14" s="45">
        <v>1251019</v>
      </c>
      <c r="R14" s="68"/>
    </row>
    <row r="15" spans="1:18" ht="12.75" customHeight="1" x14ac:dyDescent="0.25">
      <c r="A15" s="41" t="s">
        <v>478</v>
      </c>
      <c r="B15" s="39">
        <v>16</v>
      </c>
      <c r="C15" s="36" t="s">
        <v>51</v>
      </c>
      <c r="D15" s="34" t="s">
        <v>57</v>
      </c>
      <c r="E15" s="36" t="s">
        <v>75</v>
      </c>
      <c r="F15" s="63" t="s">
        <v>201</v>
      </c>
      <c r="G15" s="88" t="s">
        <v>1395</v>
      </c>
      <c r="H15" s="36" t="s">
        <v>59</v>
      </c>
      <c r="I15" s="32" t="str">
        <f t="shared" si="0"/>
        <v>P/N CONNU</v>
      </c>
      <c r="J15" s="46" t="s">
        <v>202</v>
      </c>
      <c r="K15" s="46" t="s">
        <v>707</v>
      </c>
      <c r="L15" s="46" t="s">
        <v>735</v>
      </c>
      <c r="M15" s="78">
        <v>508</v>
      </c>
      <c r="N15" s="78"/>
      <c r="O15" s="46" t="s">
        <v>1135</v>
      </c>
      <c r="P15" s="45">
        <v>1251017</v>
      </c>
      <c r="Q15" s="45">
        <v>1251019</v>
      </c>
      <c r="R15" s="68"/>
    </row>
    <row r="16" spans="1:18" ht="12.75" customHeight="1" x14ac:dyDescent="0.25">
      <c r="A16" s="41" t="s">
        <v>479</v>
      </c>
      <c r="B16" s="39">
        <v>17</v>
      </c>
      <c r="C16" s="36" t="s">
        <v>51</v>
      </c>
      <c r="D16" s="34" t="s">
        <v>57</v>
      </c>
      <c r="E16" s="36" t="s">
        <v>75</v>
      </c>
      <c r="F16" s="63" t="s">
        <v>201</v>
      </c>
      <c r="G16" s="88" t="s">
        <v>133</v>
      </c>
      <c r="H16" s="36" t="s">
        <v>59</v>
      </c>
      <c r="I16" s="32" t="str">
        <f t="shared" si="0"/>
        <v>P/N CONNU</v>
      </c>
      <c r="J16" s="46" t="s">
        <v>202</v>
      </c>
      <c r="K16" s="46" t="s">
        <v>707</v>
      </c>
      <c r="L16" s="46" t="s">
        <v>735</v>
      </c>
      <c r="M16" s="78">
        <v>508</v>
      </c>
      <c r="N16" s="78"/>
      <c r="O16" s="46" t="s">
        <v>1134</v>
      </c>
      <c r="P16" s="45">
        <v>1251017</v>
      </c>
      <c r="Q16" s="45">
        <v>1251019</v>
      </c>
      <c r="R16" s="68"/>
    </row>
    <row r="17" spans="1:18" ht="12.75" customHeight="1" x14ac:dyDescent="0.25">
      <c r="A17" s="36" t="s">
        <v>480</v>
      </c>
      <c r="B17" s="39">
        <v>21</v>
      </c>
      <c r="C17" s="34" t="s">
        <v>51</v>
      </c>
      <c r="D17" s="36" t="s">
        <v>57</v>
      </c>
      <c r="E17" s="36" t="s">
        <v>57</v>
      </c>
      <c r="F17" s="55" t="s">
        <v>57</v>
      </c>
      <c r="G17" s="36" t="s">
        <v>57</v>
      </c>
      <c r="H17" s="34" t="s">
        <v>59</v>
      </c>
      <c r="I17" s="32" t="str">
        <f t="shared" si="0"/>
        <v>P/N CONNU</v>
      </c>
      <c r="J17" s="45" t="s">
        <v>161</v>
      </c>
      <c r="K17" s="45"/>
      <c r="L17" s="46" t="s">
        <v>735</v>
      </c>
      <c r="M17" s="78" t="s">
        <v>147</v>
      </c>
      <c r="N17" s="78"/>
      <c r="O17" s="46" t="s">
        <v>147</v>
      </c>
      <c r="P17" s="45">
        <v>1285005</v>
      </c>
      <c r="Q17" s="45">
        <v>1285005</v>
      </c>
      <c r="R17" s="68"/>
    </row>
    <row r="18" spans="1:18" ht="12.75" customHeight="1" x14ac:dyDescent="0.25">
      <c r="A18" s="36" t="s">
        <v>1314</v>
      </c>
      <c r="B18" s="39">
        <v>21</v>
      </c>
      <c r="C18" s="34" t="s">
        <v>51</v>
      </c>
      <c r="D18" s="34" t="s">
        <v>57</v>
      </c>
      <c r="E18" s="52" t="s">
        <v>75</v>
      </c>
      <c r="F18" s="82" t="s">
        <v>223</v>
      </c>
      <c r="G18" s="34" t="s">
        <v>56</v>
      </c>
      <c r="H18" s="34" t="s">
        <v>59</v>
      </c>
      <c r="I18" s="32" t="str">
        <f t="shared" si="0"/>
        <v>P/N CONNU</v>
      </c>
      <c r="J18" s="46" t="s">
        <v>957</v>
      </c>
      <c r="K18" s="46" t="s">
        <v>707</v>
      </c>
      <c r="L18" s="46" t="s">
        <v>735</v>
      </c>
      <c r="M18" s="78">
        <v>5217</v>
      </c>
      <c r="N18" s="78"/>
      <c r="O18" s="46" t="s">
        <v>1135</v>
      </c>
      <c r="P18" s="45"/>
      <c r="Q18" s="45">
        <v>1251019</v>
      </c>
      <c r="R18" s="68"/>
    </row>
    <row r="19" spans="1:18" ht="12.75" customHeight="1" x14ac:dyDescent="0.25">
      <c r="A19" s="36" t="s">
        <v>481</v>
      </c>
      <c r="B19" s="39">
        <v>22</v>
      </c>
      <c r="C19" s="34" t="s">
        <v>51</v>
      </c>
      <c r="D19" s="52" t="s">
        <v>75</v>
      </c>
      <c r="E19" s="36" t="s">
        <v>75</v>
      </c>
      <c r="F19" s="56" t="s">
        <v>369</v>
      </c>
      <c r="G19" s="49" t="s">
        <v>127</v>
      </c>
      <c r="H19" s="40" t="s">
        <v>59</v>
      </c>
      <c r="I19" s="32" t="str">
        <f t="shared" si="0"/>
        <v>P/N CONNU</v>
      </c>
      <c r="J19" s="46" t="s">
        <v>370</v>
      </c>
      <c r="K19" s="46" t="s">
        <v>707</v>
      </c>
      <c r="L19" s="46" t="s">
        <v>735</v>
      </c>
      <c r="M19" s="78">
        <v>4252</v>
      </c>
      <c r="N19" s="78"/>
      <c r="O19" s="46" t="s">
        <v>1135</v>
      </c>
      <c r="P19" s="45">
        <v>1251017</v>
      </c>
      <c r="Q19" s="45">
        <v>1251019</v>
      </c>
      <c r="R19" s="68"/>
    </row>
    <row r="20" spans="1:18" ht="12.75" customHeight="1" x14ac:dyDescent="0.25">
      <c r="A20" s="36" t="s">
        <v>482</v>
      </c>
      <c r="B20" s="39">
        <v>22</v>
      </c>
      <c r="C20" s="34" t="s">
        <v>51</v>
      </c>
      <c r="D20" s="34" t="s">
        <v>147</v>
      </c>
      <c r="E20" s="36" t="s">
        <v>57</v>
      </c>
      <c r="F20" s="56" t="s">
        <v>131</v>
      </c>
      <c r="G20" s="49" t="s">
        <v>127</v>
      </c>
      <c r="H20" s="40" t="s">
        <v>59</v>
      </c>
      <c r="I20" s="32" t="str">
        <f t="shared" si="0"/>
        <v>P/N CONNU</v>
      </c>
      <c r="J20" s="46" t="s">
        <v>147</v>
      </c>
      <c r="K20" s="46" t="s">
        <v>707</v>
      </c>
      <c r="L20" s="46" t="s">
        <v>735</v>
      </c>
      <c r="M20" s="78">
        <v>3749.17</v>
      </c>
      <c r="N20" s="78"/>
      <c r="O20" s="46" t="s">
        <v>1134</v>
      </c>
      <c r="P20" s="45">
        <v>1251017</v>
      </c>
      <c r="Q20" s="45">
        <v>1251019</v>
      </c>
      <c r="R20" s="68"/>
    </row>
    <row r="21" spans="1:18" ht="12.75" customHeight="1" x14ac:dyDescent="0.25">
      <c r="A21" s="36" t="s">
        <v>483</v>
      </c>
      <c r="B21" s="39">
        <v>22</v>
      </c>
      <c r="C21" s="34" t="s">
        <v>51</v>
      </c>
      <c r="D21" s="34" t="s">
        <v>147</v>
      </c>
      <c r="E21" s="34" t="s">
        <v>147</v>
      </c>
      <c r="F21" s="54" t="s">
        <v>223</v>
      </c>
      <c r="G21" s="34" t="s">
        <v>56</v>
      </c>
      <c r="H21" s="40" t="s">
        <v>59</v>
      </c>
      <c r="I21" s="32" t="str">
        <f t="shared" si="0"/>
        <v>P/N CONNU</v>
      </c>
      <c r="J21" s="46" t="s">
        <v>147</v>
      </c>
      <c r="K21" s="46" t="s">
        <v>707</v>
      </c>
      <c r="L21" s="46" t="s">
        <v>735</v>
      </c>
      <c r="M21" s="78">
        <v>3729.17</v>
      </c>
      <c r="N21" s="78"/>
      <c r="O21" s="46" t="s">
        <v>1134</v>
      </c>
      <c r="P21" s="45">
        <v>1251017</v>
      </c>
      <c r="Q21" s="45">
        <v>1251019</v>
      </c>
      <c r="R21" s="68"/>
    </row>
    <row r="22" spans="1:18" ht="12.75" customHeight="1" x14ac:dyDescent="0.25">
      <c r="A22" s="36" t="s">
        <v>484</v>
      </c>
      <c r="B22" s="39">
        <v>22</v>
      </c>
      <c r="C22" s="34" t="s">
        <v>99</v>
      </c>
      <c r="D22" s="52" t="s">
        <v>75</v>
      </c>
      <c r="E22" s="36" t="s">
        <v>75</v>
      </c>
      <c r="F22" s="54" t="s">
        <v>223</v>
      </c>
      <c r="G22" s="34" t="s">
        <v>56</v>
      </c>
      <c r="H22" s="40" t="s">
        <v>59</v>
      </c>
      <c r="I22" s="32" t="str">
        <f t="shared" si="0"/>
        <v>P/N CONNU</v>
      </c>
      <c r="J22" s="46" t="s">
        <v>125</v>
      </c>
      <c r="K22" s="46" t="s">
        <v>707</v>
      </c>
      <c r="L22" s="46" t="s">
        <v>735</v>
      </c>
      <c r="M22" s="78">
        <v>3480</v>
      </c>
      <c r="N22" s="78"/>
      <c r="O22" s="46" t="s">
        <v>1134</v>
      </c>
      <c r="P22" s="45">
        <v>1251017</v>
      </c>
      <c r="Q22" s="45">
        <v>1251019</v>
      </c>
      <c r="R22" s="68"/>
    </row>
    <row r="23" spans="1:18" ht="12.75" customHeight="1" x14ac:dyDescent="0.25">
      <c r="A23" s="36" t="s">
        <v>485</v>
      </c>
      <c r="B23" s="39">
        <v>22</v>
      </c>
      <c r="C23" s="34" t="s">
        <v>51</v>
      </c>
      <c r="D23" s="34" t="s">
        <v>147</v>
      </c>
      <c r="E23" s="36" t="s">
        <v>147</v>
      </c>
      <c r="F23" s="54" t="s">
        <v>223</v>
      </c>
      <c r="G23" s="34" t="s">
        <v>56</v>
      </c>
      <c r="H23" s="40" t="s">
        <v>59</v>
      </c>
      <c r="I23" s="32" t="str">
        <f t="shared" si="0"/>
        <v>P/N CONNU</v>
      </c>
      <c r="J23" s="46" t="s">
        <v>147</v>
      </c>
      <c r="K23" s="46" t="s">
        <v>707</v>
      </c>
      <c r="L23" s="46" t="s">
        <v>735</v>
      </c>
      <c r="M23" s="78">
        <v>3890.83</v>
      </c>
      <c r="N23" s="78"/>
      <c r="O23" s="46" t="s">
        <v>1134</v>
      </c>
      <c r="P23" s="45">
        <v>1251017</v>
      </c>
      <c r="Q23" s="45">
        <v>1251019</v>
      </c>
      <c r="R23" s="68"/>
    </row>
    <row r="24" spans="1:18" ht="12.75" customHeight="1" x14ac:dyDescent="0.25">
      <c r="A24" s="36" t="s">
        <v>486</v>
      </c>
      <c r="B24" s="39">
        <v>22</v>
      </c>
      <c r="C24" s="34" t="s">
        <v>99</v>
      </c>
      <c r="D24" s="52" t="s">
        <v>75</v>
      </c>
      <c r="E24" s="36" t="s">
        <v>75</v>
      </c>
      <c r="F24" s="54" t="s">
        <v>223</v>
      </c>
      <c r="G24" s="34" t="s">
        <v>56</v>
      </c>
      <c r="H24" s="40" t="s">
        <v>59</v>
      </c>
      <c r="I24" s="32" t="str">
        <f t="shared" si="0"/>
        <v>P/N CONNU</v>
      </c>
      <c r="J24" s="46" t="s">
        <v>108</v>
      </c>
      <c r="K24" s="46" t="s">
        <v>707</v>
      </c>
      <c r="L24" s="46" t="s">
        <v>735</v>
      </c>
      <c r="M24" s="78">
        <v>4183</v>
      </c>
      <c r="N24" s="78">
        <v>5884</v>
      </c>
      <c r="O24" s="46" t="s">
        <v>1135</v>
      </c>
      <c r="P24" s="45">
        <v>1251017</v>
      </c>
      <c r="Q24" s="45">
        <v>1251019</v>
      </c>
      <c r="R24" s="68"/>
    </row>
    <row r="25" spans="1:18" ht="12.75" customHeight="1" x14ac:dyDescent="0.25">
      <c r="A25" s="36" t="s">
        <v>487</v>
      </c>
      <c r="B25" s="39">
        <v>22</v>
      </c>
      <c r="C25" s="34" t="s">
        <v>51</v>
      </c>
      <c r="D25" s="34" t="s">
        <v>147</v>
      </c>
      <c r="E25" s="36" t="s">
        <v>57</v>
      </c>
      <c r="F25" s="54" t="s">
        <v>147</v>
      </c>
      <c r="G25" s="34" t="s">
        <v>147</v>
      </c>
      <c r="H25" s="40" t="s">
        <v>59</v>
      </c>
      <c r="I25" s="32" t="str">
        <f t="shared" si="0"/>
        <v>P/N CONNU</v>
      </c>
      <c r="J25" s="46" t="s">
        <v>147</v>
      </c>
      <c r="K25" s="46" t="s">
        <v>710</v>
      </c>
      <c r="L25" s="46" t="s">
        <v>735</v>
      </c>
      <c r="M25" s="77"/>
      <c r="N25" s="77"/>
      <c r="O25" s="46"/>
      <c r="P25" s="45">
        <v>1251017</v>
      </c>
      <c r="Q25" s="45">
        <v>1251019</v>
      </c>
      <c r="R25" s="68"/>
    </row>
    <row r="26" spans="1:18" ht="12.75" customHeight="1" x14ac:dyDescent="0.25">
      <c r="A26" s="36" t="s">
        <v>488</v>
      </c>
      <c r="B26" s="39">
        <v>22</v>
      </c>
      <c r="C26" s="34" t="s">
        <v>99</v>
      </c>
      <c r="D26" s="34" t="s">
        <v>57</v>
      </c>
      <c r="E26" s="36" t="s">
        <v>57</v>
      </c>
      <c r="F26" s="51" t="s">
        <v>129</v>
      </c>
      <c r="G26" s="49" t="s">
        <v>130</v>
      </c>
      <c r="H26" s="40" t="s">
        <v>59</v>
      </c>
      <c r="I26" s="32" t="str">
        <f t="shared" si="0"/>
        <v>P/N CONNU</v>
      </c>
      <c r="J26" s="46" t="s">
        <v>57</v>
      </c>
      <c r="K26" s="46" t="s">
        <v>710</v>
      </c>
      <c r="L26" s="46" t="s">
        <v>735</v>
      </c>
      <c r="M26" s="77"/>
      <c r="N26" s="77"/>
      <c r="O26" s="46"/>
      <c r="P26" s="45">
        <v>1251017</v>
      </c>
      <c r="Q26" s="45">
        <v>1251019</v>
      </c>
      <c r="R26" s="68"/>
    </row>
    <row r="27" spans="1:18" ht="12.75" customHeight="1" x14ac:dyDescent="0.25">
      <c r="A27" s="36" t="s">
        <v>489</v>
      </c>
      <c r="B27" s="39">
        <v>22</v>
      </c>
      <c r="C27" s="34" t="s">
        <v>99</v>
      </c>
      <c r="D27" s="52" t="s">
        <v>75</v>
      </c>
      <c r="E27" s="36" t="s">
        <v>75</v>
      </c>
      <c r="F27" s="54" t="s">
        <v>223</v>
      </c>
      <c r="G27" s="34" t="s">
        <v>56</v>
      </c>
      <c r="H27" s="34" t="s">
        <v>59</v>
      </c>
      <c r="I27" s="32" t="str">
        <f t="shared" si="0"/>
        <v>P/N CONNU</v>
      </c>
      <c r="J27" s="46" t="s">
        <v>113</v>
      </c>
      <c r="K27" s="46" t="s">
        <v>707</v>
      </c>
      <c r="L27" s="46" t="s">
        <v>735</v>
      </c>
      <c r="M27" s="78">
        <v>3320</v>
      </c>
      <c r="N27" s="78"/>
      <c r="O27" s="46" t="s">
        <v>1134</v>
      </c>
      <c r="P27" s="45">
        <v>1251017</v>
      </c>
      <c r="Q27" s="45">
        <v>1251019</v>
      </c>
      <c r="R27" s="68"/>
    </row>
    <row r="28" spans="1:18" ht="12.75" customHeight="1" x14ac:dyDescent="0.25">
      <c r="A28" s="41" t="s">
        <v>490</v>
      </c>
      <c r="B28" s="39">
        <v>22</v>
      </c>
      <c r="C28" s="36" t="s">
        <v>51</v>
      </c>
      <c r="D28" s="34" t="s">
        <v>147</v>
      </c>
      <c r="E28" s="36" t="s">
        <v>57</v>
      </c>
      <c r="F28" s="54" t="s">
        <v>147</v>
      </c>
      <c r="G28" s="35" t="s">
        <v>147</v>
      </c>
      <c r="H28" s="36" t="s">
        <v>59</v>
      </c>
      <c r="I28" s="32" t="str">
        <f t="shared" si="0"/>
        <v>P/N CONNU</v>
      </c>
      <c r="J28" s="46" t="s">
        <v>147</v>
      </c>
      <c r="K28" s="46" t="s">
        <v>707</v>
      </c>
      <c r="L28" s="46" t="s">
        <v>735</v>
      </c>
      <c r="M28" s="78">
        <v>3543.33</v>
      </c>
      <c r="N28" s="78"/>
      <c r="O28" s="46" t="s">
        <v>1134</v>
      </c>
      <c r="P28" s="45">
        <v>1251017</v>
      </c>
      <c r="Q28" s="45">
        <v>1251019</v>
      </c>
      <c r="R28" s="68"/>
    </row>
    <row r="29" spans="1:18" ht="12.75" customHeight="1" x14ac:dyDescent="0.25">
      <c r="A29" s="41" t="s">
        <v>491</v>
      </c>
      <c r="B29" s="39">
        <v>22</v>
      </c>
      <c r="C29" s="36" t="s">
        <v>51</v>
      </c>
      <c r="D29" s="34" t="s">
        <v>147</v>
      </c>
      <c r="E29" s="36" t="s">
        <v>57</v>
      </c>
      <c r="F29" s="54" t="s">
        <v>147</v>
      </c>
      <c r="G29" s="35" t="s">
        <v>147</v>
      </c>
      <c r="H29" s="36" t="s">
        <v>59</v>
      </c>
      <c r="I29" s="32" t="str">
        <f t="shared" si="0"/>
        <v>P/N CONNU</v>
      </c>
      <c r="J29" s="46" t="s">
        <v>147</v>
      </c>
      <c r="K29" s="46" t="s">
        <v>707</v>
      </c>
      <c r="L29" s="46" t="s">
        <v>735</v>
      </c>
      <c r="M29" s="78">
        <v>4982</v>
      </c>
      <c r="N29" s="78"/>
      <c r="O29" s="46" t="s">
        <v>1135</v>
      </c>
      <c r="P29" s="45">
        <v>1251017</v>
      </c>
      <c r="Q29" s="45">
        <v>1251019</v>
      </c>
      <c r="R29" s="68"/>
    </row>
    <row r="30" spans="1:18" ht="12.75" customHeight="1" x14ac:dyDescent="0.25">
      <c r="A30" s="34" t="s">
        <v>492</v>
      </c>
      <c r="B30" s="35">
        <v>22</v>
      </c>
      <c r="C30" s="36" t="s">
        <v>51</v>
      </c>
      <c r="D30" s="34" t="s">
        <v>147</v>
      </c>
      <c r="E30" s="36" t="s">
        <v>57</v>
      </c>
      <c r="F30" s="54" t="s">
        <v>147</v>
      </c>
      <c r="G30" s="35" t="s">
        <v>147</v>
      </c>
      <c r="H30" s="40" t="s">
        <v>59</v>
      </c>
      <c r="I30" s="32" t="str">
        <f t="shared" si="0"/>
        <v>P/N CONNU</v>
      </c>
      <c r="J30" s="46" t="s">
        <v>147</v>
      </c>
      <c r="K30" s="46" t="s">
        <v>710</v>
      </c>
      <c r="L30" s="46" t="s">
        <v>735</v>
      </c>
      <c r="M30" s="77"/>
      <c r="N30" s="77"/>
      <c r="O30" s="46"/>
      <c r="P30" s="45">
        <v>1251017</v>
      </c>
      <c r="Q30" s="45">
        <v>1251019</v>
      </c>
      <c r="R30" s="68"/>
    </row>
    <row r="31" spans="1:18" ht="12.75" customHeight="1" x14ac:dyDescent="0.25">
      <c r="A31" s="36" t="s">
        <v>493</v>
      </c>
      <c r="B31" s="39">
        <v>22</v>
      </c>
      <c r="C31" s="36" t="s">
        <v>51</v>
      </c>
      <c r="D31" s="34" t="s">
        <v>147</v>
      </c>
      <c r="E31" s="36" t="s">
        <v>57</v>
      </c>
      <c r="F31" s="54" t="s">
        <v>147</v>
      </c>
      <c r="G31" s="35" t="s">
        <v>147</v>
      </c>
      <c r="H31" s="40" t="s">
        <v>59</v>
      </c>
      <c r="I31" s="32" t="str">
        <f t="shared" si="0"/>
        <v>P/N CONNU</v>
      </c>
      <c r="J31" s="46" t="s">
        <v>147</v>
      </c>
      <c r="K31" s="46" t="s">
        <v>710</v>
      </c>
      <c r="L31" s="46" t="s">
        <v>735</v>
      </c>
      <c r="M31" s="77"/>
      <c r="N31" s="77"/>
      <c r="O31" s="46"/>
      <c r="P31" s="45">
        <v>1251017</v>
      </c>
      <c r="Q31" s="45">
        <v>1251019</v>
      </c>
      <c r="R31" s="68"/>
    </row>
    <row r="32" spans="1:18" ht="12.75" customHeight="1" x14ac:dyDescent="0.25">
      <c r="A32" s="36" t="s">
        <v>494</v>
      </c>
      <c r="B32" s="39">
        <v>22</v>
      </c>
      <c r="C32" s="36" t="s">
        <v>51</v>
      </c>
      <c r="D32" s="34" t="s">
        <v>147</v>
      </c>
      <c r="E32" s="36" t="s">
        <v>57</v>
      </c>
      <c r="F32" s="54" t="s">
        <v>147</v>
      </c>
      <c r="G32" s="35" t="s">
        <v>147</v>
      </c>
      <c r="H32" s="36" t="s">
        <v>59</v>
      </c>
      <c r="I32" s="32" t="str">
        <f t="shared" si="0"/>
        <v>P/N CONNU</v>
      </c>
      <c r="J32" s="46" t="s">
        <v>147</v>
      </c>
      <c r="K32" s="46" t="s">
        <v>707</v>
      </c>
      <c r="L32" s="46" t="s">
        <v>735</v>
      </c>
      <c r="M32" s="78">
        <v>2932</v>
      </c>
      <c r="N32" s="78"/>
      <c r="O32" s="46" t="s">
        <v>1134</v>
      </c>
      <c r="P32" s="45">
        <v>1251017</v>
      </c>
      <c r="Q32" s="45">
        <v>1251019</v>
      </c>
      <c r="R32" s="68"/>
    </row>
    <row r="33" spans="1:18" ht="12.75" customHeight="1" x14ac:dyDescent="0.25">
      <c r="A33" s="36" t="s">
        <v>495</v>
      </c>
      <c r="B33" s="39">
        <v>22</v>
      </c>
      <c r="C33" s="36" t="s">
        <v>51</v>
      </c>
      <c r="D33" s="34" t="s">
        <v>147</v>
      </c>
      <c r="E33" s="36" t="s">
        <v>57</v>
      </c>
      <c r="F33" s="54" t="s">
        <v>147</v>
      </c>
      <c r="G33" s="35" t="s">
        <v>147</v>
      </c>
      <c r="H33" s="36" t="s">
        <v>59</v>
      </c>
      <c r="I33" s="32" t="str">
        <f t="shared" si="0"/>
        <v>P/N CONNU</v>
      </c>
      <c r="J33" s="46" t="s">
        <v>147</v>
      </c>
      <c r="K33" s="46" t="s">
        <v>707</v>
      </c>
      <c r="L33" s="46" t="s">
        <v>735</v>
      </c>
      <c r="M33" s="78">
        <v>3119</v>
      </c>
      <c r="N33" s="78"/>
      <c r="O33" s="46" t="s">
        <v>1134</v>
      </c>
      <c r="P33" s="45">
        <v>1251017</v>
      </c>
      <c r="Q33" s="45">
        <v>1251019</v>
      </c>
      <c r="R33" s="68"/>
    </row>
    <row r="34" spans="1:18" ht="12.75" customHeight="1" x14ac:dyDescent="0.25">
      <c r="A34" s="36" t="s">
        <v>496</v>
      </c>
      <c r="B34" s="39">
        <v>22</v>
      </c>
      <c r="C34" s="36" t="s">
        <v>51</v>
      </c>
      <c r="D34" s="34" t="s">
        <v>147</v>
      </c>
      <c r="E34" s="36" t="s">
        <v>57</v>
      </c>
      <c r="F34" s="54" t="s">
        <v>147</v>
      </c>
      <c r="G34" s="35" t="s">
        <v>147</v>
      </c>
      <c r="H34" s="34" t="s">
        <v>59</v>
      </c>
      <c r="I34" s="32" t="str">
        <f t="shared" si="0"/>
        <v>P/N CONNU</v>
      </c>
      <c r="J34" s="46" t="s">
        <v>147</v>
      </c>
      <c r="K34" s="46"/>
      <c r="L34" s="46" t="s">
        <v>735</v>
      </c>
      <c r="M34" s="78" t="s">
        <v>147</v>
      </c>
      <c r="N34" s="78"/>
      <c r="O34" s="72" t="s">
        <v>147</v>
      </c>
      <c r="P34" s="45">
        <v>1251017</v>
      </c>
      <c r="Q34" s="45">
        <v>1251019</v>
      </c>
      <c r="R34" s="68"/>
    </row>
    <row r="35" spans="1:18" ht="12.75" customHeight="1" x14ac:dyDescent="0.25">
      <c r="A35" s="36" t="s">
        <v>497</v>
      </c>
      <c r="B35" s="39">
        <v>22</v>
      </c>
      <c r="C35" s="34" t="s">
        <v>51</v>
      </c>
      <c r="D35" s="36" t="s">
        <v>57</v>
      </c>
      <c r="E35" s="36" t="s">
        <v>57</v>
      </c>
      <c r="F35" s="55" t="s">
        <v>57</v>
      </c>
      <c r="G35" s="36" t="s">
        <v>57</v>
      </c>
      <c r="H35" s="34" t="s">
        <v>59</v>
      </c>
      <c r="I35" s="32" t="str">
        <f t="shared" si="0"/>
        <v>P/N CONNU</v>
      </c>
      <c r="J35" s="46" t="s">
        <v>168</v>
      </c>
      <c r="K35" s="46"/>
      <c r="L35" s="46" t="s">
        <v>735</v>
      </c>
      <c r="M35" s="78" t="s">
        <v>147</v>
      </c>
      <c r="N35" s="78"/>
      <c r="O35" s="77" t="s">
        <v>147</v>
      </c>
      <c r="P35" s="45">
        <v>1285005</v>
      </c>
      <c r="Q35" s="45">
        <v>1285005</v>
      </c>
      <c r="R35" s="68"/>
    </row>
    <row r="36" spans="1:18" ht="12.75" customHeight="1" x14ac:dyDescent="0.25">
      <c r="A36" s="36" t="s">
        <v>498</v>
      </c>
      <c r="B36" s="39">
        <v>22</v>
      </c>
      <c r="C36" s="36" t="s">
        <v>51</v>
      </c>
      <c r="D36" s="52" t="s">
        <v>75</v>
      </c>
      <c r="E36" s="36" t="s">
        <v>75</v>
      </c>
      <c r="F36" s="56" t="s">
        <v>369</v>
      </c>
      <c r="G36" s="49" t="s">
        <v>127</v>
      </c>
      <c r="H36" s="36" t="s">
        <v>59</v>
      </c>
      <c r="I36" s="32" t="str">
        <f t="shared" si="0"/>
        <v>P/N CONNU</v>
      </c>
      <c r="J36" s="45" t="s">
        <v>269</v>
      </c>
      <c r="K36" s="46" t="s">
        <v>707</v>
      </c>
      <c r="L36" s="46" t="s">
        <v>735</v>
      </c>
      <c r="M36" s="78">
        <v>3397</v>
      </c>
      <c r="N36" s="78"/>
      <c r="O36" s="46" t="s">
        <v>1134</v>
      </c>
      <c r="P36" s="45"/>
      <c r="Q36" s="45">
        <v>1251019</v>
      </c>
      <c r="R36" s="68"/>
    </row>
    <row r="37" spans="1:18" ht="12.75" customHeight="1" x14ac:dyDescent="0.25">
      <c r="A37" s="36" t="s">
        <v>499</v>
      </c>
      <c r="B37" s="39">
        <v>22</v>
      </c>
      <c r="C37" s="36" t="s">
        <v>51</v>
      </c>
      <c r="D37" s="36" t="s">
        <v>75</v>
      </c>
      <c r="E37" s="52" t="s">
        <v>75</v>
      </c>
      <c r="F37" s="64" t="s">
        <v>369</v>
      </c>
      <c r="G37" s="65" t="s">
        <v>127</v>
      </c>
      <c r="H37" s="36" t="s">
        <v>59</v>
      </c>
      <c r="I37" s="32" t="str">
        <f t="shared" si="0"/>
        <v>P/N CONNU</v>
      </c>
      <c r="J37" s="45" t="s">
        <v>387</v>
      </c>
      <c r="K37" s="46" t="s">
        <v>707</v>
      </c>
      <c r="L37" s="46" t="s">
        <v>735</v>
      </c>
      <c r="M37" s="78">
        <v>4106</v>
      </c>
      <c r="N37" s="78"/>
      <c r="O37" s="46" t="s">
        <v>1135</v>
      </c>
      <c r="P37" s="45"/>
      <c r="Q37" s="45">
        <v>1251019</v>
      </c>
      <c r="R37" s="68"/>
    </row>
    <row r="38" spans="1:18" ht="12.75" customHeight="1" x14ac:dyDescent="0.25">
      <c r="A38" s="36" t="s">
        <v>500</v>
      </c>
      <c r="B38" s="39">
        <v>23</v>
      </c>
      <c r="C38" s="34" t="s">
        <v>99</v>
      </c>
      <c r="D38" s="34" t="s">
        <v>57</v>
      </c>
      <c r="E38" s="36" t="s">
        <v>57</v>
      </c>
      <c r="F38" s="54" t="s">
        <v>222</v>
      </c>
      <c r="G38" s="34" t="s">
        <v>56</v>
      </c>
      <c r="H38" s="40" t="s">
        <v>59</v>
      </c>
      <c r="I38" s="32" t="str">
        <f t="shared" si="0"/>
        <v>P/N CONNU</v>
      </c>
      <c r="J38" s="46" t="s">
        <v>147</v>
      </c>
      <c r="K38" s="46" t="s">
        <v>710</v>
      </c>
      <c r="L38" s="46" t="s">
        <v>735</v>
      </c>
      <c r="M38" s="77"/>
      <c r="N38" s="77"/>
      <c r="O38" s="46"/>
      <c r="P38" s="45">
        <v>1251017</v>
      </c>
      <c r="Q38" s="45">
        <v>1251019</v>
      </c>
      <c r="R38" s="68"/>
    </row>
    <row r="39" spans="1:18" ht="12.75" customHeight="1" x14ac:dyDescent="0.25">
      <c r="A39" s="36" t="s">
        <v>501</v>
      </c>
      <c r="B39" s="39">
        <v>23</v>
      </c>
      <c r="C39" s="36" t="s">
        <v>51</v>
      </c>
      <c r="D39" s="34" t="s">
        <v>147</v>
      </c>
      <c r="E39" s="36" t="s">
        <v>57</v>
      </c>
      <c r="F39" s="54" t="s">
        <v>147</v>
      </c>
      <c r="G39" s="35" t="s">
        <v>147</v>
      </c>
      <c r="H39" s="40" t="s">
        <v>59</v>
      </c>
      <c r="I39" s="32" t="str">
        <f t="shared" si="0"/>
        <v>P/N CONNU</v>
      </c>
      <c r="J39" s="46" t="s">
        <v>147</v>
      </c>
      <c r="K39" s="46" t="s">
        <v>710</v>
      </c>
      <c r="L39" s="46" t="s">
        <v>735</v>
      </c>
      <c r="M39" s="77"/>
      <c r="N39" s="77"/>
      <c r="O39" s="46"/>
      <c r="P39" s="45">
        <v>1251017</v>
      </c>
      <c r="Q39" s="45">
        <v>1251019</v>
      </c>
      <c r="R39" s="68"/>
    </row>
    <row r="40" spans="1:18" ht="12.75" customHeight="1" x14ac:dyDescent="0.25">
      <c r="A40" s="36" t="s">
        <v>502</v>
      </c>
      <c r="B40" s="39">
        <v>23</v>
      </c>
      <c r="C40" s="36" t="s">
        <v>51</v>
      </c>
      <c r="D40" s="34" t="s">
        <v>147</v>
      </c>
      <c r="E40" s="36" t="s">
        <v>57</v>
      </c>
      <c r="F40" s="54" t="s">
        <v>147</v>
      </c>
      <c r="G40" s="35" t="s">
        <v>147</v>
      </c>
      <c r="H40" s="40" t="s">
        <v>59</v>
      </c>
      <c r="I40" s="32" t="str">
        <f t="shared" si="0"/>
        <v>P/N CONNU</v>
      </c>
      <c r="J40" s="46" t="s">
        <v>147</v>
      </c>
      <c r="K40" s="46" t="s">
        <v>710</v>
      </c>
      <c r="L40" s="46" t="s">
        <v>735</v>
      </c>
      <c r="M40" s="77"/>
      <c r="N40" s="77"/>
      <c r="O40" s="46"/>
      <c r="P40" s="45">
        <v>1251017</v>
      </c>
      <c r="Q40" s="45">
        <v>1251019</v>
      </c>
      <c r="R40" s="68"/>
    </row>
    <row r="41" spans="1:18" ht="12.75" customHeight="1" x14ac:dyDescent="0.25">
      <c r="A41" s="36" t="s">
        <v>503</v>
      </c>
      <c r="B41" s="39">
        <v>23</v>
      </c>
      <c r="C41" s="36" t="s">
        <v>51</v>
      </c>
      <c r="D41" s="34" t="s">
        <v>147</v>
      </c>
      <c r="E41" s="36" t="s">
        <v>57</v>
      </c>
      <c r="F41" s="54" t="s">
        <v>147</v>
      </c>
      <c r="G41" s="35" t="s">
        <v>147</v>
      </c>
      <c r="H41" s="40" t="s">
        <v>13</v>
      </c>
      <c r="I41" s="32" t="str">
        <f t="shared" si="0"/>
        <v>P/N CONNU</v>
      </c>
      <c r="J41" s="46" t="s">
        <v>147</v>
      </c>
      <c r="K41" s="46"/>
      <c r="L41" s="46" t="s">
        <v>735</v>
      </c>
      <c r="M41" s="77"/>
      <c r="N41" s="77"/>
      <c r="O41" s="46"/>
      <c r="P41" s="45">
        <v>1251017</v>
      </c>
      <c r="Q41" s="45">
        <v>1251019</v>
      </c>
      <c r="R41" s="68"/>
    </row>
    <row r="42" spans="1:18" ht="12.75" customHeight="1" x14ac:dyDescent="0.25">
      <c r="A42" s="36" t="s">
        <v>504</v>
      </c>
      <c r="B42" s="39">
        <v>23</v>
      </c>
      <c r="C42" s="34" t="s">
        <v>99</v>
      </c>
      <c r="D42" s="36" t="s">
        <v>57</v>
      </c>
      <c r="E42" s="34" t="s">
        <v>57</v>
      </c>
      <c r="F42" s="58" t="s">
        <v>57</v>
      </c>
      <c r="G42" s="34" t="s">
        <v>57</v>
      </c>
      <c r="H42" s="40" t="s">
        <v>59</v>
      </c>
      <c r="I42" s="32" t="str">
        <f t="shared" si="0"/>
        <v>P/N CONNU</v>
      </c>
      <c r="J42" s="46" t="s">
        <v>57</v>
      </c>
      <c r="K42" s="46" t="s">
        <v>710</v>
      </c>
      <c r="L42" s="46" t="s">
        <v>735</v>
      </c>
      <c r="M42" s="77"/>
      <c r="N42" s="77"/>
      <c r="O42" s="46"/>
      <c r="P42" s="45">
        <v>1251017</v>
      </c>
      <c r="Q42" s="45">
        <v>1251019</v>
      </c>
      <c r="R42" s="68"/>
    </row>
    <row r="43" spans="1:18" ht="12.75" customHeight="1" x14ac:dyDescent="0.25">
      <c r="A43" s="36" t="s">
        <v>505</v>
      </c>
      <c r="B43" s="39">
        <v>23</v>
      </c>
      <c r="C43" s="34" t="s">
        <v>51</v>
      </c>
      <c r="D43" s="36" t="s">
        <v>57</v>
      </c>
      <c r="E43" s="36" t="s">
        <v>57</v>
      </c>
      <c r="F43" s="55" t="s">
        <v>57</v>
      </c>
      <c r="G43" s="36" t="s">
        <v>57</v>
      </c>
      <c r="H43" s="34" t="s">
        <v>59</v>
      </c>
      <c r="I43" s="32" t="str">
        <f t="shared" si="0"/>
        <v>P/N CONNU</v>
      </c>
      <c r="J43" s="45" t="s">
        <v>161</v>
      </c>
      <c r="K43" s="45"/>
      <c r="L43" s="46" t="s">
        <v>735</v>
      </c>
      <c r="M43" s="78" t="s">
        <v>147</v>
      </c>
      <c r="N43" s="78"/>
      <c r="O43" s="72" t="s">
        <v>147</v>
      </c>
      <c r="P43" s="45">
        <v>1285005</v>
      </c>
      <c r="Q43" s="45">
        <v>1285005</v>
      </c>
      <c r="R43" s="68"/>
    </row>
    <row r="44" spans="1:18" ht="12.75" customHeight="1" x14ac:dyDescent="0.25">
      <c r="A44" s="36" t="s">
        <v>506</v>
      </c>
      <c r="B44" s="39">
        <v>24</v>
      </c>
      <c r="C44" s="34" t="s">
        <v>51</v>
      </c>
      <c r="D44" s="34" t="s">
        <v>147</v>
      </c>
      <c r="E44" s="36" t="s">
        <v>57</v>
      </c>
      <c r="F44" s="54" t="s">
        <v>147</v>
      </c>
      <c r="G44" s="34" t="s">
        <v>147</v>
      </c>
      <c r="H44" s="40" t="s">
        <v>59</v>
      </c>
      <c r="I44" s="32" t="str">
        <f t="shared" si="0"/>
        <v>P/N CONNU</v>
      </c>
      <c r="J44" s="46" t="s">
        <v>147</v>
      </c>
      <c r="K44" s="46" t="s">
        <v>710</v>
      </c>
      <c r="L44" s="46" t="s">
        <v>735</v>
      </c>
      <c r="M44" s="77"/>
      <c r="N44" s="77"/>
      <c r="O44" s="72" t="s">
        <v>147</v>
      </c>
      <c r="P44" s="45">
        <v>1251017</v>
      </c>
      <c r="Q44" s="45">
        <v>1251019</v>
      </c>
      <c r="R44" s="68"/>
    </row>
    <row r="45" spans="1:18" ht="12.75" customHeight="1" x14ac:dyDescent="0.25">
      <c r="A45" s="36" t="s">
        <v>507</v>
      </c>
      <c r="B45" s="39">
        <v>24</v>
      </c>
      <c r="C45" s="34" t="s">
        <v>99</v>
      </c>
      <c r="D45" s="34" t="s">
        <v>57</v>
      </c>
      <c r="E45" s="36" t="s">
        <v>57</v>
      </c>
      <c r="F45" s="54" t="s">
        <v>57</v>
      </c>
      <c r="G45" s="34" t="s">
        <v>57</v>
      </c>
      <c r="H45" s="40" t="s">
        <v>59</v>
      </c>
      <c r="I45" s="32" t="str">
        <f t="shared" si="0"/>
        <v>P/N CONNU</v>
      </c>
      <c r="J45" s="46" t="s">
        <v>57</v>
      </c>
      <c r="K45" s="46" t="s">
        <v>710</v>
      </c>
      <c r="L45" s="46" t="s">
        <v>735</v>
      </c>
      <c r="M45" s="77"/>
      <c r="N45" s="77"/>
      <c r="O45" s="77" t="s">
        <v>147</v>
      </c>
      <c r="P45" s="45">
        <v>1251017</v>
      </c>
      <c r="Q45" s="45">
        <v>1251019</v>
      </c>
      <c r="R45" s="68"/>
    </row>
    <row r="46" spans="1:18" ht="12.75" customHeight="1" x14ac:dyDescent="0.25">
      <c r="A46" s="36" t="s">
        <v>508</v>
      </c>
      <c r="B46" s="39">
        <v>24</v>
      </c>
      <c r="C46" s="36" t="s">
        <v>51</v>
      </c>
      <c r="D46" s="34" t="s">
        <v>147</v>
      </c>
      <c r="E46" s="36" t="s">
        <v>57</v>
      </c>
      <c r="F46" s="54" t="s">
        <v>147</v>
      </c>
      <c r="G46" s="35" t="s">
        <v>147</v>
      </c>
      <c r="H46" s="40" t="s">
        <v>59</v>
      </c>
      <c r="I46" s="32" t="str">
        <f t="shared" si="0"/>
        <v>P/N CONNU</v>
      </c>
      <c r="J46" s="46" t="s">
        <v>147</v>
      </c>
      <c r="K46" s="46" t="s">
        <v>710</v>
      </c>
      <c r="L46" s="46" t="s">
        <v>735</v>
      </c>
      <c r="M46" s="77"/>
      <c r="N46" s="77"/>
      <c r="O46" s="46"/>
      <c r="P46" s="45">
        <v>1251017</v>
      </c>
      <c r="Q46" s="45">
        <v>1251019</v>
      </c>
      <c r="R46" s="68"/>
    </row>
    <row r="47" spans="1:18" ht="12.75" customHeight="1" x14ac:dyDescent="0.25">
      <c r="A47" s="36" t="s">
        <v>509</v>
      </c>
      <c r="B47" s="39">
        <v>24</v>
      </c>
      <c r="C47" s="36" t="s">
        <v>51</v>
      </c>
      <c r="D47" s="34" t="s">
        <v>147</v>
      </c>
      <c r="E47" s="36" t="s">
        <v>57</v>
      </c>
      <c r="F47" s="54" t="s">
        <v>147</v>
      </c>
      <c r="G47" s="35" t="s">
        <v>147</v>
      </c>
      <c r="H47" s="40" t="s">
        <v>59</v>
      </c>
      <c r="I47" s="32" t="str">
        <f t="shared" si="0"/>
        <v>P/N CONNU</v>
      </c>
      <c r="J47" s="46" t="s">
        <v>147</v>
      </c>
      <c r="K47" s="46" t="s">
        <v>710</v>
      </c>
      <c r="L47" s="46" t="s">
        <v>735</v>
      </c>
      <c r="M47" s="77"/>
      <c r="N47" s="77"/>
      <c r="O47" s="46"/>
      <c r="P47" s="45">
        <v>1251017</v>
      </c>
      <c r="Q47" s="45">
        <v>1251019</v>
      </c>
      <c r="R47" s="68"/>
    </row>
    <row r="48" spans="1:18" ht="12.75" customHeight="1" x14ac:dyDescent="0.25">
      <c r="A48" s="36" t="s">
        <v>510</v>
      </c>
      <c r="B48" s="39">
        <v>24</v>
      </c>
      <c r="C48" s="34" t="s">
        <v>51</v>
      </c>
      <c r="D48" s="36" t="s">
        <v>57</v>
      </c>
      <c r="E48" s="36" t="s">
        <v>57</v>
      </c>
      <c r="F48" s="55" t="s">
        <v>57</v>
      </c>
      <c r="G48" s="36" t="s">
        <v>57</v>
      </c>
      <c r="H48" s="34" t="s">
        <v>59</v>
      </c>
      <c r="I48" s="32" t="str">
        <f t="shared" si="0"/>
        <v>P/N CONNU</v>
      </c>
      <c r="J48" s="45" t="s">
        <v>161</v>
      </c>
      <c r="K48" s="45"/>
      <c r="L48" s="46" t="s">
        <v>735</v>
      </c>
      <c r="M48" s="78" t="s">
        <v>147</v>
      </c>
      <c r="N48" s="78"/>
      <c r="O48" s="46" t="s">
        <v>147</v>
      </c>
      <c r="P48" s="45">
        <v>1285005</v>
      </c>
      <c r="Q48" s="45">
        <v>1285005</v>
      </c>
      <c r="R48" s="68"/>
    </row>
    <row r="49" spans="1:18" ht="12.75" customHeight="1" x14ac:dyDescent="0.25">
      <c r="A49" s="36" t="s">
        <v>511</v>
      </c>
      <c r="B49" s="39">
        <v>25</v>
      </c>
      <c r="C49" s="34" t="s">
        <v>51</v>
      </c>
      <c r="D49" s="34" t="s">
        <v>147</v>
      </c>
      <c r="E49" s="36" t="s">
        <v>57</v>
      </c>
      <c r="F49" s="54" t="s">
        <v>147</v>
      </c>
      <c r="G49" s="34" t="s">
        <v>147</v>
      </c>
      <c r="H49" s="40" t="s">
        <v>59</v>
      </c>
      <c r="I49" s="32" t="str">
        <f t="shared" si="0"/>
        <v>P/N CONNU</v>
      </c>
      <c r="J49" s="46" t="s">
        <v>147</v>
      </c>
      <c r="K49" s="46" t="s">
        <v>710</v>
      </c>
      <c r="L49" s="46" t="s">
        <v>735</v>
      </c>
      <c r="M49" s="77"/>
      <c r="N49" s="77"/>
      <c r="O49" s="46"/>
      <c r="P49" s="45">
        <v>1251017</v>
      </c>
      <c r="Q49" s="45">
        <v>1251019</v>
      </c>
      <c r="R49" s="68"/>
    </row>
    <row r="50" spans="1:18" ht="12.75" customHeight="1" x14ac:dyDescent="0.25">
      <c r="A50" s="36" t="s">
        <v>512</v>
      </c>
      <c r="B50" s="39">
        <v>25</v>
      </c>
      <c r="C50" s="34" t="s">
        <v>99</v>
      </c>
      <c r="D50" s="34" t="s">
        <v>57</v>
      </c>
      <c r="E50" s="36" t="s">
        <v>57</v>
      </c>
      <c r="F50" s="54" t="s">
        <v>57</v>
      </c>
      <c r="G50" s="34" t="s">
        <v>57</v>
      </c>
      <c r="H50" s="40" t="s">
        <v>59</v>
      </c>
      <c r="I50" s="32" t="str">
        <f t="shared" si="0"/>
        <v>P/N CONNU</v>
      </c>
      <c r="J50" s="46" t="s">
        <v>57</v>
      </c>
      <c r="K50" s="46" t="s">
        <v>710</v>
      </c>
      <c r="L50" s="46" t="s">
        <v>735</v>
      </c>
      <c r="M50" s="77"/>
      <c r="N50" s="77"/>
      <c r="O50" s="46"/>
      <c r="P50" s="45">
        <v>1251017</v>
      </c>
      <c r="Q50" s="45">
        <v>1251019</v>
      </c>
      <c r="R50" s="68"/>
    </row>
    <row r="51" spans="1:18" ht="12.75" customHeight="1" x14ac:dyDescent="0.25">
      <c r="A51" s="34" t="s">
        <v>513</v>
      </c>
      <c r="B51" s="39">
        <v>25</v>
      </c>
      <c r="C51" s="36" t="s">
        <v>51</v>
      </c>
      <c r="D51" s="34" t="s">
        <v>147</v>
      </c>
      <c r="E51" s="36" t="s">
        <v>57</v>
      </c>
      <c r="F51" s="54" t="s">
        <v>147</v>
      </c>
      <c r="G51" s="35" t="s">
        <v>147</v>
      </c>
      <c r="H51" s="40" t="s">
        <v>59</v>
      </c>
      <c r="I51" s="32" t="str">
        <f t="shared" si="0"/>
        <v>P/N CONNU</v>
      </c>
      <c r="J51" s="46" t="s">
        <v>147</v>
      </c>
      <c r="K51" s="46" t="s">
        <v>710</v>
      </c>
      <c r="L51" s="46" t="s">
        <v>735</v>
      </c>
      <c r="M51" s="77"/>
      <c r="N51" s="77"/>
      <c r="O51" s="46"/>
      <c r="P51" s="45">
        <v>1251017</v>
      </c>
      <c r="Q51" s="45">
        <v>1251019</v>
      </c>
      <c r="R51" s="68"/>
    </row>
    <row r="52" spans="1:18" ht="12.75" customHeight="1" x14ac:dyDescent="0.25">
      <c r="A52" s="36" t="s">
        <v>514</v>
      </c>
      <c r="B52" s="39">
        <v>25</v>
      </c>
      <c r="C52" s="36" t="s">
        <v>51</v>
      </c>
      <c r="D52" s="34" t="s">
        <v>147</v>
      </c>
      <c r="E52" s="36" t="s">
        <v>57</v>
      </c>
      <c r="F52" s="54" t="s">
        <v>147</v>
      </c>
      <c r="G52" s="35" t="s">
        <v>147</v>
      </c>
      <c r="H52" s="40" t="s">
        <v>59</v>
      </c>
      <c r="I52" s="32" t="str">
        <f t="shared" si="0"/>
        <v>P/N CONNU</v>
      </c>
      <c r="J52" s="46" t="s">
        <v>147</v>
      </c>
      <c r="K52" s="46" t="s">
        <v>710</v>
      </c>
      <c r="L52" s="46" t="s">
        <v>735</v>
      </c>
      <c r="M52" s="77"/>
      <c r="N52" s="77"/>
      <c r="O52" s="46"/>
      <c r="P52" s="45">
        <v>1251017</v>
      </c>
      <c r="Q52" s="45">
        <v>1251019</v>
      </c>
      <c r="R52" s="68"/>
    </row>
    <row r="53" spans="1:18" ht="12.75" customHeight="1" x14ac:dyDescent="0.25">
      <c r="A53" s="36" t="s">
        <v>515</v>
      </c>
      <c r="B53" s="39">
        <v>25</v>
      </c>
      <c r="C53" s="34" t="s">
        <v>51</v>
      </c>
      <c r="D53" s="36" t="s">
        <v>57</v>
      </c>
      <c r="E53" s="36" t="s">
        <v>57</v>
      </c>
      <c r="F53" s="55" t="s">
        <v>57</v>
      </c>
      <c r="G53" s="36" t="s">
        <v>57</v>
      </c>
      <c r="H53" s="34" t="s">
        <v>59</v>
      </c>
      <c r="I53" s="32" t="str">
        <f t="shared" si="0"/>
        <v>P/N CONNU</v>
      </c>
      <c r="J53" s="45" t="s">
        <v>161</v>
      </c>
      <c r="K53" s="45"/>
      <c r="L53" s="46" t="s">
        <v>735</v>
      </c>
      <c r="M53" s="78" t="s">
        <v>147</v>
      </c>
      <c r="N53" s="78"/>
      <c r="O53" s="46" t="s">
        <v>147</v>
      </c>
      <c r="P53" s="45">
        <v>1285005</v>
      </c>
      <c r="Q53" s="45">
        <v>1285005</v>
      </c>
      <c r="R53" s="68"/>
    </row>
    <row r="54" spans="1:18" ht="12.75" customHeight="1" x14ac:dyDescent="0.25">
      <c r="A54" s="36" t="s">
        <v>516</v>
      </c>
      <c r="B54" s="39">
        <v>26</v>
      </c>
      <c r="C54" s="34" t="s">
        <v>51</v>
      </c>
      <c r="D54" s="34" t="s">
        <v>147</v>
      </c>
      <c r="E54" s="36" t="s">
        <v>57</v>
      </c>
      <c r="F54" s="54" t="s">
        <v>147</v>
      </c>
      <c r="G54" s="34" t="s">
        <v>147</v>
      </c>
      <c r="H54" s="40" t="s">
        <v>59</v>
      </c>
      <c r="I54" s="32" t="str">
        <f t="shared" si="0"/>
        <v>P/N CONNU</v>
      </c>
      <c r="J54" s="46" t="s">
        <v>147</v>
      </c>
      <c r="K54" s="46" t="s">
        <v>710</v>
      </c>
      <c r="L54" s="46" t="s">
        <v>735</v>
      </c>
      <c r="M54" s="77"/>
      <c r="N54" s="77"/>
      <c r="O54" s="46"/>
      <c r="P54" s="45">
        <v>1251017</v>
      </c>
      <c r="Q54" s="45">
        <v>1251019</v>
      </c>
      <c r="R54" s="68"/>
    </row>
    <row r="55" spans="1:18" ht="12.75" customHeight="1" x14ac:dyDescent="0.25">
      <c r="A55" s="36" t="s">
        <v>517</v>
      </c>
      <c r="B55" s="39">
        <v>26</v>
      </c>
      <c r="C55" s="34" t="s">
        <v>99</v>
      </c>
      <c r="D55" s="34" t="s">
        <v>57</v>
      </c>
      <c r="E55" s="36" t="s">
        <v>57</v>
      </c>
      <c r="F55" s="54" t="s">
        <v>57</v>
      </c>
      <c r="G55" s="34" t="s">
        <v>57</v>
      </c>
      <c r="H55" s="40" t="s">
        <v>59</v>
      </c>
      <c r="I55" s="32" t="str">
        <f t="shared" si="0"/>
        <v>P/N CONNU</v>
      </c>
      <c r="J55" s="46" t="s">
        <v>57</v>
      </c>
      <c r="K55" s="46" t="s">
        <v>710</v>
      </c>
      <c r="L55" s="46" t="s">
        <v>735</v>
      </c>
      <c r="M55" s="77"/>
      <c r="N55" s="77"/>
      <c r="O55" s="46"/>
      <c r="P55" s="45">
        <v>1251017</v>
      </c>
      <c r="Q55" s="45">
        <v>1251019</v>
      </c>
      <c r="R55" s="68"/>
    </row>
    <row r="56" spans="1:18" ht="12.75" customHeight="1" x14ac:dyDescent="0.25">
      <c r="A56" s="36" t="s">
        <v>518</v>
      </c>
      <c r="B56" s="39">
        <v>26</v>
      </c>
      <c r="C56" s="36" t="s">
        <v>51</v>
      </c>
      <c r="D56" s="34" t="s">
        <v>147</v>
      </c>
      <c r="E56" s="36" t="s">
        <v>57</v>
      </c>
      <c r="F56" s="54" t="s">
        <v>147</v>
      </c>
      <c r="G56" s="35" t="s">
        <v>147</v>
      </c>
      <c r="H56" s="40" t="s">
        <v>59</v>
      </c>
      <c r="I56" s="32" t="str">
        <f t="shared" si="0"/>
        <v>P/N CONNU</v>
      </c>
      <c r="J56" s="46" t="s">
        <v>147</v>
      </c>
      <c r="K56" s="46" t="s">
        <v>710</v>
      </c>
      <c r="L56" s="46" t="s">
        <v>735</v>
      </c>
      <c r="M56" s="77"/>
      <c r="N56" s="77"/>
      <c r="O56" s="46"/>
      <c r="P56" s="45">
        <v>1251017</v>
      </c>
      <c r="Q56" s="45">
        <v>1251019</v>
      </c>
      <c r="R56" s="68"/>
    </row>
    <row r="57" spans="1:18" ht="12.75" customHeight="1" x14ac:dyDescent="0.25">
      <c r="A57" s="36" t="s">
        <v>519</v>
      </c>
      <c r="B57" s="39">
        <v>26</v>
      </c>
      <c r="C57" s="36" t="s">
        <v>51</v>
      </c>
      <c r="D57" s="34" t="s">
        <v>147</v>
      </c>
      <c r="E57" s="36" t="s">
        <v>57</v>
      </c>
      <c r="F57" s="54" t="s">
        <v>147</v>
      </c>
      <c r="G57" s="35" t="s">
        <v>147</v>
      </c>
      <c r="H57" s="40" t="s">
        <v>59</v>
      </c>
      <c r="I57" s="32" t="str">
        <f t="shared" si="0"/>
        <v>P/N CONNU</v>
      </c>
      <c r="J57" s="46" t="s">
        <v>147</v>
      </c>
      <c r="K57" s="46" t="s">
        <v>710</v>
      </c>
      <c r="L57" s="46" t="s">
        <v>735</v>
      </c>
      <c r="M57" s="77"/>
      <c r="N57" s="77"/>
      <c r="O57" s="46"/>
      <c r="P57" s="45">
        <v>1251017</v>
      </c>
      <c r="Q57" s="45">
        <v>1251019</v>
      </c>
      <c r="R57" s="68"/>
    </row>
    <row r="58" spans="1:18" ht="12.75" customHeight="1" x14ac:dyDescent="0.25">
      <c r="A58" s="36" t="s">
        <v>520</v>
      </c>
      <c r="B58" s="39">
        <v>27</v>
      </c>
      <c r="C58" s="34" t="s">
        <v>51</v>
      </c>
      <c r="D58" s="34" t="s">
        <v>57</v>
      </c>
      <c r="E58" s="36" t="s">
        <v>57</v>
      </c>
      <c r="F58" s="54" t="s">
        <v>261</v>
      </c>
      <c r="G58" s="34" t="s">
        <v>56</v>
      </c>
      <c r="H58" s="40" t="s">
        <v>59</v>
      </c>
      <c r="I58" s="32" t="str">
        <f t="shared" si="0"/>
        <v>P/N CONNU</v>
      </c>
      <c r="J58" s="46" t="s">
        <v>57</v>
      </c>
      <c r="K58" s="46" t="s">
        <v>710</v>
      </c>
      <c r="L58" s="46" t="s">
        <v>735</v>
      </c>
      <c r="M58" s="77"/>
      <c r="N58" s="77"/>
      <c r="O58" s="46"/>
      <c r="P58" s="45">
        <v>1251017</v>
      </c>
      <c r="Q58" s="45">
        <v>1251019</v>
      </c>
      <c r="R58" s="68"/>
    </row>
    <row r="59" spans="1:18" ht="12.75" customHeight="1" x14ac:dyDescent="0.25">
      <c r="A59" s="36" t="s">
        <v>521</v>
      </c>
      <c r="B59" s="39">
        <v>27</v>
      </c>
      <c r="C59" s="34" t="s">
        <v>99</v>
      </c>
      <c r="D59" s="34" t="s">
        <v>57</v>
      </c>
      <c r="E59" s="36" t="s">
        <v>57</v>
      </c>
      <c r="F59" s="54" t="s">
        <v>57</v>
      </c>
      <c r="G59" s="34" t="s">
        <v>57</v>
      </c>
      <c r="H59" s="34" t="s">
        <v>59</v>
      </c>
      <c r="I59" s="32" t="str">
        <f t="shared" si="0"/>
        <v>P/N CONNU</v>
      </c>
      <c r="J59" s="46" t="s">
        <v>147</v>
      </c>
      <c r="K59" s="46" t="s">
        <v>707</v>
      </c>
      <c r="L59" s="46" t="s">
        <v>735</v>
      </c>
      <c r="M59" s="78">
        <v>1351.67</v>
      </c>
      <c r="N59" s="78"/>
      <c r="O59" s="46" t="s">
        <v>1134</v>
      </c>
      <c r="P59" s="45">
        <v>1251017</v>
      </c>
      <c r="Q59" s="45">
        <v>1251019</v>
      </c>
      <c r="R59" s="68"/>
    </row>
    <row r="60" spans="1:18" ht="12.75" customHeight="1" x14ac:dyDescent="0.25">
      <c r="A60" s="36" t="s">
        <v>522</v>
      </c>
      <c r="B60" s="39">
        <v>27</v>
      </c>
      <c r="C60" s="34" t="s">
        <v>51</v>
      </c>
      <c r="D60" s="34" t="s">
        <v>147</v>
      </c>
      <c r="E60" s="36" t="s">
        <v>57</v>
      </c>
      <c r="F60" s="54" t="s">
        <v>147</v>
      </c>
      <c r="G60" s="34" t="s">
        <v>147</v>
      </c>
      <c r="H60" s="40" t="s">
        <v>59</v>
      </c>
      <c r="I60" s="32" t="str">
        <f t="shared" si="0"/>
        <v>P/N CONNU</v>
      </c>
      <c r="J60" s="46" t="s">
        <v>147</v>
      </c>
      <c r="K60" s="46" t="s">
        <v>710</v>
      </c>
      <c r="L60" s="46" t="s">
        <v>735</v>
      </c>
      <c r="M60" s="77"/>
      <c r="N60" s="77"/>
      <c r="O60" s="46"/>
      <c r="P60" s="45">
        <v>1251017</v>
      </c>
      <c r="Q60" s="45">
        <v>1251019</v>
      </c>
      <c r="R60" s="68"/>
    </row>
    <row r="61" spans="1:18" ht="12.75" customHeight="1" x14ac:dyDescent="0.25">
      <c r="A61" s="36" t="s">
        <v>523</v>
      </c>
      <c r="B61" s="39">
        <v>27</v>
      </c>
      <c r="C61" s="34" t="s">
        <v>51</v>
      </c>
      <c r="D61" s="34" t="s">
        <v>147</v>
      </c>
      <c r="E61" s="36" t="s">
        <v>57</v>
      </c>
      <c r="F61" s="54" t="s">
        <v>147</v>
      </c>
      <c r="G61" s="34" t="s">
        <v>147</v>
      </c>
      <c r="H61" s="40" t="s">
        <v>59</v>
      </c>
      <c r="I61" s="32" t="str">
        <f t="shared" si="0"/>
        <v>P/N CONNU</v>
      </c>
      <c r="J61" s="46" t="s">
        <v>147</v>
      </c>
      <c r="K61" s="46" t="s">
        <v>710</v>
      </c>
      <c r="L61" s="46" t="s">
        <v>735</v>
      </c>
      <c r="M61" s="77"/>
      <c r="N61" s="77"/>
      <c r="O61" s="46"/>
      <c r="P61" s="45">
        <v>1251017</v>
      </c>
      <c r="Q61" s="45">
        <v>1251019</v>
      </c>
      <c r="R61" s="68"/>
    </row>
    <row r="62" spans="1:18" ht="12.75" customHeight="1" x14ac:dyDescent="0.25">
      <c r="A62" s="36" t="s">
        <v>524</v>
      </c>
      <c r="B62" s="39">
        <v>27</v>
      </c>
      <c r="C62" s="34" t="s">
        <v>99</v>
      </c>
      <c r="D62" s="34" t="s">
        <v>57</v>
      </c>
      <c r="E62" s="36" t="s">
        <v>57</v>
      </c>
      <c r="F62" s="54">
        <v>6839605200</v>
      </c>
      <c r="G62" s="34" t="s">
        <v>56</v>
      </c>
      <c r="H62" s="40" t="s">
        <v>59</v>
      </c>
      <c r="I62" s="32" t="str">
        <f t="shared" si="0"/>
        <v>P/N CONNU</v>
      </c>
      <c r="J62" s="46" t="s">
        <v>147</v>
      </c>
      <c r="K62" s="46" t="s">
        <v>710</v>
      </c>
      <c r="L62" s="46" t="s">
        <v>735</v>
      </c>
      <c r="M62" s="77"/>
      <c r="N62" s="77"/>
      <c r="O62" s="46"/>
      <c r="P62" s="45">
        <v>1251017</v>
      </c>
      <c r="Q62" s="45">
        <v>1251019</v>
      </c>
      <c r="R62" s="68"/>
    </row>
    <row r="63" spans="1:18" ht="12.75" customHeight="1" x14ac:dyDescent="0.25">
      <c r="A63" s="36" t="s">
        <v>525</v>
      </c>
      <c r="B63" s="39">
        <v>27</v>
      </c>
      <c r="C63" s="36" t="s">
        <v>51</v>
      </c>
      <c r="D63" s="34" t="s">
        <v>147</v>
      </c>
      <c r="E63" s="36" t="s">
        <v>57</v>
      </c>
      <c r="F63" s="54" t="s">
        <v>147</v>
      </c>
      <c r="G63" s="35" t="s">
        <v>147</v>
      </c>
      <c r="H63" s="36" t="s">
        <v>59</v>
      </c>
      <c r="I63" s="32" t="str">
        <f t="shared" si="0"/>
        <v>P/N CONNU</v>
      </c>
      <c r="J63" s="46" t="s">
        <v>147</v>
      </c>
      <c r="K63" s="46" t="s">
        <v>707</v>
      </c>
      <c r="L63" s="46" t="s">
        <v>735</v>
      </c>
      <c r="M63" s="78">
        <v>783.33</v>
      </c>
      <c r="N63" s="78"/>
      <c r="O63" s="46" t="s">
        <v>1134</v>
      </c>
      <c r="P63" s="45">
        <v>1251017</v>
      </c>
      <c r="Q63" s="45">
        <v>1251019</v>
      </c>
      <c r="R63" s="68"/>
    </row>
    <row r="64" spans="1:18" ht="12.75" customHeight="1" x14ac:dyDescent="0.25">
      <c r="A64" s="42" t="s">
        <v>526</v>
      </c>
      <c r="B64" s="39">
        <v>27</v>
      </c>
      <c r="C64" s="36" t="s">
        <v>51</v>
      </c>
      <c r="D64" s="34" t="s">
        <v>147</v>
      </c>
      <c r="E64" s="36" t="s">
        <v>57</v>
      </c>
      <c r="F64" s="54" t="s">
        <v>147</v>
      </c>
      <c r="G64" s="35" t="s">
        <v>147</v>
      </c>
      <c r="H64" s="36" t="s">
        <v>59</v>
      </c>
      <c r="I64" s="32" t="str">
        <f t="shared" si="0"/>
        <v>P/N CONNU</v>
      </c>
      <c r="J64" s="46" t="s">
        <v>147</v>
      </c>
      <c r="K64" s="46" t="s">
        <v>707</v>
      </c>
      <c r="L64" s="46" t="s">
        <v>735</v>
      </c>
      <c r="M64" s="78">
        <v>783.33</v>
      </c>
      <c r="N64" s="78"/>
      <c r="O64" s="46" t="s">
        <v>1134</v>
      </c>
      <c r="P64" s="45">
        <v>1251017</v>
      </c>
      <c r="Q64" s="45">
        <v>1251019</v>
      </c>
      <c r="R64" s="68"/>
    </row>
    <row r="65" spans="1:18" ht="12.75" customHeight="1" x14ac:dyDescent="0.25">
      <c r="A65" s="36" t="s">
        <v>527</v>
      </c>
      <c r="B65" s="39">
        <v>27</v>
      </c>
      <c r="C65" s="36" t="s">
        <v>51</v>
      </c>
      <c r="D65" s="34" t="s">
        <v>147</v>
      </c>
      <c r="E65" s="36" t="s">
        <v>57</v>
      </c>
      <c r="F65" s="54" t="s">
        <v>147</v>
      </c>
      <c r="G65" s="35" t="s">
        <v>147</v>
      </c>
      <c r="H65" s="40" t="s">
        <v>59</v>
      </c>
      <c r="I65" s="32" t="str">
        <f t="shared" si="0"/>
        <v>P/N CONNU</v>
      </c>
      <c r="J65" s="46" t="s">
        <v>147</v>
      </c>
      <c r="K65" s="46" t="s">
        <v>710</v>
      </c>
      <c r="L65" s="46" t="s">
        <v>735</v>
      </c>
      <c r="M65" s="77"/>
      <c r="N65" s="77"/>
      <c r="O65" s="46"/>
      <c r="P65" s="45">
        <v>1251017</v>
      </c>
      <c r="Q65" s="45">
        <v>1251019</v>
      </c>
      <c r="R65" s="68"/>
    </row>
    <row r="66" spans="1:18" ht="12.75" customHeight="1" x14ac:dyDescent="0.25">
      <c r="A66" s="36" t="s">
        <v>528</v>
      </c>
      <c r="B66" s="39">
        <v>27</v>
      </c>
      <c r="C66" s="34" t="s">
        <v>99</v>
      </c>
      <c r="D66" s="36" t="s">
        <v>57</v>
      </c>
      <c r="E66" s="36" t="s">
        <v>75</v>
      </c>
      <c r="F66" s="55" t="s">
        <v>57</v>
      </c>
      <c r="G66" s="36" t="s">
        <v>57</v>
      </c>
      <c r="H66" s="36" t="s">
        <v>59</v>
      </c>
      <c r="I66" s="32" t="str">
        <f t="shared" ref="I66:I129" si="1">IF(ISTEXT(A66),"P/N CONNU","")</f>
        <v>P/N CONNU</v>
      </c>
      <c r="J66" s="46" t="s">
        <v>57</v>
      </c>
      <c r="K66" s="46" t="s">
        <v>707</v>
      </c>
      <c r="L66" s="46" t="s">
        <v>735</v>
      </c>
      <c r="M66" s="78">
        <v>801.67</v>
      </c>
      <c r="N66" s="78"/>
      <c r="O66" s="46" t="s">
        <v>1134</v>
      </c>
      <c r="P66" s="45">
        <v>1251017</v>
      </c>
      <c r="Q66" s="45">
        <v>1251019</v>
      </c>
      <c r="R66" s="68"/>
    </row>
    <row r="67" spans="1:18" ht="12.75" customHeight="1" x14ac:dyDescent="0.25">
      <c r="A67" s="36" t="s">
        <v>529</v>
      </c>
      <c r="B67" s="39">
        <v>27</v>
      </c>
      <c r="C67" s="34" t="s">
        <v>51</v>
      </c>
      <c r="D67" s="36" t="s">
        <v>57</v>
      </c>
      <c r="E67" s="36" t="s">
        <v>57</v>
      </c>
      <c r="F67" s="55" t="s">
        <v>57</v>
      </c>
      <c r="G67" s="36" t="s">
        <v>57</v>
      </c>
      <c r="H67" s="34" t="s">
        <v>59</v>
      </c>
      <c r="I67" s="32" t="str">
        <f t="shared" si="1"/>
        <v>P/N CONNU</v>
      </c>
      <c r="J67" s="45" t="s">
        <v>161</v>
      </c>
      <c r="K67" s="45"/>
      <c r="L67" s="46" t="s">
        <v>735</v>
      </c>
      <c r="M67" s="78" t="s">
        <v>147</v>
      </c>
      <c r="N67" s="78"/>
      <c r="O67" s="46" t="s">
        <v>147</v>
      </c>
      <c r="P67" s="45">
        <v>1285005</v>
      </c>
      <c r="Q67" s="45">
        <v>1285005</v>
      </c>
      <c r="R67" s="68"/>
    </row>
    <row r="68" spans="1:18" ht="12.75" customHeight="1" x14ac:dyDescent="0.25">
      <c r="A68" s="36" t="s">
        <v>530</v>
      </c>
      <c r="B68" s="39">
        <v>27</v>
      </c>
      <c r="C68" s="34" t="s">
        <v>99</v>
      </c>
      <c r="D68" s="36" t="s">
        <v>57</v>
      </c>
      <c r="E68" s="36" t="s">
        <v>75</v>
      </c>
      <c r="F68" s="55" t="s">
        <v>57</v>
      </c>
      <c r="G68" s="36" t="s">
        <v>57</v>
      </c>
      <c r="H68" s="36" t="s">
        <v>59</v>
      </c>
      <c r="I68" s="32" t="str">
        <f t="shared" si="1"/>
        <v>P/N CONNU</v>
      </c>
      <c r="J68" s="45" t="s">
        <v>57</v>
      </c>
      <c r="K68" s="46" t="s">
        <v>707</v>
      </c>
      <c r="L68" s="46" t="s">
        <v>735</v>
      </c>
      <c r="M68" s="78">
        <v>1074</v>
      </c>
      <c r="N68" s="78"/>
      <c r="O68" s="46" t="s">
        <v>1135</v>
      </c>
      <c r="P68" s="45"/>
      <c r="Q68" s="45">
        <v>1251019</v>
      </c>
      <c r="R68" s="68"/>
    </row>
    <row r="69" spans="1:18" ht="12.75" customHeight="1" x14ac:dyDescent="0.25">
      <c r="A69" s="36" t="s">
        <v>531</v>
      </c>
      <c r="B69" s="39">
        <v>27</v>
      </c>
      <c r="C69" s="34" t="s">
        <v>99</v>
      </c>
      <c r="D69" s="36" t="s">
        <v>57</v>
      </c>
      <c r="E69" s="36" t="s">
        <v>75</v>
      </c>
      <c r="F69" s="55" t="s">
        <v>57</v>
      </c>
      <c r="G69" s="36" t="s">
        <v>57</v>
      </c>
      <c r="H69" s="36" t="s">
        <v>59</v>
      </c>
      <c r="I69" s="32" t="str">
        <f t="shared" si="1"/>
        <v>P/N CONNU</v>
      </c>
      <c r="J69" s="45" t="s">
        <v>238</v>
      </c>
      <c r="K69" s="46" t="s">
        <v>707</v>
      </c>
      <c r="L69" s="46" t="s">
        <v>735</v>
      </c>
      <c r="M69" s="78">
        <v>1466</v>
      </c>
      <c r="N69" s="78">
        <v>2436</v>
      </c>
      <c r="O69" s="46" t="s">
        <v>1135</v>
      </c>
      <c r="P69" s="45"/>
      <c r="Q69" s="45">
        <v>1251019</v>
      </c>
      <c r="R69" s="68"/>
    </row>
    <row r="70" spans="1:18" ht="12.75" customHeight="1" x14ac:dyDescent="0.25">
      <c r="A70" s="36" t="s">
        <v>532</v>
      </c>
      <c r="B70" s="39">
        <v>27</v>
      </c>
      <c r="C70" s="52" t="s">
        <v>99</v>
      </c>
      <c r="D70" s="36" t="s">
        <v>57</v>
      </c>
      <c r="E70" s="36" t="s">
        <v>75</v>
      </c>
      <c r="F70" s="55" t="s">
        <v>57</v>
      </c>
      <c r="G70" s="36" t="s">
        <v>57</v>
      </c>
      <c r="H70" s="36" t="s">
        <v>59</v>
      </c>
      <c r="I70" s="32" t="str">
        <f t="shared" si="1"/>
        <v>P/N CONNU</v>
      </c>
      <c r="J70" s="45" t="s">
        <v>257</v>
      </c>
      <c r="K70" s="46" t="s">
        <v>707</v>
      </c>
      <c r="L70" s="46" t="s">
        <v>735</v>
      </c>
      <c r="M70" s="78">
        <v>1000</v>
      </c>
      <c r="N70" s="78"/>
      <c r="O70" s="46" t="s">
        <v>1134</v>
      </c>
      <c r="P70" s="45"/>
      <c r="Q70" s="45">
        <v>1251019</v>
      </c>
      <c r="R70" s="68"/>
    </row>
    <row r="71" spans="1:18" ht="12.75" customHeight="1" x14ac:dyDescent="0.25">
      <c r="A71" s="36" t="s">
        <v>533</v>
      </c>
      <c r="B71" s="39">
        <v>27</v>
      </c>
      <c r="C71" s="52" t="s">
        <v>99</v>
      </c>
      <c r="D71" s="36" t="s">
        <v>57</v>
      </c>
      <c r="E71" s="36" t="s">
        <v>57</v>
      </c>
      <c r="F71" s="58" t="s">
        <v>261</v>
      </c>
      <c r="G71" s="34" t="s">
        <v>56</v>
      </c>
      <c r="H71" s="34" t="s">
        <v>59</v>
      </c>
      <c r="I71" s="32" t="str">
        <f t="shared" si="1"/>
        <v>P/N CONNU</v>
      </c>
      <c r="J71" s="45" t="s">
        <v>57</v>
      </c>
      <c r="K71" s="45" t="s">
        <v>710</v>
      </c>
      <c r="L71" s="46" t="s">
        <v>735</v>
      </c>
      <c r="M71" s="77"/>
      <c r="N71" s="77"/>
      <c r="O71" s="46"/>
      <c r="P71" s="45">
        <v>1251017</v>
      </c>
      <c r="Q71" s="45">
        <v>1251019</v>
      </c>
      <c r="R71" s="68"/>
    </row>
    <row r="72" spans="1:18" ht="12.75" customHeight="1" x14ac:dyDescent="0.25">
      <c r="A72" s="36" t="s">
        <v>534</v>
      </c>
      <c r="B72" s="39">
        <v>28</v>
      </c>
      <c r="C72" s="34" t="s">
        <v>51</v>
      </c>
      <c r="D72" s="34" t="s">
        <v>147</v>
      </c>
      <c r="E72" s="36" t="s">
        <v>57</v>
      </c>
      <c r="F72" s="54" t="s">
        <v>147</v>
      </c>
      <c r="G72" s="34" t="s">
        <v>147</v>
      </c>
      <c r="H72" s="40" t="s">
        <v>59</v>
      </c>
      <c r="I72" s="32" t="str">
        <f t="shared" si="1"/>
        <v>P/N CONNU</v>
      </c>
      <c r="J72" s="46" t="s">
        <v>147</v>
      </c>
      <c r="K72" s="45" t="s">
        <v>710</v>
      </c>
      <c r="L72" s="46" t="s">
        <v>735</v>
      </c>
      <c r="M72" s="77"/>
      <c r="N72" s="77"/>
      <c r="O72" s="46"/>
      <c r="P72" s="45">
        <v>1251017</v>
      </c>
      <c r="Q72" s="45">
        <v>1251019</v>
      </c>
      <c r="R72" s="68"/>
    </row>
    <row r="73" spans="1:18" ht="12.75" customHeight="1" x14ac:dyDescent="0.25">
      <c r="A73" s="36" t="s">
        <v>535</v>
      </c>
      <c r="B73" s="39">
        <v>28</v>
      </c>
      <c r="C73" s="34" t="s">
        <v>99</v>
      </c>
      <c r="D73" s="34" t="s">
        <v>57</v>
      </c>
      <c r="E73" s="36" t="s">
        <v>57</v>
      </c>
      <c r="F73" s="54" t="s">
        <v>57</v>
      </c>
      <c r="G73" s="34" t="s">
        <v>57</v>
      </c>
      <c r="H73" s="40" t="s">
        <v>59</v>
      </c>
      <c r="I73" s="32" t="str">
        <f t="shared" si="1"/>
        <v>P/N CONNU</v>
      </c>
      <c r="J73" s="46" t="s">
        <v>147</v>
      </c>
      <c r="K73" s="45" t="s">
        <v>710</v>
      </c>
      <c r="L73" s="46" t="s">
        <v>735</v>
      </c>
      <c r="M73" s="77"/>
      <c r="N73" s="77"/>
      <c r="O73" s="46"/>
      <c r="P73" s="45">
        <v>1251017</v>
      </c>
      <c r="Q73" s="45">
        <v>1251019</v>
      </c>
      <c r="R73" s="68"/>
    </row>
    <row r="74" spans="1:18" ht="12.75" customHeight="1" x14ac:dyDescent="0.25">
      <c r="A74" s="41" t="s">
        <v>536</v>
      </c>
      <c r="B74" s="39">
        <v>28</v>
      </c>
      <c r="C74" s="36" t="s">
        <v>51</v>
      </c>
      <c r="D74" s="34" t="s">
        <v>147</v>
      </c>
      <c r="E74" s="36" t="s">
        <v>57</v>
      </c>
      <c r="F74" s="54" t="s">
        <v>147</v>
      </c>
      <c r="G74" s="35" t="s">
        <v>147</v>
      </c>
      <c r="H74" s="40" t="s">
        <v>13</v>
      </c>
      <c r="I74" s="32" t="str">
        <f t="shared" si="1"/>
        <v>P/N CONNU</v>
      </c>
      <c r="J74" s="46" t="s">
        <v>147</v>
      </c>
      <c r="K74" s="45" t="s">
        <v>710</v>
      </c>
      <c r="L74" s="46" t="s">
        <v>735</v>
      </c>
      <c r="M74" s="77"/>
      <c r="N74" s="77"/>
      <c r="O74" s="46"/>
      <c r="P74" s="45">
        <v>1251017</v>
      </c>
      <c r="Q74" s="45">
        <v>1251019</v>
      </c>
      <c r="R74" s="68"/>
    </row>
    <row r="75" spans="1:18" ht="12.75" customHeight="1" x14ac:dyDescent="0.25">
      <c r="A75" s="41" t="s">
        <v>536</v>
      </c>
      <c r="B75" s="39">
        <v>28</v>
      </c>
      <c r="C75" s="36" t="s">
        <v>51</v>
      </c>
      <c r="D75" s="34" t="s">
        <v>147</v>
      </c>
      <c r="E75" s="36" t="s">
        <v>57</v>
      </c>
      <c r="F75" s="54" t="s">
        <v>147</v>
      </c>
      <c r="G75" s="35" t="s">
        <v>147</v>
      </c>
      <c r="H75" s="40" t="s">
        <v>13</v>
      </c>
      <c r="I75" s="32" t="str">
        <f t="shared" si="1"/>
        <v>P/N CONNU</v>
      </c>
      <c r="J75" s="46" t="s">
        <v>147</v>
      </c>
      <c r="K75" s="45" t="s">
        <v>710</v>
      </c>
      <c r="L75" s="46" t="s">
        <v>735</v>
      </c>
      <c r="M75" s="77"/>
      <c r="N75" s="77"/>
      <c r="O75" s="46"/>
      <c r="P75" s="45">
        <v>1251017</v>
      </c>
      <c r="Q75" s="45">
        <v>1251019</v>
      </c>
      <c r="R75" s="68"/>
    </row>
    <row r="76" spans="1:18" ht="12.75" customHeight="1" x14ac:dyDescent="0.25">
      <c r="A76" s="36" t="s">
        <v>537</v>
      </c>
      <c r="B76" s="39">
        <v>28</v>
      </c>
      <c r="C76" s="36" t="s">
        <v>51</v>
      </c>
      <c r="D76" s="34" t="s">
        <v>147</v>
      </c>
      <c r="E76" s="36" t="s">
        <v>57</v>
      </c>
      <c r="F76" s="54" t="s">
        <v>147</v>
      </c>
      <c r="G76" s="35" t="s">
        <v>147</v>
      </c>
      <c r="H76" s="40" t="s">
        <v>59</v>
      </c>
      <c r="I76" s="32" t="str">
        <f t="shared" si="1"/>
        <v>P/N CONNU</v>
      </c>
      <c r="J76" s="46" t="s">
        <v>147</v>
      </c>
      <c r="K76" s="45" t="s">
        <v>710</v>
      </c>
      <c r="L76" s="46" t="s">
        <v>735</v>
      </c>
      <c r="M76" s="77"/>
      <c r="N76" s="77"/>
      <c r="O76" s="46"/>
      <c r="P76" s="45">
        <v>1251017</v>
      </c>
      <c r="Q76" s="45">
        <v>1251019</v>
      </c>
      <c r="R76" s="68"/>
    </row>
    <row r="77" spans="1:18" ht="12.75" customHeight="1" x14ac:dyDescent="0.25">
      <c r="A77" s="34" t="s">
        <v>538</v>
      </c>
      <c r="B77" s="39">
        <v>28</v>
      </c>
      <c r="C77" s="36" t="s">
        <v>51</v>
      </c>
      <c r="D77" s="34" t="s">
        <v>147</v>
      </c>
      <c r="E77" s="36" t="s">
        <v>57</v>
      </c>
      <c r="F77" s="54" t="s">
        <v>147</v>
      </c>
      <c r="G77" s="35" t="s">
        <v>147</v>
      </c>
      <c r="H77" s="40" t="s">
        <v>59</v>
      </c>
      <c r="I77" s="32" t="str">
        <f t="shared" si="1"/>
        <v>P/N CONNU</v>
      </c>
      <c r="J77" s="46" t="s">
        <v>147</v>
      </c>
      <c r="K77" s="45" t="s">
        <v>710</v>
      </c>
      <c r="L77" s="46" t="s">
        <v>735</v>
      </c>
      <c r="M77" s="77"/>
      <c r="N77" s="77"/>
      <c r="O77" s="46"/>
      <c r="P77" s="45">
        <v>1251017</v>
      </c>
      <c r="Q77" s="45">
        <v>1251019</v>
      </c>
      <c r="R77" s="68"/>
    </row>
    <row r="78" spans="1:18" ht="12.75" customHeight="1" x14ac:dyDescent="0.25">
      <c r="A78" s="36" t="s">
        <v>539</v>
      </c>
      <c r="B78" s="39">
        <v>29</v>
      </c>
      <c r="C78" s="34" t="s">
        <v>51</v>
      </c>
      <c r="D78" s="34" t="s">
        <v>147</v>
      </c>
      <c r="E78" s="36" t="s">
        <v>57</v>
      </c>
      <c r="F78" s="54" t="s">
        <v>147</v>
      </c>
      <c r="G78" s="34" t="s">
        <v>147</v>
      </c>
      <c r="H78" s="40" t="s">
        <v>59</v>
      </c>
      <c r="I78" s="32" t="str">
        <f t="shared" si="1"/>
        <v>P/N CONNU</v>
      </c>
      <c r="J78" s="46" t="s">
        <v>147</v>
      </c>
      <c r="K78" s="45" t="s">
        <v>710</v>
      </c>
      <c r="L78" s="46" t="s">
        <v>735</v>
      </c>
      <c r="M78" s="77"/>
      <c r="N78" s="77"/>
      <c r="O78" s="46"/>
      <c r="P78" s="45">
        <v>1251017</v>
      </c>
      <c r="Q78" s="45">
        <v>1251019</v>
      </c>
      <c r="R78" s="68"/>
    </row>
    <row r="79" spans="1:18" ht="12.75" customHeight="1" x14ac:dyDescent="0.25">
      <c r="A79" s="36" t="s">
        <v>540</v>
      </c>
      <c r="B79" s="39">
        <v>29</v>
      </c>
      <c r="C79" s="34" t="s">
        <v>99</v>
      </c>
      <c r="D79" s="34" t="s">
        <v>57</v>
      </c>
      <c r="E79" s="36" t="s">
        <v>57</v>
      </c>
      <c r="F79" s="54">
        <v>6808101600</v>
      </c>
      <c r="G79" s="34" t="s">
        <v>56</v>
      </c>
      <c r="H79" s="40" t="s">
        <v>59</v>
      </c>
      <c r="I79" s="32" t="str">
        <f t="shared" si="1"/>
        <v>P/N CONNU</v>
      </c>
      <c r="J79" s="46" t="s">
        <v>57</v>
      </c>
      <c r="K79" s="45" t="s">
        <v>710</v>
      </c>
      <c r="L79" s="46" t="s">
        <v>735</v>
      </c>
      <c r="M79" s="77"/>
      <c r="N79" s="77"/>
      <c r="O79" s="46"/>
      <c r="P79" s="45">
        <v>1251017</v>
      </c>
      <c r="Q79" s="45">
        <v>1251019</v>
      </c>
      <c r="R79" s="68"/>
    </row>
    <row r="80" spans="1:18" ht="12.75" customHeight="1" x14ac:dyDescent="0.25">
      <c r="A80" s="41" t="s">
        <v>541</v>
      </c>
      <c r="B80" s="39">
        <v>29</v>
      </c>
      <c r="C80" s="36" t="s">
        <v>51</v>
      </c>
      <c r="D80" s="34" t="s">
        <v>147</v>
      </c>
      <c r="E80" s="36" t="s">
        <v>57</v>
      </c>
      <c r="F80" s="54" t="s">
        <v>147</v>
      </c>
      <c r="G80" s="35" t="s">
        <v>147</v>
      </c>
      <c r="H80" s="40" t="s">
        <v>59</v>
      </c>
      <c r="I80" s="32" t="str">
        <f t="shared" si="1"/>
        <v>P/N CONNU</v>
      </c>
      <c r="J80" s="46" t="s">
        <v>147</v>
      </c>
      <c r="K80" s="45" t="s">
        <v>710</v>
      </c>
      <c r="L80" s="46" t="s">
        <v>735</v>
      </c>
      <c r="M80" s="77"/>
      <c r="N80" s="77"/>
      <c r="O80" s="46"/>
      <c r="P80" s="45">
        <v>1251017</v>
      </c>
      <c r="Q80" s="45">
        <v>1251019</v>
      </c>
      <c r="R80" s="68"/>
    </row>
    <row r="81" spans="1:18" ht="12.75" customHeight="1" x14ac:dyDescent="0.25">
      <c r="A81" s="36" t="s">
        <v>542</v>
      </c>
      <c r="B81" s="39">
        <v>29</v>
      </c>
      <c r="C81" s="36" t="s">
        <v>51</v>
      </c>
      <c r="D81" s="34" t="s">
        <v>147</v>
      </c>
      <c r="E81" s="36" t="s">
        <v>57</v>
      </c>
      <c r="F81" s="54" t="s">
        <v>147</v>
      </c>
      <c r="G81" s="35" t="s">
        <v>147</v>
      </c>
      <c r="H81" s="40" t="s">
        <v>59</v>
      </c>
      <c r="I81" s="32" t="str">
        <f t="shared" si="1"/>
        <v>P/N CONNU</v>
      </c>
      <c r="J81" s="46" t="s">
        <v>147</v>
      </c>
      <c r="K81" s="45" t="s">
        <v>710</v>
      </c>
      <c r="L81" s="46" t="s">
        <v>735</v>
      </c>
      <c r="M81" s="77"/>
      <c r="N81" s="77"/>
      <c r="O81" s="46"/>
      <c r="P81" s="45">
        <v>1251017</v>
      </c>
      <c r="Q81" s="45">
        <v>1251019</v>
      </c>
      <c r="R81" s="68"/>
    </row>
    <row r="82" spans="1:18" ht="12.75" customHeight="1" x14ac:dyDescent="0.25">
      <c r="A82" s="36" t="s">
        <v>543</v>
      </c>
      <c r="B82" s="39">
        <v>29</v>
      </c>
      <c r="C82" s="36" t="s">
        <v>51</v>
      </c>
      <c r="D82" s="34" t="s">
        <v>147</v>
      </c>
      <c r="E82" s="36" t="s">
        <v>57</v>
      </c>
      <c r="F82" s="54" t="s">
        <v>147</v>
      </c>
      <c r="G82" s="35" t="s">
        <v>147</v>
      </c>
      <c r="H82" s="40" t="s">
        <v>59</v>
      </c>
      <c r="I82" s="32" t="str">
        <f t="shared" si="1"/>
        <v>P/N CONNU</v>
      </c>
      <c r="J82" s="46" t="s">
        <v>147</v>
      </c>
      <c r="K82" s="45" t="s">
        <v>710</v>
      </c>
      <c r="L82" s="46" t="s">
        <v>735</v>
      </c>
      <c r="M82" s="77"/>
      <c r="N82" s="77"/>
      <c r="O82" s="46"/>
      <c r="P82" s="45">
        <v>1251017</v>
      </c>
      <c r="Q82" s="45">
        <v>1251019</v>
      </c>
      <c r="R82" s="68"/>
    </row>
    <row r="83" spans="1:18" ht="12.75" customHeight="1" x14ac:dyDescent="0.25">
      <c r="A83" s="36" t="s">
        <v>544</v>
      </c>
      <c r="B83" s="39">
        <v>30</v>
      </c>
      <c r="C83" s="34" t="s">
        <v>51</v>
      </c>
      <c r="D83" s="36" t="s">
        <v>57</v>
      </c>
      <c r="E83" s="36" t="s">
        <v>57</v>
      </c>
      <c r="F83" s="55" t="s">
        <v>57</v>
      </c>
      <c r="G83" s="36" t="s">
        <v>57</v>
      </c>
      <c r="H83" s="34" t="s">
        <v>59</v>
      </c>
      <c r="I83" s="32" t="str">
        <f t="shared" si="1"/>
        <v>P/N CONNU</v>
      </c>
      <c r="J83" s="45" t="s">
        <v>161</v>
      </c>
      <c r="K83" s="45"/>
      <c r="L83" s="46" t="s">
        <v>735</v>
      </c>
      <c r="M83" s="78" t="s">
        <v>147</v>
      </c>
      <c r="N83" s="78"/>
      <c r="O83" s="46" t="s">
        <v>147</v>
      </c>
      <c r="P83" s="45">
        <v>1285005</v>
      </c>
      <c r="Q83" s="45">
        <v>1285005</v>
      </c>
      <c r="R83" s="68"/>
    </row>
    <row r="84" spans="1:18" ht="12.75" customHeight="1" x14ac:dyDescent="0.25">
      <c r="A84" s="36" t="s">
        <v>65</v>
      </c>
      <c r="B84" s="39">
        <v>31</v>
      </c>
      <c r="C84" s="34" t="s">
        <v>99</v>
      </c>
      <c r="D84" s="36" t="s">
        <v>57</v>
      </c>
      <c r="E84" s="36" t="s">
        <v>75</v>
      </c>
      <c r="F84" s="55" t="s">
        <v>66</v>
      </c>
      <c r="G84" s="36" t="s">
        <v>56</v>
      </c>
      <c r="H84" s="36" t="s">
        <v>59</v>
      </c>
      <c r="I84" s="32" t="str">
        <f t="shared" si="1"/>
        <v>P/N CONNU</v>
      </c>
      <c r="J84" s="46" t="s">
        <v>147</v>
      </c>
      <c r="K84" s="46" t="s">
        <v>707</v>
      </c>
      <c r="L84" s="46" t="s">
        <v>735</v>
      </c>
      <c r="M84" s="78">
        <v>1939</v>
      </c>
      <c r="N84" s="78"/>
      <c r="O84" s="46" t="s">
        <v>1134</v>
      </c>
      <c r="P84" s="45">
        <v>1251017</v>
      </c>
      <c r="Q84" s="45">
        <v>1251019</v>
      </c>
      <c r="R84" s="68"/>
    </row>
    <row r="85" spans="1:18" ht="12.75" customHeight="1" x14ac:dyDescent="0.25">
      <c r="A85" s="36" t="s">
        <v>545</v>
      </c>
      <c r="B85" s="39">
        <v>34</v>
      </c>
      <c r="C85" s="34" t="s">
        <v>51</v>
      </c>
      <c r="D85" s="34" t="s">
        <v>147</v>
      </c>
      <c r="E85" s="36" t="s">
        <v>57</v>
      </c>
      <c r="F85" s="54" t="s">
        <v>147</v>
      </c>
      <c r="G85" s="34" t="s">
        <v>147</v>
      </c>
      <c r="H85" s="40" t="s">
        <v>59</v>
      </c>
      <c r="I85" s="32" t="str">
        <f t="shared" si="1"/>
        <v>P/N CONNU</v>
      </c>
      <c r="J85" s="46" t="s">
        <v>147</v>
      </c>
      <c r="K85" s="46" t="s">
        <v>710</v>
      </c>
      <c r="L85" s="46" t="s">
        <v>735</v>
      </c>
      <c r="M85" s="77"/>
      <c r="N85" s="77"/>
      <c r="O85" s="46"/>
      <c r="P85" s="45">
        <v>1251017</v>
      </c>
      <c r="Q85" s="45">
        <v>1251019</v>
      </c>
      <c r="R85" s="68"/>
    </row>
    <row r="86" spans="1:18" ht="12.75" customHeight="1" x14ac:dyDescent="0.25">
      <c r="A86" s="36" t="s">
        <v>546</v>
      </c>
      <c r="B86" s="39">
        <v>34</v>
      </c>
      <c r="C86" s="34" t="s">
        <v>99</v>
      </c>
      <c r="D86" s="34" t="s">
        <v>57</v>
      </c>
      <c r="E86" s="36" t="s">
        <v>57</v>
      </c>
      <c r="F86" s="54" t="s">
        <v>57</v>
      </c>
      <c r="G86" s="34" t="s">
        <v>57</v>
      </c>
      <c r="H86" s="40" t="s">
        <v>59</v>
      </c>
      <c r="I86" s="32" t="str">
        <f t="shared" si="1"/>
        <v>P/N CONNU</v>
      </c>
      <c r="J86" s="46" t="s">
        <v>57</v>
      </c>
      <c r="K86" s="46" t="s">
        <v>710</v>
      </c>
      <c r="L86" s="46" t="s">
        <v>735</v>
      </c>
      <c r="M86" s="77"/>
      <c r="N86" s="77"/>
      <c r="O86" s="46"/>
      <c r="P86" s="45">
        <v>1251017</v>
      </c>
      <c r="Q86" s="45">
        <v>1251019</v>
      </c>
      <c r="R86" s="68"/>
    </row>
    <row r="87" spans="1:18" ht="12.75" customHeight="1" x14ac:dyDescent="0.25">
      <c r="A87" s="36" t="s">
        <v>547</v>
      </c>
      <c r="B87" s="39">
        <v>34</v>
      </c>
      <c r="C87" s="36" t="s">
        <v>51</v>
      </c>
      <c r="D87" s="34" t="s">
        <v>147</v>
      </c>
      <c r="E87" s="36" t="s">
        <v>57</v>
      </c>
      <c r="F87" s="54" t="s">
        <v>147</v>
      </c>
      <c r="G87" s="35" t="s">
        <v>147</v>
      </c>
      <c r="H87" s="40" t="s">
        <v>59</v>
      </c>
      <c r="I87" s="32" t="str">
        <f t="shared" si="1"/>
        <v>P/N CONNU</v>
      </c>
      <c r="J87" s="46" t="s">
        <v>147</v>
      </c>
      <c r="K87" s="46" t="s">
        <v>710</v>
      </c>
      <c r="L87" s="46" t="s">
        <v>735</v>
      </c>
      <c r="M87" s="77"/>
      <c r="N87" s="77"/>
      <c r="O87" s="46"/>
      <c r="P87" s="45">
        <v>1251017</v>
      </c>
      <c r="Q87" s="45">
        <v>1251019</v>
      </c>
      <c r="R87" s="68"/>
    </row>
    <row r="88" spans="1:18" ht="12.75" customHeight="1" x14ac:dyDescent="0.25">
      <c r="A88" s="36" t="s">
        <v>548</v>
      </c>
      <c r="B88" s="39">
        <v>34</v>
      </c>
      <c r="C88" s="36" t="s">
        <v>51</v>
      </c>
      <c r="D88" s="34" t="s">
        <v>147</v>
      </c>
      <c r="E88" s="36" t="s">
        <v>57</v>
      </c>
      <c r="F88" s="54" t="s">
        <v>147</v>
      </c>
      <c r="G88" s="35" t="s">
        <v>147</v>
      </c>
      <c r="H88" s="40" t="s">
        <v>59</v>
      </c>
      <c r="I88" s="32" t="str">
        <f t="shared" si="1"/>
        <v>P/N CONNU</v>
      </c>
      <c r="J88" s="46" t="s">
        <v>147</v>
      </c>
      <c r="K88" s="46" t="s">
        <v>710</v>
      </c>
      <c r="L88" s="46" t="s">
        <v>735</v>
      </c>
      <c r="M88" s="77"/>
      <c r="N88" s="77"/>
      <c r="O88" s="46"/>
      <c r="P88" s="45">
        <v>1251017</v>
      </c>
      <c r="Q88" s="45">
        <v>1251019</v>
      </c>
      <c r="R88" s="68"/>
    </row>
    <row r="89" spans="1:18" ht="12.75" customHeight="1" x14ac:dyDescent="0.25">
      <c r="A89" s="36" t="s">
        <v>549</v>
      </c>
      <c r="B89" s="39">
        <v>34</v>
      </c>
      <c r="C89" s="36" t="s">
        <v>51</v>
      </c>
      <c r="D89" s="34" t="s">
        <v>147</v>
      </c>
      <c r="E89" s="36" t="s">
        <v>57</v>
      </c>
      <c r="F89" s="54" t="s">
        <v>147</v>
      </c>
      <c r="G89" s="35" t="s">
        <v>147</v>
      </c>
      <c r="H89" s="40" t="s">
        <v>13</v>
      </c>
      <c r="I89" s="32" t="str">
        <f t="shared" si="1"/>
        <v>P/N CONNU</v>
      </c>
      <c r="J89" s="46" t="s">
        <v>147</v>
      </c>
      <c r="K89" s="46" t="s">
        <v>710</v>
      </c>
      <c r="L89" s="46" t="s">
        <v>735</v>
      </c>
      <c r="M89" s="77"/>
      <c r="N89" s="77"/>
      <c r="O89" s="46"/>
      <c r="P89" s="45">
        <v>1251017</v>
      </c>
      <c r="Q89" s="45">
        <v>1251019</v>
      </c>
      <c r="R89" s="68"/>
    </row>
    <row r="90" spans="1:18" ht="12.75" customHeight="1" x14ac:dyDescent="0.25">
      <c r="A90" s="36" t="s">
        <v>550</v>
      </c>
      <c r="B90" s="39">
        <v>34</v>
      </c>
      <c r="C90" s="36" t="s">
        <v>51</v>
      </c>
      <c r="D90" s="34" t="s">
        <v>147</v>
      </c>
      <c r="E90" s="36" t="s">
        <v>57</v>
      </c>
      <c r="F90" s="54" t="s">
        <v>147</v>
      </c>
      <c r="G90" s="35" t="s">
        <v>147</v>
      </c>
      <c r="H90" s="40" t="s">
        <v>13</v>
      </c>
      <c r="I90" s="32" t="str">
        <f t="shared" si="1"/>
        <v>P/N CONNU</v>
      </c>
      <c r="J90" s="46" t="s">
        <v>147</v>
      </c>
      <c r="K90" s="46" t="s">
        <v>710</v>
      </c>
      <c r="L90" s="46" t="s">
        <v>735</v>
      </c>
      <c r="M90" s="77"/>
      <c r="N90" s="77"/>
      <c r="O90" s="46"/>
      <c r="P90" s="45">
        <v>1251017</v>
      </c>
      <c r="Q90" s="45">
        <v>1251019</v>
      </c>
      <c r="R90" s="68"/>
    </row>
    <row r="91" spans="1:18" ht="12.75" customHeight="1" x14ac:dyDescent="0.25">
      <c r="A91" s="34" t="s">
        <v>551</v>
      </c>
      <c r="B91" s="39">
        <v>34</v>
      </c>
      <c r="C91" s="36" t="s">
        <v>51</v>
      </c>
      <c r="D91" s="34" t="s">
        <v>147</v>
      </c>
      <c r="E91" s="36" t="s">
        <v>57</v>
      </c>
      <c r="F91" s="54" t="s">
        <v>147</v>
      </c>
      <c r="G91" s="35" t="s">
        <v>147</v>
      </c>
      <c r="H91" s="40" t="s">
        <v>13</v>
      </c>
      <c r="I91" s="32" t="str">
        <f t="shared" si="1"/>
        <v>P/N CONNU</v>
      </c>
      <c r="J91" s="46" t="s">
        <v>147</v>
      </c>
      <c r="K91" s="46" t="s">
        <v>710</v>
      </c>
      <c r="L91" s="46" t="s">
        <v>735</v>
      </c>
      <c r="M91" s="77"/>
      <c r="N91" s="77"/>
      <c r="O91" s="46"/>
      <c r="P91" s="45">
        <v>1251017</v>
      </c>
      <c r="Q91" s="45">
        <v>1251019</v>
      </c>
      <c r="R91" s="68"/>
    </row>
    <row r="92" spans="1:18" ht="12.75" customHeight="1" x14ac:dyDescent="0.25">
      <c r="A92" s="36" t="s">
        <v>212</v>
      </c>
      <c r="B92" s="39">
        <v>34</v>
      </c>
      <c r="C92" s="34" t="s">
        <v>99</v>
      </c>
      <c r="D92" s="34" t="s">
        <v>57</v>
      </c>
      <c r="E92" s="52" t="s">
        <v>75</v>
      </c>
      <c r="F92" s="55" t="s">
        <v>213</v>
      </c>
      <c r="G92" s="34" t="s">
        <v>56</v>
      </c>
      <c r="H92" s="34" t="s">
        <v>59</v>
      </c>
      <c r="I92" s="32" t="str">
        <f t="shared" si="1"/>
        <v>P/N CONNU</v>
      </c>
      <c r="J92" s="46" t="s">
        <v>214</v>
      </c>
      <c r="K92" s="46" t="s">
        <v>707</v>
      </c>
      <c r="L92" s="46" t="s">
        <v>735</v>
      </c>
      <c r="M92" s="78">
        <v>968</v>
      </c>
      <c r="N92" s="78"/>
      <c r="O92" s="46" t="s">
        <v>1134</v>
      </c>
      <c r="P92" s="45"/>
      <c r="Q92" s="45">
        <v>1251019</v>
      </c>
      <c r="R92" s="68"/>
    </row>
    <row r="93" spans="1:18" ht="12.75" customHeight="1" x14ac:dyDescent="0.25">
      <c r="A93" s="36" t="s">
        <v>552</v>
      </c>
      <c r="B93" s="39">
        <v>35</v>
      </c>
      <c r="C93" s="34" t="s">
        <v>51</v>
      </c>
      <c r="D93" s="36" t="s">
        <v>57</v>
      </c>
      <c r="E93" s="36" t="s">
        <v>57</v>
      </c>
      <c r="F93" s="55" t="s">
        <v>57</v>
      </c>
      <c r="G93" s="36" t="s">
        <v>57</v>
      </c>
      <c r="H93" s="34" t="s">
        <v>59</v>
      </c>
      <c r="I93" s="32" t="str">
        <f t="shared" si="1"/>
        <v>P/N CONNU</v>
      </c>
      <c r="J93" s="45" t="s">
        <v>161</v>
      </c>
      <c r="K93" s="45"/>
      <c r="L93" s="46" t="s">
        <v>735</v>
      </c>
      <c r="M93" s="78" t="s">
        <v>147</v>
      </c>
      <c r="N93" s="78"/>
      <c r="O93" s="46" t="s">
        <v>147</v>
      </c>
      <c r="P93" s="45">
        <v>1285005</v>
      </c>
      <c r="Q93" s="45">
        <v>1285005</v>
      </c>
      <c r="R93" s="68"/>
    </row>
    <row r="94" spans="1:18" ht="12.75" customHeight="1" x14ac:dyDescent="0.25">
      <c r="A94" s="36" t="s">
        <v>328</v>
      </c>
      <c r="B94" s="39">
        <v>39</v>
      </c>
      <c r="C94" s="34" t="s">
        <v>99</v>
      </c>
      <c r="D94" s="34" t="s">
        <v>57</v>
      </c>
      <c r="E94" s="52" t="s">
        <v>75</v>
      </c>
      <c r="F94" s="55" t="s">
        <v>330</v>
      </c>
      <c r="G94" s="36" t="s">
        <v>56</v>
      </c>
      <c r="H94" s="36" t="s">
        <v>59</v>
      </c>
      <c r="I94" s="32" t="str">
        <f t="shared" si="1"/>
        <v>P/N CONNU</v>
      </c>
      <c r="J94" s="45" t="s">
        <v>236</v>
      </c>
      <c r="K94" s="46" t="s">
        <v>707</v>
      </c>
      <c r="L94" s="46" t="s">
        <v>735</v>
      </c>
      <c r="M94" s="78">
        <v>2525</v>
      </c>
      <c r="N94" s="78"/>
      <c r="O94" s="46" t="s">
        <v>1134</v>
      </c>
      <c r="P94" s="45"/>
      <c r="Q94" s="45">
        <v>1251019</v>
      </c>
      <c r="R94" s="68"/>
    </row>
    <row r="95" spans="1:18" ht="12.75" customHeight="1" x14ac:dyDescent="0.25">
      <c r="A95" s="36" t="s">
        <v>553</v>
      </c>
      <c r="B95" s="39">
        <v>40</v>
      </c>
      <c r="C95" s="34" t="s">
        <v>99</v>
      </c>
      <c r="D95" s="52" t="s">
        <v>75</v>
      </c>
      <c r="E95" s="34" t="s">
        <v>147</v>
      </c>
      <c r="F95" s="54" t="s">
        <v>57</v>
      </c>
      <c r="G95" s="34" t="s">
        <v>57</v>
      </c>
      <c r="H95" s="40" t="s">
        <v>59</v>
      </c>
      <c r="I95" s="32" t="str">
        <f t="shared" si="1"/>
        <v>P/N CONNU</v>
      </c>
      <c r="J95" s="46" t="s">
        <v>147</v>
      </c>
      <c r="K95" s="46" t="s">
        <v>707</v>
      </c>
      <c r="L95" s="46" t="s">
        <v>735</v>
      </c>
      <c r="M95" s="78">
        <v>2801.67</v>
      </c>
      <c r="N95" s="78"/>
      <c r="O95" s="46" t="s">
        <v>1134</v>
      </c>
      <c r="P95" s="45">
        <v>1251017</v>
      </c>
      <c r="Q95" s="45">
        <v>1251019</v>
      </c>
      <c r="R95" s="68"/>
    </row>
    <row r="96" spans="1:18" ht="12.75" customHeight="1" x14ac:dyDescent="0.25">
      <c r="A96" s="34" t="s">
        <v>554</v>
      </c>
      <c r="B96" s="39">
        <v>40</v>
      </c>
      <c r="C96" s="34" t="s">
        <v>99</v>
      </c>
      <c r="D96" s="34" t="s">
        <v>147</v>
      </c>
      <c r="E96" s="36" t="s">
        <v>57</v>
      </c>
      <c r="F96" s="54" t="s">
        <v>57</v>
      </c>
      <c r="G96" s="34" t="s">
        <v>57</v>
      </c>
      <c r="H96" s="34" t="s">
        <v>59</v>
      </c>
      <c r="I96" s="32" t="str">
        <f t="shared" si="1"/>
        <v>P/N CONNU</v>
      </c>
      <c r="J96" s="46" t="s">
        <v>147</v>
      </c>
      <c r="K96" s="46" t="s">
        <v>707</v>
      </c>
      <c r="L96" s="46" t="s">
        <v>735</v>
      </c>
      <c r="M96" s="78">
        <v>4892</v>
      </c>
      <c r="N96" s="78"/>
      <c r="O96" s="46" t="s">
        <v>1135</v>
      </c>
      <c r="P96" s="45">
        <v>1251017</v>
      </c>
      <c r="Q96" s="45">
        <v>1251019</v>
      </c>
      <c r="R96" s="68"/>
    </row>
    <row r="97" spans="1:18" ht="12.75" customHeight="1" x14ac:dyDescent="0.25">
      <c r="A97" s="36" t="s">
        <v>555</v>
      </c>
      <c r="B97" s="39">
        <v>40</v>
      </c>
      <c r="C97" s="34" t="s">
        <v>99</v>
      </c>
      <c r="D97" s="36" t="s">
        <v>57</v>
      </c>
      <c r="E97" s="36" t="s">
        <v>57</v>
      </c>
      <c r="F97" s="55" t="s">
        <v>57</v>
      </c>
      <c r="G97" s="36" t="s">
        <v>57</v>
      </c>
      <c r="H97" s="36" t="s">
        <v>59</v>
      </c>
      <c r="I97" s="32" t="str">
        <f t="shared" si="1"/>
        <v>P/N CONNU</v>
      </c>
      <c r="J97" s="46" t="s">
        <v>147</v>
      </c>
      <c r="K97" s="46" t="s">
        <v>707</v>
      </c>
      <c r="L97" s="46" t="s">
        <v>735</v>
      </c>
      <c r="M97" s="78" t="s">
        <v>147</v>
      </c>
      <c r="N97" s="78"/>
      <c r="O97" s="46" t="s">
        <v>147</v>
      </c>
      <c r="P97" s="45">
        <v>1251017</v>
      </c>
      <c r="Q97" s="45">
        <v>1251019</v>
      </c>
      <c r="R97" s="68"/>
    </row>
    <row r="98" spans="1:18" ht="12.75" customHeight="1" x14ac:dyDescent="0.25">
      <c r="A98" s="36" t="s">
        <v>556</v>
      </c>
      <c r="B98" s="39">
        <v>40</v>
      </c>
      <c r="C98" s="34" t="s">
        <v>51</v>
      </c>
      <c r="D98" s="36" t="s">
        <v>57</v>
      </c>
      <c r="E98" s="36" t="s">
        <v>57</v>
      </c>
      <c r="F98" s="55" t="s">
        <v>57</v>
      </c>
      <c r="G98" s="36" t="s">
        <v>57</v>
      </c>
      <c r="H98" s="34" t="s">
        <v>59</v>
      </c>
      <c r="I98" s="32" t="str">
        <f t="shared" si="1"/>
        <v>P/N CONNU</v>
      </c>
      <c r="J98" s="45" t="s">
        <v>162</v>
      </c>
      <c r="K98" s="45"/>
      <c r="L98" s="46" t="s">
        <v>735</v>
      </c>
      <c r="M98" s="78" t="s">
        <v>147</v>
      </c>
      <c r="N98" s="78"/>
      <c r="O98" s="46" t="s">
        <v>147</v>
      </c>
      <c r="P98" s="45">
        <v>1285005</v>
      </c>
      <c r="Q98" s="45">
        <v>1285005</v>
      </c>
      <c r="R98" s="68"/>
    </row>
    <row r="99" spans="1:18" ht="12.75" customHeight="1" x14ac:dyDescent="0.25">
      <c r="A99" s="34" t="s">
        <v>657</v>
      </c>
      <c r="B99" s="39">
        <v>40</v>
      </c>
      <c r="C99" s="34" t="s">
        <v>51</v>
      </c>
      <c r="D99" s="52" t="s">
        <v>75</v>
      </c>
      <c r="E99" s="52" t="s">
        <v>75</v>
      </c>
      <c r="F99" s="58" t="s">
        <v>57</v>
      </c>
      <c r="G99" s="34" t="s">
        <v>57</v>
      </c>
      <c r="H99" s="34" t="s">
        <v>59</v>
      </c>
      <c r="I99" s="32" t="str">
        <f t="shared" si="1"/>
        <v>P/N CONNU</v>
      </c>
      <c r="J99" s="46" t="s">
        <v>395</v>
      </c>
      <c r="K99" s="46" t="s">
        <v>707</v>
      </c>
      <c r="L99" s="46" t="s">
        <v>735</v>
      </c>
      <c r="M99" s="78">
        <v>3801</v>
      </c>
      <c r="N99" s="78"/>
      <c r="O99" s="46" t="s">
        <v>1135</v>
      </c>
      <c r="P99" s="45"/>
      <c r="Q99" s="45">
        <v>1251019</v>
      </c>
      <c r="R99" s="68"/>
    </row>
    <row r="100" spans="1:18" ht="12.75" customHeight="1" x14ac:dyDescent="0.25">
      <c r="A100" s="71" t="s">
        <v>958</v>
      </c>
      <c r="B100" s="39">
        <v>40</v>
      </c>
      <c r="C100" s="34" t="s">
        <v>51</v>
      </c>
      <c r="D100" s="52" t="s">
        <v>75</v>
      </c>
      <c r="E100" s="52" t="s">
        <v>75</v>
      </c>
      <c r="F100" s="58" t="s">
        <v>57</v>
      </c>
      <c r="G100" s="34" t="s">
        <v>57</v>
      </c>
      <c r="H100" s="34" t="s">
        <v>59</v>
      </c>
      <c r="I100" s="32" t="str">
        <f t="shared" si="1"/>
        <v>P/N CONNU</v>
      </c>
      <c r="J100" s="46" t="s">
        <v>1014</v>
      </c>
      <c r="K100" s="46" t="s">
        <v>707</v>
      </c>
      <c r="L100" s="46" t="s">
        <v>735</v>
      </c>
      <c r="M100" s="78">
        <v>4365</v>
      </c>
      <c r="N100" s="78"/>
      <c r="O100" s="46" t="s">
        <v>1135</v>
      </c>
      <c r="P100" s="45"/>
      <c r="Q100" s="45">
        <v>1251019</v>
      </c>
      <c r="R100" s="68"/>
    </row>
    <row r="101" spans="1:18" ht="12.75" customHeight="1" x14ac:dyDescent="0.25">
      <c r="A101" s="36" t="s">
        <v>1583</v>
      </c>
      <c r="B101" s="39">
        <v>40</v>
      </c>
      <c r="C101" s="34" t="s">
        <v>99</v>
      </c>
      <c r="D101" s="36" t="s">
        <v>57</v>
      </c>
      <c r="E101" s="36" t="s">
        <v>57</v>
      </c>
      <c r="F101" s="55" t="s">
        <v>57</v>
      </c>
      <c r="G101" s="36" t="s">
        <v>57</v>
      </c>
      <c r="H101" s="36" t="s">
        <v>59</v>
      </c>
      <c r="I101" s="32" t="str">
        <f t="shared" si="1"/>
        <v>P/N CONNU</v>
      </c>
      <c r="J101" s="46" t="s">
        <v>1633</v>
      </c>
      <c r="K101" s="46" t="s">
        <v>707</v>
      </c>
      <c r="L101" s="46" t="s">
        <v>735</v>
      </c>
      <c r="M101" s="78">
        <v>4603</v>
      </c>
      <c r="N101" s="78">
        <v>6504</v>
      </c>
      <c r="O101" s="46" t="s">
        <v>1135</v>
      </c>
      <c r="P101" s="45">
        <v>1251017</v>
      </c>
      <c r="Q101" s="45">
        <v>1251019</v>
      </c>
      <c r="R101" s="68"/>
    </row>
    <row r="102" spans="1:18" ht="12.75" customHeight="1" x14ac:dyDescent="0.25">
      <c r="A102" s="36" t="s">
        <v>557</v>
      </c>
      <c r="B102" s="39">
        <v>41</v>
      </c>
      <c r="C102" s="34" t="s">
        <v>99</v>
      </c>
      <c r="D102" s="52" t="s">
        <v>75</v>
      </c>
      <c r="E102" s="52" t="s">
        <v>75</v>
      </c>
      <c r="F102" s="57">
        <v>6939600700</v>
      </c>
      <c r="G102" s="34" t="s">
        <v>160</v>
      </c>
      <c r="H102" s="34" t="s">
        <v>59</v>
      </c>
      <c r="I102" s="32" t="str">
        <f t="shared" si="1"/>
        <v>P/N CONNU</v>
      </c>
      <c r="J102" s="46" t="s">
        <v>163</v>
      </c>
      <c r="K102" s="46" t="s">
        <v>707</v>
      </c>
      <c r="L102" s="46" t="s">
        <v>735</v>
      </c>
      <c r="M102" s="78">
        <v>1997</v>
      </c>
      <c r="N102" s="78"/>
      <c r="O102" s="46" t="s">
        <v>1134</v>
      </c>
      <c r="P102" s="45">
        <v>1251017</v>
      </c>
      <c r="Q102" s="45">
        <v>1251019</v>
      </c>
      <c r="R102" s="68"/>
    </row>
    <row r="103" spans="1:18" ht="12.75" customHeight="1" x14ac:dyDescent="0.25">
      <c r="A103" s="36" t="s">
        <v>558</v>
      </c>
      <c r="B103" s="39">
        <v>45</v>
      </c>
      <c r="C103" s="36" t="s">
        <v>51</v>
      </c>
      <c r="D103" s="34" t="s">
        <v>147</v>
      </c>
      <c r="E103" s="36" t="s">
        <v>57</v>
      </c>
      <c r="F103" s="54" t="s">
        <v>147</v>
      </c>
      <c r="G103" s="35" t="s">
        <v>147</v>
      </c>
      <c r="H103" s="36" t="s">
        <v>59</v>
      </c>
      <c r="I103" s="32" t="str">
        <f t="shared" si="1"/>
        <v>P/N CONNU</v>
      </c>
      <c r="J103" s="46" t="s">
        <v>147</v>
      </c>
      <c r="K103" s="46" t="s">
        <v>707</v>
      </c>
      <c r="L103" s="46" t="s">
        <v>735</v>
      </c>
      <c r="M103" s="78">
        <v>1753.33</v>
      </c>
      <c r="N103" s="78"/>
      <c r="O103" s="46" t="s">
        <v>1134</v>
      </c>
      <c r="P103" s="45">
        <v>1251017</v>
      </c>
      <c r="Q103" s="45">
        <v>1251019</v>
      </c>
      <c r="R103" s="68"/>
    </row>
    <row r="104" spans="1:18" ht="12.75" customHeight="1" x14ac:dyDescent="0.25">
      <c r="A104" s="71" t="s">
        <v>1071</v>
      </c>
      <c r="B104" s="35">
        <v>45</v>
      </c>
      <c r="C104" s="34" t="s">
        <v>51</v>
      </c>
      <c r="D104" s="34" t="s">
        <v>75</v>
      </c>
      <c r="E104" s="34" t="s">
        <v>75</v>
      </c>
      <c r="F104" s="58" t="s">
        <v>57</v>
      </c>
      <c r="G104" s="34" t="s">
        <v>57</v>
      </c>
      <c r="H104" s="34" t="s">
        <v>59</v>
      </c>
      <c r="I104" s="32" t="str">
        <f t="shared" si="1"/>
        <v>P/N CONNU</v>
      </c>
      <c r="J104" s="46" t="s">
        <v>1090</v>
      </c>
      <c r="K104" s="46" t="s">
        <v>707</v>
      </c>
      <c r="L104" s="46" t="s">
        <v>735</v>
      </c>
      <c r="M104" s="78">
        <v>2247</v>
      </c>
      <c r="N104" s="78"/>
      <c r="O104" s="46" t="s">
        <v>1135</v>
      </c>
      <c r="P104" s="45"/>
      <c r="Q104" s="45">
        <v>1251019</v>
      </c>
      <c r="R104" s="68"/>
    </row>
    <row r="105" spans="1:18" ht="12.75" customHeight="1" x14ac:dyDescent="0.25">
      <c r="A105" s="34" t="s">
        <v>936</v>
      </c>
      <c r="B105" s="35">
        <v>48</v>
      </c>
      <c r="C105" s="34" t="s">
        <v>51</v>
      </c>
      <c r="D105" s="34" t="s">
        <v>57</v>
      </c>
      <c r="E105" s="52" t="s">
        <v>75</v>
      </c>
      <c r="F105" s="56" t="s">
        <v>941</v>
      </c>
      <c r="G105" s="49" t="s">
        <v>56</v>
      </c>
      <c r="H105" s="34" t="s">
        <v>13</v>
      </c>
      <c r="I105" s="32" t="str">
        <f t="shared" si="1"/>
        <v>P/N CONNU</v>
      </c>
      <c r="J105" s="46" t="s">
        <v>943</v>
      </c>
      <c r="K105" s="46" t="s">
        <v>707</v>
      </c>
      <c r="L105" s="46" t="s">
        <v>735</v>
      </c>
      <c r="M105" s="78">
        <v>1738</v>
      </c>
      <c r="N105" s="78"/>
      <c r="O105" s="46" t="s">
        <v>1134</v>
      </c>
      <c r="P105" s="45"/>
      <c r="Q105" s="45">
        <v>125019</v>
      </c>
      <c r="R105" s="68"/>
    </row>
    <row r="106" spans="1:18" ht="12.75" customHeight="1" x14ac:dyDescent="0.25">
      <c r="A106" s="36" t="s">
        <v>559</v>
      </c>
      <c r="B106" s="39">
        <v>48</v>
      </c>
      <c r="C106" s="34" t="s">
        <v>51</v>
      </c>
      <c r="D106" s="36" t="s">
        <v>57</v>
      </c>
      <c r="E106" s="36" t="s">
        <v>57</v>
      </c>
      <c r="F106" s="55" t="s">
        <v>57</v>
      </c>
      <c r="G106" s="36" t="s">
        <v>57</v>
      </c>
      <c r="H106" s="34" t="s">
        <v>59</v>
      </c>
      <c r="I106" s="32" t="str">
        <f t="shared" si="1"/>
        <v>P/N CONNU</v>
      </c>
      <c r="J106" s="45" t="s">
        <v>161</v>
      </c>
      <c r="K106" s="45"/>
      <c r="L106" s="46" t="s">
        <v>735</v>
      </c>
      <c r="M106" s="78" t="s">
        <v>147</v>
      </c>
      <c r="N106" s="78"/>
      <c r="O106" s="46" t="s">
        <v>147</v>
      </c>
      <c r="P106" s="45">
        <v>1285005</v>
      </c>
      <c r="Q106" s="45">
        <v>1285005</v>
      </c>
      <c r="R106" s="68"/>
    </row>
    <row r="107" spans="1:18" ht="12.75" customHeight="1" x14ac:dyDescent="0.25">
      <c r="A107" s="34" t="s">
        <v>1318</v>
      </c>
      <c r="B107" s="35">
        <v>48</v>
      </c>
      <c r="C107" s="34" t="s">
        <v>51</v>
      </c>
      <c r="D107" s="34" t="s">
        <v>57</v>
      </c>
      <c r="E107" s="52" t="s">
        <v>75</v>
      </c>
      <c r="F107" s="56" t="s">
        <v>941</v>
      </c>
      <c r="G107" s="49" t="s">
        <v>56</v>
      </c>
      <c r="H107" s="34" t="s">
        <v>13</v>
      </c>
      <c r="I107" s="32" t="str">
        <f t="shared" si="1"/>
        <v>P/N CONNU</v>
      </c>
      <c r="J107" s="46" t="s">
        <v>943</v>
      </c>
      <c r="K107" s="46" t="s">
        <v>707</v>
      </c>
      <c r="L107" s="46" t="s">
        <v>735</v>
      </c>
      <c r="M107" s="78">
        <v>1738</v>
      </c>
      <c r="N107" s="78"/>
      <c r="O107" s="46" t="s">
        <v>1134</v>
      </c>
      <c r="P107" s="45"/>
      <c r="Q107" s="45">
        <v>1251019</v>
      </c>
      <c r="R107" s="68"/>
    </row>
    <row r="108" spans="1:18" ht="12.75" customHeight="1" x14ac:dyDescent="0.25">
      <c r="A108" s="36" t="s">
        <v>399</v>
      </c>
      <c r="B108" s="39">
        <v>49</v>
      </c>
      <c r="C108" s="34" t="s">
        <v>99</v>
      </c>
      <c r="D108" s="36" t="s">
        <v>57</v>
      </c>
      <c r="E108" s="52" t="s">
        <v>75</v>
      </c>
      <c r="F108" s="55" t="s">
        <v>402</v>
      </c>
      <c r="G108" s="34" t="s">
        <v>56</v>
      </c>
      <c r="H108" s="34" t="s">
        <v>13</v>
      </c>
      <c r="I108" s="32" t="str">
        <f t="shared" si="1"/>
        <v>P/N CONNU</v>
      </c>
      <c r="J108" s="46" t="s">
        <v>403</v>
      </c>
      <c r="K108" s="46" t="s">
        <v>707</v>
      </c>
      <c r="L108" s="46" t="s">
        <v>735</v>
      </c>
      <c r="M108" s="78">
        <v>1951</v>
      </c>
      <c r="N108" s="78"/>
      <c r="O108" s="46" t="s">
        <v>1134</v>
      </c>
      <c r="P108" s="45"/>
      <c r="Q108" s="45">
        <v>1251019</v>
      </c>
      <c r="R108" s="68"/>
    </row>
    <row r="109" spans="1:18" ht="12.75" customHeight="1" x14ac:dyDescent="0.25">
      <c r="A109" s="36" t="s">
        <v>560</v>
      </c>
      <c r="B109" s="39">
        <v>50</v>
      </c>
      <c r="C109" s="34" t="s">
        <v>51</v>
      </c>
      <c r="D109" s="36" t="s">
        <v>57</v>
      </c>
      <c r="E109" s="36" t="s">
        <v>57</v>
      </c>
      <c r="F109" s="55" t="s">
        <v>57</v>
      </c>
      <c r="G109" s="36" t="s">
        <v>57</v>
      </c>
      <c r="H109" s="34" t="s">
        <v>59</v>
      </c>
      <c r="I109" s="32" t="str">
        <f t="shared" si="1"/>
        <v>P/N CONNU</v>
      </c>
      <c r="J109" s="45" t="s">
        <v>161</v>
      </c>
      <c r="K109" s="45"/>
      <c r="L109" s="46" t="s">
        <v>735</v>
      </c>
      <c r="M109" s="78" t="s">
        <v>147</v>
      </c>
      <c r="N109" s="78"/>
      <c r="O109" s="46" t="s">
        <v>147</v>
      </c>
      <c r="P109" s="45">
        <v>1285005</v>
      </c>
      <c r="Q109" s="45">
        <v>1285005</v>
      </c>
      <c r="R109" s="68"/>
    </row>
    <row r="110" spans="1:18" ht="12.75" customHeight="1" x14ac:dyDescent="0.25">
      <c r="A110" s="42" t="s">
        <v>561</v>
      </c>
      <c r="B110" s="39">
        <v>51</v>
      </c>
      <c r="C110" s="36" t="s">
        <v>51</v>
      </c>
      <c r="D110" s="34" t="s">
        <v>147</v>
      </c>
      <c r="E110" s="36" t="s">
        <v>57</v>
      </c>
      <c r="F110" s="54" t="s">
        <v>147</v>
      </c>
      <c r="G110" s="35" t="s">
        <v>147</v>
      </c>
      <c r="H110" s="36" t="s">
        <v>59</v>
      </c>
      <c r="I110" s="32" t="str">
        <f t="shared" si="1"/>
        <v>P/N CONNU</v>
      </c>
      <c r="J110" s="46" t="s">
        <v>147</v>
      </c>
      <c r="K110" s="46" t="s">
        <v>707</v>
      </c>
      <c r="L110" s="46" t="s">
        <v>735</v>
      </c>
      <c r="M110" s="78">
        <v>1167.5</v>
      </c>
      <c r="N110" s="78"/>
      <c r="O110" s="46" t="s">
        <v>1134</v>
      </c>
      <c r="P110" s="45">
        <v>1251017</v>
      </c>
      <c r="Q110" s="45">
        <v>1251019</v>
      </c>
      <c r="R110" s="68"/>
    </row>
    <row r="111" spans="1:18" ht="12.75" customHeight="1" x14ac:dyDescent="0.25">
      <c r="A111" s="36" t="s">
        <v>562</v>
      </c>
      <c r="B111" s="39">
        <v>51</v>
      </c>
      <c r="C111" s="36" t="s">
        <v>51</v>
      </c>
      <c r="D111" s="34" t="s">
        <v>147</v>
      </c>
      <c r="E111" s="36" t="s">
        <v>57</v>
      </c>
      <c r="F111" s="54" t="s">
        <v>147</v>
      </c>
      <c r="G111" s="35" t="s">
        <v>147</v>
      </c>
      <c r="H111" s="36" t="s">
        <v>59</v>
      </c>
      <c r="I111" s="32" t="str">
        <f t="shared" si="1"/>
        <v>P/N CONNU</v>
      </c>
      <c r="J111" s="46" t="s">
        <v>147</v>
      </c>
      <c r="K111" s="46" t="s">
        <v>707</v>
      </c>
      <c r="L111" s="46" t="s">
        <v>735</v>
      </c>
      <c r="M111" s="78" t="s">
        <v>147</v>
      </c>
      <c r="N111" s="78"/>
      <c r="O111" s="46" t="s">
        <v>147</v>
      </c>
      <c r="P111" s="45">
        <v>1251017</v>
      </c>
      <c r="Q111" s="45">
        <v>1251019</v>
      </c>
      <c r="R111" s="68"/>
    </row>
    <row r="112" spans="1:18" ht="12.75" customHeight="1" x14ac:dyDescent="0.25">
      <c r="A112" s="36" t="s">
        <v>88</v>
      </c>
      <c r="B112" s="39">
        <v>51</v>
      </c>
      <c r="C112" s="34" t="s">
        <v>99</v>
      </c>
      <c r="D112" s="34" t="s">
        <v>57</v>
      </c>
      <c r="E112" s="36" t="s">
        <v>75</v>
      </c>
      <c r="F112" s="55" t="s">
        <v>57</v>
      </c>
      <c r="G112" s="36" t="s">
        <v>57</v>
      </c>
      <c r="H112" s="36" t="s">
        <v>59</v>
      </c>
      <c r="I112" s="32" t="str">
        <f t="shared" si="1"/>
        <v>P/N CONNU</v>
      </c>
      <c r="J112" s="46" t="s">
        <v>107</v>
      </c>
      <c r="K112" s="46" t="s">
        <v>707</v>
      </c>
      <c r="L112" s="46" t="s">
        <v>735</v>
      </c>
      <c r="M112" s="78">
        <v>2267</v>
      </c>
      <c r="N112" s="78"/>
      <c r="O112" s="46" t="s">
        <v>1134</v>
      </c>
      <c r="P112" s="45">
        <v>1251017</v>
      </c>
      <c r="Q112" s="45">
        <v>1251019</v>
      </c>
      <c r="R112" s="68"/>
    </row>
    <row r="113" spans="1:18" ht="12.75" customHeight="1" x14ac:dyDescent="0.25">
      <c r="A113" s="36" t="s">
        <v>563</v>
      </c>
      <c r="B113" s="39">
        <v>51</v>
      </c>
      <c r="C113" s="34" t="s">
        <v>99</v>
      </c>
      <c r="D113" s="36" t="s">
        <v>57</v>
      </c>
      <c r="E113" s="52" t="s">
        <v>75</v>
      </c>
      <c r="F113" s="55" t="s">
        <v>57</v>
      </c>
      <c r="G113" s="36" t="s">
        <v>57</v>
      </c>
      <c r="H113" s="36" t="s">
        <v>59</v>
      </c>
      <c r="I113" s="32" t="str">
        <f t="shared" si="1"/>
        <v>P/N CONNU</v>
      </c>
      <c r="J113" s="45" t="s">
        <v>381</v>
      </c>
      <c r="K113" s="46" t="s">
        <v>707</v>
      </c>
      <c r="L113" s="46" t="s">
        <v>735</v>
      </c>
      <c r="M113" s="78">
        <v>763</v>
      </c>
      <c r="N113" s="78"/>
      <c r="O113" s="46" t="s">
        <v>1135</v>
      </c>
      <c r="P113" s="45"/>
      <c r="Q113" s="45">
        <v>1251019</v>
      </c>
      <c r="R113" s="68"/>
    </row>
    <row r="114" spans="1:18" ht="12.75" customHeight="1" x14ac:dyDescent="0.25">
      <c r="A114" s="36" t="s">
        <v>564</v>
      </c>
      <c r="B114" s="39">
        <v>54</v>
      </c>
      <c r="C114" s="36" t="s">
        <v>51</v>
      </c>
      <c r="D114" s="34" t="s">
        <v>147</v>
      </c>
      <c r="E114" s="36" t="s">
        <v>57</v>
      </c>
      <c r="F114" s="54" t="s">
        <v>147</v>
      </c>
      <c r="G114" s="35" t="s">
        <v>147</v>
      </c>
      <c r="H114" s="36" t="s">
        <v>59</v>
      </c>
      <c r="I114" s="32" t="str">
        <f t="shared" si="1"/>
        <v>P/N CONNU</v>
      </c>
      <c r="J114" s="46" t="s">
        <v>147</v>
      </c>
      <c r="K114" s="46" t="s">
        <v>707</v>
      </c>
      <c r="L114" s="46" t="s">
        <v>735</v>
      </c>
      <c r="M114" s="78" t="s">
        <v>147</v>
      </c>
      <c r="N114" s="78"/>
      <c r="O114" s="46" t="s">
        <v>147</v>
      </c>
      <c r="P114" s="45">
        <v>1251017</v>
      </c>
      <c r="Q114" s="45">
        <v>1251019</v>
      </c>
      <c r="R114" s="68"/>
    </row>
    <row r="115" spans="1:18" ht="15" x14ac:dyDescent="0.25">
      <c r="A115" s="36" t="s">
        <v>565</v>
      </c>
      <c r="B115" s="39">
        <v>54</v>
      </c>
      <c r="C115" s="34" t="s">
        <v>51</v>
      </c>
      <c r="D115" s="36" t="s">
        <v>57</v>
      </c>
      <c r="E115" s="36" t="s">
        <v>57</v>
      </c>
      <c r="F115" s="55" t="s">
        <v>57</v>
      </c>
      <c r="G115" s="36" t="s">
        <v>57</v>
      </c>
      <c r="H115" s="34" t="s">
        <v>59</v>
      </c>
      <c r="I115" s="32" t="str">
        <f t="shared" si="1"/>
        <v>P/N CONNU</v>
      </c>
      <c r="J115" s="45" t="s">
        <v>161</v>
      </c>
      <c r="K115" s="45"/>
      <c r="L115" s="46" t="s">
        <v>735</v>
      </c>
      <c r="M115" s="78" t="s">
        <v>147</v>
      </c>
      <c r="N115" s="78"/>
      <c r="O115" s="46" t="s">
        <v>147</v>
      </c>
      <c r="P115" s="45">
        <v>1285005</v>
      </c>
      <c r="Q115" s="45">
        <v>1285005</v>
      </c>
      <c r="R115" s="68"/>
    </row>
    <row r="116" spans="1:18" ht="12.75" customHeight="1" x14ac:dyDescent="0.25">
      <c r="A116" s="36" t="s">
        <v>566</v>
      </c>
      <c r="B116" s="39">
        <v>56</v>
      </c>
      <c r="C116" s="34" t="s">
        <v>99</v>
      </c>
      <c r="D116" s="34" t="s">
        <v>57</v>
      </c>
      <c r="E116" s="36" t="s">
        <v>75</v>
      </c>
      <c r="F116" s="54" t="s">
        <v>57</v>
      </c>
      <c r="G116" s="34" t="s">
        <v>57</v>
      </c>
      <c r="H116" s="40" t="s">
        <v>59</v>
      </c>
      <c r="I116" s="32" t="str">
        <f t="shared" si="1"/>
        <v>P/N CONNU</v>
      </c>
      <c r="J116" s="46" t="s">
        <v>126</v>
      </c>
      <c r="K116" s="46" t="s">
        <v>707</v>
      </c>
      <c r="L116" s="46" t="s">
        <v>735</v>
      </c>
      <c r="M116" s="78">
        <v>531.66999999999996</v>
      </c>
      <c r="N116" s="78"/>
      <c r="O116" s="46" t="s">
        <v>1134</v>
      </c>
      <c r="P116" s="45">
        <v>1251017</v>
      </c>
      <c r="Q116" s="45">
        <v>1251019</v>
      </c>
      <c r="R116" s="68"/>
    </row>
    <row r="117" spans="1:18" ht="12.75" customHeight="1" x14ac:dyDescent="0.25">
      <c r="A117" s="36" t="s">
        <v>567</v>
      </c>
      <c r="B117" s="39">
        <v>56</v>
      </c>
      <c r="C117" s="34" t="s">
        <v>99</v>
      </c>
      <c r="D117" s="34" t="s">
        <v>57</v>
      </c>
      <c r="E117" s="52" t="s">
        <v>75</v>
      </c>
      <c r="F117" s="57" t="s">
        <v>57</v>
      </c>
      <c r="G117" s="39" t="s">
        <v>57</v>
      </c>
      <c r="H117" s="34" t="s">
        <v>59</v>
      </c>
      <c r="I117" s="32" t="str">
        <f t="shared" si="1"/>
        <v>P/N CONNU</v>
      </c>
      <c r="J117" s="46" t="s">
        <v>147</v>
      </c>
      <c r="K117" s="46" t="s">
        <v>707</v>
      </c>
      <c r="L117" s="46" t="s">
        <v>735</v>
      </c>
      <c r="M117" s="78">
        <v>643.33000000000004</v>
      </c>
      <c r="N117" s="78"/>
      <c r="O117" s="46" t="s">
        <v>1134</v>
      </c>
      <c r="P117" s="45">
        <v>1251017</v>
      </c>
      <c r="Q117" s="45">
        <v>1251019</v>
      </c>
      <c r="R117" s="68"/>
    </row>
    <row r="118" spans="1:18" ht="12.75" customHeight="1" x14ac:dyDescent="0.25">
      <c r="A118" s="36" t="s">
        <v>568</v>
      </c>
      <c r="B118" s="39">
        <v>56</v>
      </c>
      <c r="C118" s="34" t="s">
        <v>99</v>
      </c>
      <c r="D118" s="34" t="s">
        <v>57</v>
      </c>
      <c r="E118" s="52" t="s">
        <v>75</v>
      </c>
      <c r="F118" s="58" t="s">
        <v>57</v>
      </c>
      <c r="G118" s="34" t="s">
        <v>57</v>
      </c>
      <c r="H118" s="34" t="s">
        <v>59</v>
      </c>
      <c r="I118" s="32" t="str">
        <f t="shared" si="1"/>
        <v>P/N CONNU</v>
      </c>
      <c r="J118" s="46" t="s">
        <v>57</v>
      </c>
      <c r="K118" s="46" t="s">
        <v>707</v>
      </c>
      <c r="L118" s="46" t="s">
        <v>735</v>
      </c>
      <c r="M118" s="78">
        <v>1980.33</v>
      </c>
      <c r="N118" s="78"/>
      <c r="O118" s="46" t="s">
        <v>1134</v>
      </c>
      <c r="P118" s="45"/>
      <c r="Q118" s="45">
        <v>1251019</v>
      </c>
      <c r="R118" s="68"/>
    </row>
    <row r="119" spans="1:18" ht="12.75" customHeight="1" x14ac:dyDescent="0.25">
      <c r="A119" s="71" t="s">
        <v>1101</v>
      </c>
      <c r="B119" s="39">
        <v>56</v>
      </c>
      <c r="C119" s="34" t="s">
        <v>51</v>
      </c>
      <c r="D119" s="34" t="s">
        <v>57</v>
      </c>
      <c r="E119" s="34" t="s">
        <v>75</v>
      </c>
      <c r="F119" s="58" t="s">
        <v>57</v>
      </c>
      <c r="G119" s="34" t="s">
        <v>57</v>
      </c>
      <c r="H119" s="34" t="s">
        <v>59</v>
      </c>
      <c r="I119" s="32" t="str">
        <f t="shared" si="1"/>
        <v>P/N CONNU</v>
      </c>
      <c r="J119" s="46" t="s">
        <v>1137</v>
      </c>
      <c r="K119" s="46" t="s">
        <v>707</v>
      </c>
      <c r="L119" s="46" t="s">
        <v>735</v>
      </c>
      <c r="M119" s="77">
        <v>1045</v>
      </c>
      <c r="N119" s="77"/>
      <c r="O119" s="46" t="s">
        <v>1135</v>
      </c>
      <c r="P119" s="45"/>
      <c r="Q119" s="45">
        <v>1251019</v>
      </c>
      <c r="R119" s="68"/>
    </row>
    <row r="120" spans="1:18" ht="12.75" customHeight="1" x14ac:dyDescent="0.25">
      <c r="A120" s="36" t="s">
        <v>569</v>
      </c>
      <c r="B120" s="39">
        <v>60</v>
      </c>
      <c r="C120" s="36" t="s">
        <v>51</v>
      </c>
      <c r="D120" s="34" t="s">
        <v>147</v>
      </c>
      <c r="E120" s="36" t="s">
        <v>57</v>
      </c>
      <c r="F120" s="54" t="s">
        <v>147</v>
      </c>
      <c r="G120" s="35" t="s">
        <v>147</v>
      </c>
      <c r="H120" s="36" t="s">
        <v>59</v>
      </c>
      <c r="I120" s="32" t="str">
        <f t="shared" si="1"/>
        <v>P/N CONNU</v>
      </c>
      <c r="J120" s="46" t="s">
        <v>147</v>
      </c>
      <c r="K120" s="46" t="s">
        <v>707</v>
      </c>
      <c r="L120" s="46" t="s">
        <v>735</v>
      </c>
      <c r="M120" s="78" t="s">
        <v>147</v>
      </c>
      <c r="N120" s="78"/>
      <c r="O120" s="46" t="s">
        <v>147</v>
      </c>
      <c r="P120" s="45">
        <v>1251017</v>
      </c>
      <c r="Q120" s="45">
        <v>1251019</v>
      </c>
      <c r="R120" s="68"/>
    </row>
    <row r="121" spans="1:18" ht="12.75" customHeight="1" x14ac:dyDescent="0.25">
      <c r="A121" s="34" t="s">
        <v>703</v>
      </c>
      <c r="B121" s="39">
        <v>60</v>
      </c>
      <c r="C121" s="36" t="s">
        <v>51</v>
      </c>
      <c r="D121" s="34" t="s">
        <v>147</v>
      </c>
      <c r="E121" s="34" t="s">
        <v>75</v>
      </c>
      <c r="F121" s="56" t="s">
        <v>870</v>
      </c>
      <c r="G121" s="49" t="s">
        <v>127</v>
      </c>
      <c r="H121" s="34" t="s">
        <v>59</v>
      </c>
      <c r="I121" s="32" t="str">
        <f t="shared" si="1"/>
        <v>P/N CONNU</v>
      </c>
      <c r="J121" s="46" t="s">
        <v>888</v>
      </c>
      <c r="K121" s="46" t="s">
        <v>707</v>
      </c>
      <c r="L121" s="46" t="s">
        <v>735</v>
      </c>
      <c r="M121" s="78">
        <v>1036</v>
      </c>
      <c r="N121" s="78">
        <v>1937</v>
      </c>
      <c r="O121" s="46" t="s">
        <v>1135</v>
      </c>
      <c r="P121" s="45"/>
      <c r="Q121" s="45">
        <v>1251019</v>
      </c>
      <c r="R121" s="68"/>
    </row>
    <row r="122" spans="1:18" ht="12.75" customHeight="1" x14ac:dyDescent="0.25">
      <c r="A122" s="34" t="s">
        <v>1584</v>
      </c>
      <c r="B122" s="39">
        <v>60</v>
      </c>
      <c r="C122" s="36" t="s">
        <v>51</v>
      </c>
      <c r="D122" s="34" t="s">
        <v>147</v>
      </c>
      <c r="E122" s="34" t="s">
        <v>75</v>
      </c>
      <c r="F122" s="56" t="s">
        <v>1638</v>
      </c>
      <c r="G122" s="49" t="s">
        <v>127</v>
      </c>
      <c r="H122" s="34" t="s">
        <v>59</v>
      </c>
      <c r="I122" s="32" t="str">
        <f t="shared" si="1"/>
        <v>P/N CONNU</v>
      </c>
      <c r="J122" s="99" t="s">
        <v>1634</v>
      </c>
      <c r="K122" s="46" t="s">
        <v>707</v>
      </c>
      <c r="L122" s="46" t="s">
        <v>735</v>
      </c>
      <c r="M122" s="78">
        <v>1014</v>
      </c>
      <c r="N122" s="78">
        <v>1898</v>
      </c>
      <c r="O122" s="46" t="s">
        <v>1135</v>
      </c>
      <c r="P122" s="45"/>
      <c r="Q122" s="45">
        <v>1251019</v>
      </c>
      <c r="R122" s="68"/>
    </row>
    <row r="123" spans="1:18" ht="12.75" customHeight="1" x14ac:dyDescent="0.25">
      <c r="A123" s="42" t="s">
        <v>570</v>
      </c>
      <c r="B123" s="39">
        <v>61</v>
      </c>
      <c r="C123" s="36" t="s">
        <v>51</v>
      </c>
      <c r="D123" s="34" t="s">
        <v>147</v>
      </c>
      <c r="E123" s="36" t="s">
        <v>57</v>
      </c>
      <c r="F123" s="54" t="s">
        <v>147</v>
      </c>
      <c r="G123" s="35" t="s">
        <v>147</v>
      </c>
      <c r="H123" s="36" t="s">
        <v>59</v>
      </c>
      <c r="I123" s="32" t="str">
        <f t="shared" si="1"/>
        <v>P/N CONNU</v>
      </c>
      <c r="J123" s="46" t="s">
        <v>147</v>
      </c>
      <c r="K123" s="46" t="s">
        <v>707</v>
      </c>
      <c r="L123" s="46" t="s">
        <v>735</v>
      </c>
      <c r="M123" s="78" t="s">
        <v>147</v>
      </c>
      <c r="N123" s="78"/>
      <c r="O123" s="46" t="s">
        <v>147</v>
      </c>
      <c r="P123" s="45">
        <v>1251017</v>
      </c>
      <c r="Q123" s="45">
        <v>1251019</v>
      </c>
      <c r="R123" s="68"/>
    </row>
    <row r="124" spans="1:18" ht="12.75" customHeight="1" x14ac:dyDescent="0.25">
      <c r="A124" s="34" t="s">
        <v>704</v>
      </c>
      <c r="B124" s="39">
        <v>61</v>
      </c>
      <c r="C124" s="36" t="s">
        <v>51</v>
      </c>
      <c r="D124" s="34" t="s">
        <v>147</v>
      </c>
      <c r="E124" s="34" t="s">
        <v>75</v>
      </c>
      <c r="F124" s="56" t="s">
        <v>870</v>
      </c>
      <c r="G124" s="49" t="s">
        <v>127</v>
      </c>
      <c r="H124" s="34" t="s">
        <v>59</v>
      </c>
      <c r="I124" s="32" t="str">
        <f t="shared" si="1"/>
        <v>P/N CONNU</v>
      </c>
      <c r="J124" s="46" t="s">
        <v>147</v>
      </c>
      <c r="K124" s="46" t="s">
        <v>707</v>
      </c>
      <c r="L124" s="46" t="s">
        <v>735</v>
      </c>
      <c r="M124" s="78">
        <v>1389</v>
      </c>
      <c r="N124" s="78">
        <v>2219</v>
      </c>
      <c r="O124" s="46" t="s">
        <v>1135</v>
      </c>
      <c r="P124" s="45"/>
      <c r="Q124" s="45">
        <v>1251019</v>
      </c>
      <c r="R124" s="68"/>
    </row>
    <row r="125" spans="1:18" ht="12.75" customHeight="1" x14ac:dyDescent="0.25">
      <c r="A125" s="34" t="s">
        <v>1682</v>
      </c>
      <c r="B125" s="39">
        <v>61</v>
      </c>
      <c r="C125" s="36" t="s">
        <v>51</v>
      </c>
      <c r="D125" s="34" t="s">
        <v>147</v>
      </c>
      <c r="E125" s="34" t="s">
        <v>75</v>
      </c>
      <c r="F125" s="56" t="s">
        <v>1638</v>
      </c>
      <c r="G125" s="49" t="s">
        <v>127</v>
      </c>
      <c r="H125" s="34" t="s">
        <v>59</v>
      </c>
      <c r="I125" s="32" t="str">
        <f t="shared" si="1"/>
        <v>P/N CONNU</v>
      </c>
      <c r="J125" s="99" t="s">
        <v>1634</v>
      </c>
      <c r="K125" s="46" t="s">
        <v>707</v>
      </c>
      <c r="L125" s="46" t="s">
        <v>735</v>
      </c>
      <c r="M125" s="78">
        <v>976</v>
      </c>
      <c r="N125" s="78">
        <v>2067</v>
      </c>
      <c r="O125" s="46" t="s">
        <v>1135</v>
      </c>
      <c r="P125" s="45"/>
      <c r="Q125" s="45">
        <v>1251019</v>
      </c>
      <c r="R125" s="68"/>
    </row>
    <row r="126" spans="1:18" ht="12.75" customHeight="1" x14ac:dyDescent="0.25">
      <c r="A126" s="41" t="s">
        <v>571</v>
      </c>
      <c r="B126" s="39">
        <v>62</v>
      </c>
      <c r="C126" s="36" t="s">
        <v>51</v>
      </c>
      <c r="D126" s="34" t="s">
        <v>147</v>
      </c>
      <c r="E126" s="36" t="s">
        <v>57</v>
      </c>
      <c r="F126" s="54" t="s">
        <v>147</v>
      </c>
      <c r="G126" s="35" t="s">
        <v>147</v>
      </c>
      <c r="H126" s="36" t="s">
        <v>59</v>
      </c>
      <c r="I126" s="32" t="str">
        <f t="shared" si="1"/>
        <v>P/N CONNU</v>
      </c>
      <c r="J126" s="46" t="s">
        <v>147</v>
      </c>
      <c r="K126" s="46" t="s">
        <v>707</v>
      </c>
      <c r="L126" s="46" t="s">
        <v>735</v>
      </c>
      <c r="M126" s="78" t="s">
        <v>147</v>
      </c>
      <c r="N126" s="78"/>
      <c r="O126" s="46" t="s">
        <v>147</v>
      </c>
      <c r="P126" s="45">
        <v>1251017</v>
      </c>
      <c r="Q126" s="45">
        <v>1251019</v>
      </c>
      <c r="R126" s="68"/>
    </row>
    <row r="127" spans="1:18" ht="12.75" customHeight="1" x14ac:dyDescent="0.25">
      <c r="A127" s="34" t="s">
        <v>705</v>
      </c>
      <c r="B127" s="39">
        <v>62</v>
      </c>
      <c r="C127" s="36" t="s">
        <v>51</v>
      </c>
      <c r="D127" s="34" t="s">
        <v>147</v>
      </c>
      <c r="E127" s="34" t="s">
        <v>75</v>
      </c>
      <c r="F127" s="56" t="s">
        <v>871</v>
      </c>
      <c r="G127" s="49" t="s">
        <v>133</v>
      </c>
      <c r="H127" s="34" t="s">
        <v>59</v>
      </c>
      <c r="I127" s="32" t="str">
        <f t="shared" si="1"/>
        <v>P/N CONNU</v>
      </c>
      <c r="J127" s="46" t="s">
        <v>147</v>
      </c>
      <c r="K127" s="46" t="s">
        <v>707</v>
      </c>
      <c r="L127" s="46" t="s">
        <v>735</v>
      </c>
      <c r="M127" s="78">
        <v>1155</v>
      </c>
      <c r="N127" s="78">
        <v>2033</v>
      </c>
      <c r="O127" s="46" t="s">
        <v>1135</v>
      </c>
      <c r="P127" s="45"/>
      <c r="Q127" s="45">
        <v>1251019</v>
      </c>
      <c r="R127" s="68"/>
    </row>
    <row r="128" spans="1:18" ht="12.75" customHeight="1" x14ac:dyDescent="0.25">
      <c r="A128" s="34" t="s">
        <v>1585</v>
      </c>
      <c r="B128" s="39">
        <v>62</v>
      </c>
      <c r="C128" s="36" t="s">
        <v>51</v>
      </c>
      <c r="D128" s="34" t="s">
        <v>147</v>
      </c>
      <c r="E128" s="34" t="s">
        <v>75</v>
      </c>
      <c r="F128" s="56" t="s">
        <v>1637</v>
      </c>
      <c r="G128" s="49" t="s">
        <v>133</v>
      </c>
      <c r="H128" s="34" t="s">
        <v>59</v>
      </c>
      <c r="I128" s="32" t="str">
        <f t="shared" si="1"/>
        <v>P/N CONNU</v>
      </c>
      <c r="J128" s="99" t="s">
        <v>1634</v>
      </c>
      <c r="K128" s="46" t="s">
        <v>707</v>
      </c>
      <c r="L128" s="46" t="s">
        <v>735</v>
      </c>
      <c r="M128" s="78">
        <v>1147</v>
      </c>
      <c r="N128" s="78">
        <v>1989</v>
      </c>
      <c r="O128" s="46" t="s">
        <v>1135</v>
      </c>
      <c r="P128" s="45"/>
      <c r="Q128" s="45">
        <v>1251019</v>
      </c>
      <c r="R128" s="68"/>
    </row>
    <row r="129" spans="1:18" ht="12.75" customHeight="1" x14ac:dyDescent="0.25">
      <c r="A129" s="36" t="s">
        <v>572</v>
      </c>
      <c r="B129" s="39">
        <v>63</v>
      </c>
      <c r="C129" s="34" t="s">
        <v>99</v>
      </c>
      <c r="D129" s="52" t="s">
        <v>75</v>
      </c>
      <c r="E129" s="36" t="s">
        <v>57</v>
      </c>
      <c r="F129" s="54" t="s">
        <v>57</v>
      </c>
      <c r="G129" s="34" t="s">
        <v>57</v>
      </c>
      <c r="H129" s="40" t="s">
        <v>13</v>
      </c>
      <c r="I129" s="32" t="str">
        <f t="shared" si="1"/>
        <v>P/N CONNU</v>
      </c>
      <c r="J129" s="46" t="s">
        <v>334</v>
      </c>
      <c r="K129" s="46" t="s">
        <v>710</v>
      </c>
      <c r="L129" s="46" t="s">
        <v>735</v>
      </c>
      <c r="M129" s="77">
        <v>796</v>
      </c>
      <c r="N129" s="77"/>
      <c r="O129" s="46" t="s">
        <v>1134</v>
      </c>
      <c r="P129" s="45">
        <v>1251017</v>
      </c>
      <c r="Q129" s="45">
        <v>1251019</v>
      </c>
      <c r="R129" s="68"/>
    </row>
    <row r="130" spans="1:18" ht="12.75" customHeight="1" x14ac:dyDescent="0.25">
      <c r="A130" s="36" t="s">
        <v>573</v>
      </c>
      <c r="B130" s="39">
        <v>63</v>
      </c>
      <c r="C130" s="34" t="s">
        <v>99</v>
      </c>
      <c r="D130" s="52" t="s">
        <v>75</v>
      </c>
      <c r="E130" s="52" t="s">
        <v>75</v>
      </c>
      <c r="F130" s="55" t="s">
        <v>57</v>
      </c>
      <c r="G130" s="36" t="s">
        <v>57</v>
      </c>
      <c r="H130" s="36" t="s">
        <v>13</v>
      </c>
      <c r="I130" s="32" t="str">
        <f t="shared" ref="I130:I193" si="2">IF(ISTEXT(A130),"P/N CONNU","")</f>
        <v>P/N CONNU</v>
      </c>
      <c r="J130" s="46" t="s">
        <v>114</v>
      </c>
      <c r="K130" s="46" t="s">
        <v>710</v>
      </c>
      <c r="L130" s="46" t="s">
        <v>735</v>
      </c>
      <c r="M130" s="77"/>
      <c r="N130" s="77"/>
      <c r="O130" s="46"/>
      <c r="P130" s="45">
        <v>1251017</v>
      </c>
      <c r="Q130" s="45">
        <v>1251019</v>
      </c>
      <c r="R130" s="68"/>
    </row>
    <row r="131" spans="1:18" ht="12.75" customHeight="1" x14ac:dyDescent="0.25">
      <c r="A131" s="36" t="s">
        <v>574</v>
      </c>
      <c r="B131" s="39">
        <v>76</v>
      </c>
      <c r="C131" s="36" t="s">
        <v>51</v>
      </c>
      <c r="D131" s="34" t="s">
        <v>147</v>
      </c>
      <c r="E131" s="36" t="s">
        <v>57</v>
      </c>
      <c r="F131" s="54" t="s">
        <v>147</v>
      </c>
      <c r="G131" s="35" t="s">
        <v>147</v>
      </c>
      <c r="H131" s="34" t="s">
        <v>59</v>
      </c>
      <c r="I131" s="32" t="str">
        <f t="shared" si="2"/>
        <v>P/N CONNU</v>
      </c>
      <c r="J131" s="46" t="s">
        <v>147</v>
      </c>
      <c r="K131" s="46" t="s">
        <v>707</v>
      </c>
      <c r="L131" s="46" t="s">
        <v>735</v>
      </c>
      <c r="M131" s="78">
        <v>2897</v>
      </c>
      <c r="N131" s="78"/>
      <c r="O131" s="46" t="s">
        <v>1134</v>
      </c>
      <c r="P131" s="45">
        <v>1251117</v>
      </c>
      <c r="Q131" s="45">
        <v>1251319</v>
      </c>
      <c r="R131" s="68"/>
    </row>
    <row r="132" spans="1:18" ht="12.75" customHeight="1" x14ac:dyDescent="0.25">
      <c r="A132" s="36" t="s">
        <v>575</v>
      </c>
      <c r="B132" s="39">
        <v>101</v>
      </c>
      <c r="C132" s="34" t="s">
        <v>99</v>
      </c>
      <c r="D132" s="34" t="s">
        <v>57</v>
      </c>
      <c r="E132" s="36" t="s">
        <v>57</v>
      </c>
      <c r="F132" s="54" t="s">
        <v>270</v>
      </c>
      <c r="G132" s="49" t="s">
        <v>127</v>
      </c>
      <c r="H132" s="40" t="s">
        <v>59</v>
      </c>
      <c r="I132" s="32" t="str">
        <f t="shared" si="2"/>
        <v>P/N CONNU</v>
      </c>
      <c r="J132" s="46" t="s">
        <v>57</v>
      </c>
      <c r="K132" s="46" t="s">
        <v>710</v>
      </c>
      <c r="L132" s="46" t="s">
        <v>735</v>
      </c>
      <c r="M132" s="77"/>
      <c r="N132" s="77"/>
      <c r="O132" s="46"/>
      <c r="P132" s="45">
        <v>1251017</v>
      </c>
      <c r="Q132" s="45">
        <v>1251019</v>
      </c>
      <c r="R132" s="68"/>
    </row>
    <row r="133" spans="1:18" ht="12.75" customHeight="1" x14ac:dyDescent="0.25">
      <c r="A133" s="36" t="s">
        <v>576</v>
      </c>
      <c r="B133" s="39">
        <v>101</v>
      </c>
      <c r="C133" s="34" t="s">
        <v>99</v>
      </c>
      <c r="D133" s="34" t="s">
        <v>57</v>
      </c>
      <c r="E133" s="36" t="s">
        <v>57</v>
      </c>
      <c r="F133" s="50" t="s">
        <v>128</v>
      </c>
      <c r="G133" s="49" t="s">
        <v>127</v>
      </c>
      <c r="H133" s="40" t="s">
        <v>59</v>
      </c>
      <c r="I133" s="32" t="str">
        <f t="shared" si="2"/>
        <v>P/N CONNU</v>
      </c>
      <c r="J133" s="46" t="s">
        <v>57</v>
      </c>
      <c r="K133" s="46" t="s">
        <v>710</v>
      </c>
      <c r="L133" s="46" t="s">
        <v>735</v>
      </c>
      <c r="M133" s="77"/>
      <c r="N133" s="77"/>
      <c r="O133" s="46"/>
      <c r="P133" s="45">
        <v>1251017</v>
      </c>
      <c r="Q133" s="45">
        <v>1251019</v>
      </c>
      <c r="R133" s="68"/>
    </row>
    <row r="134" spans="1:18" ht="12.75" customHeight="1" x14ac:dyDescent="0.25">
      <c r="A134" s="36" t="s">
        <v>577</v>
      </c>
      <c r="B134" s="39">
        <v>101</v>
      </c>
      <c r="C134" s="34" t="s">
        <v>51</v>
      </c>
      <c r="D134" s="34" t="s">
        <v>147</v>
      </c>
      <c r="E134" s="36" t="s">
        <v>57</v>
      </c>
      <c r="F134" s="54" t="s">
        <v>147</v>
      </c>
      <c r="G134" s="34" t="s">
        <v>147</v>
      </c>
      <c r="H134" s="40" t="s">
        <v>59</v>
      </c>
      <c r="I134" s="32" t="str">
        <f t="shared" si="2"/>
        <v>P/N CONNU</v>
      </c>
      <c r="J134" s="46" t="s">
        <v>147</v>
      </c>
      <c r="K134" s="46" t="s">
        <v>710</v>
      </c>
      <c r="L134" s="46" t="s">
        <v>735</v>
      </c>
      <c r="M134" s="77"/>
      <c r="N134" s="77"/>
      <c r="O134" s="46"/>
      <c r="P134" s="45">
        <v>1251017</v>
      </c>
      <c r="Q134" s="45">
        <v>1251019</v>
      </c>
      <c r="R134" s="68"/>
    </row>
    <row r="135" spans="1:18" ht="12.75" customHeight="1" x14ac:dyDescent="0.25">
      <c r="A135" s="36" t="s">
        <v>578</v>
      </c>
      <c r="B135" s="39">
        <v>101</v>
      </c>
      <c r="C135" s="36" t="s">
        <v>51</v>
      </c>
      <c r="D135" s="34" t="s">
        <v>147</v>
      </c>
      <c r="E135" s="36" t="s">
        <v>57</v>
      </c>
      <c r="F135" s="54" t="s">
        <v>147</v>
      </c>
      <c r="G135" s="35" t="s">
        <v>147</v>
      </c>
      <c r="H135" s="40" t="s">
        <v>59</v>
      </c>
      <c r="I135" s="32" t="str">
        <f t="shared" si="2"/>
        <v>P/N CONNU</v>
      </c>
      <c r="J135" s="46" t="s">
        <v>147</v>
      </c>
      <c r="K135" s="46" t="s">
        <v>710</v>
      </c>
      <c r="L135" s="46" t="s">
        <v>735</v>
      </c>
      <c r="M135" s="77"/>
      <c r="N135" s="77"/>
      <c r="O135" s="46"/>
      <c r="P135" s="45">
        <v>1251017</v>
      </c>
      <c r="Q135" s="45">
        <v>1251019</v>
      </c>
      <c r="R135" s="68"/>
    </row>
    <row r="136" spans="1:18" ht="12.75" customHeight="1" x14ac:dyDescent="0.25">
      <c r="A136" s="34" t="s">
        <v>579</v>
      </c>
      <c r="B136" s="39">
        <v>101</v>
      </c>
      <c r="C136" s="36" t="s">
        <v>51</v>
      </c>
      <c r="D136" s="34" t="s">
        <v>147</v>
      </c>
      <c r="E136" s="36" t="s">
        <v>57</v>
      </c>
      <c r="F136" s="54" t="s">
        <v>147</v>
      </c>
      <c r="G136" s="35" t="s">
        <v>147</v>
      </c>
      <c r="H136" s="40" t="s">
        <v>59</v>
      </c>
      <c r="I136" s="32" t="str">
        <f t="shared" si="2"/>
        <v>P/N CONNU</v>
      </c>
      <c r="J136" s="46" t="s">
        <v>147</v>
      </c>
      <c r="K136" s="46" t="s">
        <v>710</v>
      </c>
      <c r="L136" s="46" t="s">
        <v>735</v>
      </c>
      <c r="M136" s="77"/>
      <c r="N136" s="77"/>
      <c r="O136" s="46"/>
      <c r="P136" s="45">
        <v>1251017</v>
      </c>
      <c r="Q136" s="45">
        <v>1251019</v>
      </c>
      <c r="R136" s="68"/>
    </row>
    <row r="137" spans="1:18" ht="12.75" customHeight="1" x14ac:dyDescent="0.25">
      <c r="A137" s="36" t="s">
        <v>580</v>
      </c>
      <c r="B137" s="39">
        <v>101</v>
      </c>
      <c r="C137" s="36" t="s">
        <v>51</v>
      </c>
      <c r="D137" s="34" t="s">
        <v>147</v>
      </c>
      <c r="E137" s="36" t="s">
        <v>57</v>
      </c>
      <c r="F137" s="54" t="s">
        <v>147</v>
      </c>
      <c r="G137" s="35" t="s">
        <v>147</v>
      </c>
      <c r="H137" s="40" t="s">
        <v>59</v>
      </c>
      <c r="I137" s="32" t="str">
        <f t="shared" si="2"/>
        <v>P/N CONNU</v>
      </c>
      <c r="J137" s="46" t="s">
        <v>147</v>
      </c>
      <c r="K137" s="46" t="s">
        <v>710</v>
      </c>
      <c r="L137" s="46" t="s">
        <v>735</v>
      </c>
      <c r="M137" s="77"/>
      <c r="N137" s="77"/>
      <c r="O137" s="46"/>
      <c r="P137" s="45">
        <v>1251017</v>
      </c>
      <c r="Q137" s="45">
        <v>1251019</v>
      </c>
      <c r="R137" s="68"/>
    </row>
    <row r="138" spans="1:18" ht="12.75" customHeight="1" x14ac:dyDescent="0.25">
      <c r="A138" s="36" t="s">
        <v>581</v>
      </c>
      <c r="B138" s="39">
        <v>108</v>
      </c>
      <c r="C138" s="34" t="s">
        <v>51</v>
      </c>
      <c r="D138" s="34" t="s">
        <v>147</v>
      </c>
      <c r="E138" s="36" t="s">
        <v>57</v>
      </c>
      <c r="F138" s="54" t="s">
        <v>147</v>
      </c>
      <c r="G138" s="34" t="s">
        <v>147</v>
      </c>
      <c r="H138" s="40" t="s">
        <v>59</v>
      </c>
      <c r="I138" s="32" t="str">
        <f t="shared" si="2"/>
        <v>P/N CONNU</v>
      </c>
      <c r="J138" s="46" t="s">
        <v>147</v>
      </c>
      <c r="K138" s="46" t="s">
        <v>707</v>
      </c>
      <c r="L138" s="46" t="s">
        <v>735</v>
      </c>
      <c r="M138" s="78">
        <v>4019</v>
      </c>
      <c r="N138" s="78"/>
      <c r="O138" s="46" t="s">
        <v>1135</v>
      </c>
      <c r="P138" s="45">
        <v>1251017</v>
      </c>
      <c r="Q138" s="45">
        <v>1251019</v>
      </c>
      <c r="R138" s="68"/>
    </row>
    <row r="139" spans="1:18" ht="12.75" customHeight="1" x14ac:dyDescent="0.25">
      <c r="A139" s="36" t="s">
        <v>582</v>
      </c>
      <c r="B139" s="39">
        <v>108</v>
      </c>
      <c r="C139" s="34" t="s">
        <v>51</v>
      </c>
      <c r="D139" s="52" t="s">
        <v>75</v>
      </c>
      <c r="E139" s="34" t="s">
        <v>75</v>
      </c>
      <c r="F139" s="54" t="s">
        <v>430</v>
      </c>
      <c r="G139" s="34" t="s">
        <v>56</v>
      </c>
      <c r="H139" s="40" t="s">
        <v>59</v>
      </c>
      <c r="I139" s="32" t="str">
        <f t="shared" si="2"/>
        <v>P/N CONNU</v>
      </c>
      <c r="J139" s="46" t="s">
        <v>431</v>
      </c>
      <c r="K139" s="46" t="s">
        <v>707</v>
      </c>
      <c r="L139" s="46" t="s">
        <v>735</v>
      </c>
      <c r="M139" s="78">
        <v>2098.33</v>
      </c>
      <c r="N139" s="78"/>
      <c r="O139" s="46" t="s">
        <v>1134</v>
      </c>
      <c r="P139" s="45">
        <v>1251017</v>
      </c>
      <c r="Q139" s="45">
        <v>1251019</v>
      </c>
      <c r="R139" s="68"/>
    </row>
    <row r="140" spans="1:18" ht="12.75" customHeight="1" x14ac:dyDescent="0.25">
      <c r="A140" s="36" t="s">
        <v>583</v>
      </c>
      <c r="B140" s="39">
        <v>108</v>
      </c>
      <c r="C140" s="34" t="s">
        <v>51</v>
      </c>
      <c r="D140" s="34" t="s">
        <v>147</v>
      </c>
      <c r="E140" s="36" t="s">
        <v>57</v>
      </c>
      <c r="F140" s="54" t="s">
        <v>147</v>
      </c>
      <c r="G140" s="34" t="s">
        <v>147</v>
      </c>
      <c r="H140" s="34" t="s">
        <v>59</v>
      </c>
      <c r="I140" s="32" t="str">
        <f t="shared" si="2"/>
        <v>P/N CONNU</v>
      </c>
      <c r="J140" s="46" t="s">
        <v>147</v>
      </c>
      <c r="K140" s="46" t="s">
        <v>707</v>
      </c>
      <c r="L140" s="46" t="s">
        <v>735</v>
      </c>
      <c r="M140" s="78">
        <v>2967</v>
      </c>
      <c r="N140" s="78"/>
      <c r="O140" s="46" t="s">
        <v>1135</v>
      </c>
      <c r="P140" s="45">
        <v>1251017</v>
      </c>
      <c r="Q140" s="45">
        <v>1251019</v>
      </c>
      <c r="R140" s="68"/>
    </row>
    <row r="141" spans="1:18" ht="12.75" customHeight="1" x14ac:dyDescent="0.25">
      <c r="A141" s="41" t="s">
        <v>584</v>
      </c>
      <c r="B141" s="39">
        <v>108</v>
      </c>
      <c r="C141" s="36" t="s">
        <v>51</v>
      </c>
      <c r="D141" s="34" t="s">
        <v>147</v>
      </c>
      <c r="E141" s="36" t="s">
        <v>57</v>
      </c>
      <c r="F141" s="54" t="s">
        <v>147</v>
      </c>
      <c r="G141" s="35" t="s">
        <v>147</v>
      </c>
      <c r="H141" s="36" t="s">
        <v>59</v>
      </c>
      <c r="I141" s="32" t="str">
        <f t="shared" si="2"/>
        <v>P/N CONNU</v>
      </c>
      <c r="J141" s="46" t="s">
        <v>147</v>
      </c>
      <c r="K141" s="46" t="s">
        <v>707</v>
      </c>
      <c r="L141" s="46" t="s">
        <v>735</v>
      </c>
      <c r="M141" s="78" t="s">
        <v>147</v>
      </c>
      <c r="N141" s="78"/>
      <c r="O141" s="46" t="s">
        <v>147</v>
      </c>
      <c r="P141" s="45">
        <v>1251017</v>
      </c>
      <c r="Q141" s="45">
        <v>1251019</v>
      </c>
      <c r="R141" s="68"/>
    </row>
    <row r="142" spans="1:18" ht="12.75" customHeight="1" x14ac:dyDescent="0.25">
      <c r="A142" s="41" t="s">
        <v>585</v>
      </c>
      <c r="B142" s="39">
        <v>108</v>
      </c>
      <c r="C142" s="36" t="s">
        <v>51</v>
      </c>
      <c r="D142" s="34" t="s">
        <v>75</v>
      </c>
      <c r="E142" s="34" t="s">
        <v>75</v>
      </c>
      <c r="F142" s="54">
        <v>6963403800</v>
      </c>
      <c r="G142" s="35" t="s">
        <v>56</v>
      </c>
      <c r="H142" s="36" t="s">
        <v>59</v>
      </c>
      <c r="I142" s="32" t="str">
        <f t="shared" si="2"/>
        <v>P/N CONNU</v>
      </c>
      <c r="J142" s="46" t="s">
        <v>869</v>
      </c>
      <c r="K142" s="46" t="s">
        <v>707</v>
      </c>
      <c r="L142" s="46" t="s">
        <v>735</v>
      </c>
      <c r="M142" s="78">
        <v>4194</v>
      </c>
      <c r="N142" s="78"/>
      <c r="O142" s="46" t="s">
        <v>1135</v>
      </c>
      <c r="P142" s="45">
        <v>1251017</v>
      </c>
      <c r="Q142" s="45">
        <v>1251019</v>
      </c>
      <c r="R142" s="68"/>
    </row>
    <row r="143" spans="1:18" ht="12.75" customHeight="1" x14ac:dyDescent="0.25">
      <c r="A143" s="36" t="s">
        <v>586</v>
      </c>
      <c r="B143" s="39">
        <v>108</v>
      </c>
      <c r="C143" s="36" t="s">
        <v>51</v>
      </c>
      <c r="D143" s="34" t="s">
        <v>147</v>
      </c>
      <c r="E143" s="36" t="s">
        <v>57</v>
      </c>
      <c r="F143" s="54" t="s">
        <v>147</v>
      </c>
      <c r="G143" s="35" t="s">
        <v>147</v>
      </c>
      <c r="H143" s="34" t="s">
        <v>59</v>
      </c>
      <c r="I143" s="32" t="str">
        <f t="shared" si="2"/>
        <v>P/N CONNU</v>
      </c>
      <c r="J143" s="46" t="s">
        <v>147</v>
      </c>
      <c r="K143" s="46" t="s">
        <v>707</v>
      </c>
      <c r="L143" s="46" t="s">
        <v>735</v>
      </c>
      <c r="M143" s="78" t="s">
        <v>147</v>
      </c>
      <c r="N143" s="78"/>
      <c r="O143" s="46" t="s">
        <v>147</v>
      </c>
      <c r="P143" s="45">
        <v>1251117</v>
      </c>
      <c r="Q143" s="45">
        <v>1251319</v>
      </c>
      <c r="R143" s="68"/>
    </row>
    <row r="144" spans="1:18" ht="12.75" customHeight="1" x14ac:dyDescent="0.25">
      <c r="A144" s="34" t="s">
        <v>587</v>
      </c>
      <c r="B144" s="39">
        <v>108</v>
      </c>
      <c r="C144" s="36" t="s">
        <v>51</v>
      </c>
      <c r="D144" s="34" t="s">
        <v>147</v>
      </c>
      <c r="E144" s="36" t="s">
        <v>57</v>
      </c>
      <c r="F144" s="54" t="s">
        <v>147</v>
      </c>
      <c r="G144" s="35" t="s">
        <v>147</v>
      </c>
      <c r="H144" s="36" t="s">
        <v>59</v>
      </c>
      <c r="I144" s="32" t="str">
        <f t="shared" si="2"/>
        <v>P/N CONNU</v>
      </c>
      <c r="J144" s="46" t="s">
        <v>147</v>
      </c>
      <c r="K144" s="46" t="s">
        <v>707</v>
      </c>
      <c r="L144" s="46" t="s">
        <v>735</v>
      </c>
      <c r="M144" s="78" t="s">
        <v>147</v>
      </c>
      <c r="N144" s="78"/>
      <c r="O144" s="46" t="s">
        <v>147</v>
      </c>
      <c r="P144" s="45">
        <v>1251017</v>
      </c>
      <c r="Q144" s="45">
        <v>1251019</v>
      </c>
      <c r="R144" s="68"/>
    </row>
    <row r="145" spans="1:18" ht="12.75" customHeight="1" x14ac:dyDescent="0.25">
      <c r="A145" s="36" t="s">
        <v>588</v>
      </c>
      <c r="B145" s="39">
        <v>108</v>
      </c>
      <c r="C145" s="36" t="s">
        <v>51</v>
      </c>
      <c r="D145" s="34" t="s">
        <v>147</v>
      </c>
      <c r="E145" s="36" t="s">
        <v>57</v>
      </c>
      <c r="F145" s="54" t="s">
        <v>147</v>
      </c>
      <c r="G145" s="35" t="s">
        <v>147</v>
      </c>
      <c r="H145" s="36" t="s">
        <v>59</v>
      </c>
      <c r="I145" s="32" t="str">
        <f t="shared" si="2"/>
        <v>P/N CONNU</v>
      </c>
      <c r="J145" s="46" t="s">
        <v>147</v>
      </c>
      <c r="K145" s="46"/>
      <c r="L145" s="46" t="s">
        <v>735</v>
      </c>
      <c r="M145" s="78" t="s">
        <v>147</v>
      </c>
      <c r="N145" s="78"/>
      <c r="O145" s="46" t="s">
        <v>147</v>
      </c>
      <c r="P145" s="45">
        <v>1251017</v>
      </c>
      <c r="Q145" s="45">
        <v>1251019</v>
      </c>
      <c r="R145" s="68"/>
    </row>
    <row r="146" spans="1:18" ht="12.75" customHeight="1" x14ac:dyDescent="0.25">
      <c r="A146" s="41" t="s">
        <v>589</v>
      </c>
      <c r="B146" s="39">
        <v>108</v>
      </c>
      <c r="C146" s="36" t="s">
        <v>51</v>
      </c>
      <c r="D146" s="34" t="s">
        <v>147</v>
      </c>
      <c r="E146" s="36" t="s">
        <v>57</v>
      </c>
      <c r="F146" s="54" t="s">
        <v>147</v>
      </c>
      <c r="G146" s="35" t="s">
        <v>147</v>
      </c>
      <c r="H146" s="36" t="s">
        <v>59</v>
      </c>
      <c r="I146" s="32" t="str">
        <f t="shared" si="2"/>
        <v>P/N CONNU</v>
      </c>
      <c r="J146" s="46" t="s">
        <v>147</v>
      </c>
      <c r="K146" s="46" t="s">
        <v>707</v>
      </c>
      <c r="L146" s="46" t="s">
        <v>735</v>
      </c>
      <c r="M146" s="78" t="s">
        <v>147</v>
      </c>
      <c r="N146" s="78"/>
      <c r="O146" s="46" t="s">
        <v>147</v>
      </c>
      <c r="P146" s="45">
        <v>1251017</v>
      </c>
      <c r="Q146" s="45">
        <v>1251019</v>
      </c>
      <c r="R146" s="68"/>
    </row>
    <row r="147" spans="1:18" ht="12.75" customHeight="1" x14ac:dyDescent="0.25">
      <c r="A147" s="36" t="s">
        <v>590</v>
      </c>
      <c r="B147" s="39">
        <v>108</v>
      </c>
      <c r="C147" s="36" t="s">
        <v>51</v>
      </c>
      <c r="D147" s="34" t="s">
        <v>147</v>
      </c>
      <c r="E147" s="36" t="s">
        <v>57</v>
      </c>
      <c r="F147" s="54" t="s">
        <v>147</v>
      </c>
      <c r="G147" s="35" t="s">
        <v>147</v>
      </c>
      <c r="H147" s="36" t="s">
        <v>59</v>
      </c>
      <c r="I147" s="32" t="str">
        <f t="shared" si="2"/>
        <v>P/N CONNU</v>
      </c>
      <c r="J147" s="46" t="s">
        <v>147</v>
      </c>
      <c r="K147" s="46"/>
      <c r="L147" s="46" t="s">
        <v>735</v>
      </c>
      <c r="M147" s="78" t="s">
        <v>147</v>
      </c>
      <c r="N147" s="78"/>
      <c r="O147" s="46" t="s">
        <v>147</v>
      </c>
      <c r="P147" s="45">
        <v>1251017</v>
      </c>
      <c r="Q147" s="45">
        <v>1251019</v>
      </c>
      <c r="R147" s="68"/>
    </row>
    <row r="148" spans="1:18" ht="12.75" customHeight="1" x14ac:dyDescent="0.25">
      <c r="A148" s="34" t="s">
        <v>591</v>
      </c>
      <c r="B148" s="39">
        <v>108</v>
      </c>
      <c r="C148" s="34" t="s">
        <v>51</v>
      </c>
      <c r="D148" s="52" t="s">
        <v>75</v>
      </c>
      <c r="E148" s="52" t="s">
        <v>75</v>
      </c>
      <c r="F148" s="57">
        <v>6963469200</v>
      </c>
      <c r="G148" s="34" t="s">
        <v>56</v>
      </c>
      <c r="H148" s="34" t="s">
        <v>59</v>
      </c>
      <c r="I148" s="32" t="str">
        <f t="shared" si="2"/>
        <v>P/N CONNU</v>
      </c>
      <c r="J148" s="46" t="s">
        <v>158</v>
      </c>
      <c r="K148" s="46" t="s">
        <v>707</v>
      </c>
      <c r="L148" s="46" t="s">
        <v>735</v>
      </c>
      <c r="M148" s="78" t="s">
        <v>147</v>
      </c>
      <c r="N148" s="78"/>
      <c r="O148" s="46" t="s">
        <v>147</v>
      </c>
      <c r="P148" s="45">
        <v>1251017</v>
      </c>
      <c r="Q148" s="45">
        <v>1251019</v>
      </c>
      <c r="R148" s="68"/>
    </row>
    <row r="149" spans="1:18" ht="12.75" customHeight="1" x14ac:dyDescent="0.25">
      <c r="A149" s="36" t="s">
        <v>592</v>
      </c>
      <c r="B149" s="39">
        <v>108</v>
      </c>
      <c r="C149" s="34" t="s">
        <v>99</v>
      </c>
      <c r="D149" s="52" t="s">
        <v>75</v>
      </c>
      <c r="E149" s="52" t="s">
        <v>75</v>
      </c>
      <c r="F149" s="57">
        <v>6963469200</v>
      </c>
      <c r="G149" s="34" t="s">
        <v>56</v>
      </c>
      <c r="H149" s="34" t="s">
        <v>59</v>
      </c>
      <c r="I149" s="32" t="str">
        <f t="shared" si="2"/>
        <v>P/N CONNU</v>
      </c>
      <c r="J149" s="45" t="s">
        <v>170</v>
      </c>
      <c r="K149" s="46" t="s">
        <v>707</v>
      </c>
      <c r="L149" s="46" t="s">
        <v>735</v>
      </c>
      <c r="M149" s="78">
        <v>4194</v>
      </c>
      <c r="N149" s="78"/>
      <c r="O149" s="46" t="s">
        <v>1135</v>
      </c>
      <c r="P149" s="45">
        <v>1251017</v>
      </c>
      <c r="Q149" s="45">
        <v>1251019</v>
      </c>
      <c r="R149" s="68"/>
    </row>
    <row r="150" spans="1:18" ht="12.75" customHeight="1" x14ac:dyDescent="0.25">
      <c r="A150" s="36" t="s">
        <v>593</v>
      </c>
      <c r="B150" s="39">
        <v>110</v>
      </c>
      <c r="C150" s="34" t="s">
        <v>99</v>
      </c>
      <c r="D150" s="52" t="s">
        <v>75</v>
      </c>
      <c r="E150" s="36" t="s">
        <v>57</v>
      </c>
      <c r="F150" s="54" t="s">
        <v>57</v>
      </c>
      <c r="G150" s="34" t="s">
        <v>57</v>
      </c>
      <c r="H150" s="40" t="s">
        <v>59</v>
      </c>
      <c r="I150" s="32" t="str">
        <f t="shared" si="2"/>
        <v>P/N CONNU</v>
      </c>
      <c r="J150" s="46" t="s">
        <v>147</v>
      </c>
      <c r="K150" s="46" t="s">
        <v>707</v>
      </c>
      <c r="L150" s="46" t="s">
        <v>735</v>
      </c>
      <c r="M150" s="78">
        <v>91174</v>
      </c>
      <c r="N150" s="78"/>
      <c r="O150" s="46" t="s">
        <v>1134</v>
      </c>
      <c r="P150" s="45">
        <v>1251117</v>
      </c>
      <c r="Q150" s="45">
        <v>1251019</v>
      </c>
      <c r="R150" s="68"/>
    </row>
    <row r="151" spans="1:18" ht="12.75" customHeight="1" x14ac:dyDescent="0.25">
      <c r="A151" s="36" t="s">
        <v>594</v>
      </c>
      <c r="B151" s="39">
        <v>110</v>
      </c>
      <c r="C151" s="36" t="s">
        <v>51</v>
      </c>
      <c r="D151" s="34" t="s">
        <v>147</v>
      </c>
      <c r="E151" s="36" t="s">
        <v>57</v>
      </c>
      <c r="F151" s="54" t="s">
        <v>147</v>
      </c>
      <c r="G151" s="35" t="s">
        <v>147</v>
      </c>
      <c r="H151" s="40" t="s">
        <v>59</v>
      </c>
      <c r="I151" s="32" t="str">
        <f t="shared" si="2"/>
        <v>P/N CONNU</v>
      </c>
      <c r="J151" s="46" t="s">
        <v>147</v>
      </c>
      <c r="K151" s="46" t="s">
        <v>710</v>
      </c>
      <c r="L151" s="46" t="s">
        <v>735</v>
      </c>
      <c r="M151" s="77"/>
      <c r="N151" s="77"/>
      <c r="O151" s="46"/>
      <c r="P151" s="45">
        <v>1251017</v>
      </c>
      <c r="Q151" s="45">
        <v>1251019</v>
      </c>
      <c r="R151" s="68"/>
    </row>
    <row r="152" spans="1:18" ht="12.75" customHeight="1" x14ac:dyDescent="0.25">
      <c r="A152" s="36" t="s">
        <v>595</v>
      </c>
      <c r="B152" s="39">
        <v>110</v>
      </c>
      <c r="C152" s="36" t="s">
        <v>51</v>
      </c>
      <c r="D152" s="34" t="s">
        <v>147</v>
      </c>
      <c r="E152" s="36" t="s">
        <v>57</v>
      </c>
      <c r="F152" s="54" t="s">
        <v>147</v>
      </c>
      <c r="G152" s="35" t="s">
        <v>147</v>
      </c>
      <c r="H152" s="40" t="s">
        <v>13</v>
      </c>
      <c r="I152" s="32" t="str">
        <f t="shared" si="2"/>
        <v>P/N CONNU</v>
      </c>
      <c r="J152" s="46" t="s">
        <v>147</v>
      </c>
      <c r="K152" s="46" t="s">
        <v>710</v>
      </c>
      <c r="L152" s="46" t="s">
        <v>735</v>
      </c>
      <c r="M152" s="77"/>
      <c r="N152" s="77"/>
      <c r="O152" s="46"/>
      <c r="P152" s="45">
        <v>1251017</v>
      </c>
      <c r="Q152" s="45">
        <v>1251019</v>
      </c>
      <c r="R152" s="68"/>
    </row>
    <row r="153" spans="1:18" ht="12.75" customHeight="1" x14ac:dyDescent="0.25">
      <c r="A153" s="36" t="s">
        <v>596</v>
      </c>
      <c r="B153" s="39">
        <v>110</v>
      </c>
      <c r="C153" s="36" t="s">
        <v>51</v>
      </c>
      <c r="D153" s="34" t="s">
        <v>147</v>
      </c>
      <c r="E153" s="36" t="s">
        <v>57</v>
      </c>
      <c r="F153" s="54" t="s">
        <v>147</v>
      </c>
      <c r="G153" s="35" t="s">
        <v>147</v>
      </c>
      <c r="H153" s="40" t="s">
        <v>13</v>
      </c>
      <c r="I153" s="32" t="str">
        <f t="shared" si="2"/>
        <v>P/N CONNU</v>
      </c>
      <c r="J153" s="46" t="s">
        <v>147</v>
      </c>
      <c r="K153" s="46" t="s">
        <v>710</v>
      </c>
      <c r="L153" s="46" t="s">
        <v>735</v>
      </c>
      <c r="M153" s="77"/>
      <c r="N153" s="77"/>
      <c r="O153" s="46"/>
      <c r="P153" s="45">
        <v>1251017</v>
      </c>
      <c r="Q153" s="45">
        <v>1251019</v>
      </c>
      <c r="R153" s="68"/>
    </row>
    <row r="154" spans="1:18" ht="12.75" customHeight="1" x14ac:dyDescent="0.25">
      <c r="A154" s="42" t="s">
        <v>597</v>
      </c>
      <c r="B154" s="39">
        <v>111</v>
      </c>
      <c r="C154" s="36" t="s">
        <v>51</v>
      </c>
      <c r="D154" s="34" t="s">
        <v>147</v>
      </c>
      <c r="E154" s="36" t="s">
        <v>57</v>
      </c>
      <c r="F154" s="54" t="s">
        <v>147</v>
      </c>
      <c r="G154" s="35" t="s">
        <v>147</v>
      </c>
      <c r="H154" s="36" t="s">
        <v>59</v>
      </c>
      <c r="I154" s="32" t="str">
        <f t="shared" si="2"/>
        <v>P/N CONNU</v>
      </c>
      <c r="J154" s="46" t="s">
        <v>147</v>
      </c>
      <c r="K154" s="46" t="s">
        <v>707</v>
      </c>
      <c r="L154" s="46" t="s">
        <v>735</v>
      </c>
      <c r="M154" s="78" t="s">
        <v>147</v>
      </c>
      <c r="N154" s="78"/>
      <c r="O154" s="77" t="s">
        <v>147</v>
      </c>
      <c r="P154" s="45">
        <v>1251017</v>
      </c>
      <c r="Q154" s="45">
        <v>1251019</v>
      </c>
      <c r="R154" s="68"/>
    </row>
    <row r="155" spans="1:18" ht="12.75" customHeight="1" x14ac:dyDescent="0.25">
      <c r="A155" s="36" t="s">
        <v>598</v>
      </c>
      <c r="B155" s="39">
        <v>114</v>
      </c>
      <c r="C155" s="36" t="s">
        <v>51</v>
      </c>
      <c r="D155" s="34" t="s">
        <v>147</v>
      </c>
      <c r="E155" s="36" t="s">
        <v>57</v>
      </c>
      <c r="F155" s="54" t="s">
        <v>147</v>
      </c>
      <c r="G155" s="35" t="s">
        <v>147</v>
      </c>
      <c r="H155" s="40" t="s">
        <v>59</v>
      </c>
      <c r="I155" s="32" t="str">
        <f t="shared" si="2"/>
        <v>P/N CONNU</v>
      </c>
      <c r="J155" s="46" t="s">
        <v>147</v>
      </c>
      <c r="K155" s="46" t="s">
        <v>710</v>
      </c>
      <c r="L155" s="46" t="s">
        <v>735</v>
      </c>
      <c r="M155" s="77"/>
      <c r="N155" s="77"/>
      <c r="O155" s="46"/>
      <c r="P155" s="45">
        <v>1251017</v>
      </c>
      <c r="Q155" s="45">
        <v>1251019</v>
      </c>
      <c r="R155" s="68"/>
    </row>
    <row r="156" spans="1:18" ht="12.75" customHeight="1" x14ac:dyDescent="0.25">
      <c r="A156" s="36" t="s">
        <v>599</v>
      </c>
      <c r="B156" s="39">
        <v>116</v>
      </c>
      <c r="C156" s="34" t="s">
        <v>99</v>
      </c>
      <c r="D156" s="36" t="s">
        <v>57</v>
      </c>
      <c r="E156" s="52" t="s">
        <v>75</v>
      </c>
      <c r="F156" s="55" t="s">
        <v>57</v>
      </c>
      <c r="G156" s="36" t="s">
        <v>57</v>
      </c>
      <c r="H156" s="36" t="s">
        <v>59</v>
      </c>
      <c r="I156" s="32" t="str">
        <f t="shared" si="2"/>
        <v>P/N CONNU</v>
      </c>
      <c r="J156" s="46" t="s">
        <v>57</v>
      </c>
      <c r="K156" s="46" t="s">
        <v>707</v>
      </c>
      <c r="L156" s="46" t="s">
        <v>735</v>
      </c>
      <c r="M156" s="78">
        <v>1737</v>
      </c>
      <c r="N156" s="78"/>
      <c r="O156" s="46" t="s">
        <v>1134</v>
      </c>
      <c r="P156" s="45">
        <v>1251017</v>
      </c>
      <c r="Q156" s="45">
        <v>1251019</v>
      </c>
      <c r="R156" s="68"/>
    </row>
    <row r="157" spans="1:18" ht="12.75" customHeight="1" x14ac:dyDescent="0.25">
      <c r="A157" s="36" t="s">
        <v>600</v>
      </c>
      <c r="B157" s="39">
        <v>117</v>
      </c>
      <c r="C157" s="34" t="s">
        <v>99</v>
      </c>
      <c r="D157" s="34" t="s">
        <v>57</v>
      </c>
      <c r="E157" s="52" t="s">
        <v>75</v>
      </c>
      <c r="F157" s="56" t="s">
        <v>57</v>
      </c>
      <c r="G157" s="49" t="s">
        <v>57</v>
      </c>
      <c r="H157" s="40" t="s">
        <v>59</v>
      </c>
      <c r="I157" s="32" t="str">
        <f t="shared" si="2"/>
        <v>P/N CONNU</v>
      </c>
      <c r="J157" s="45" t="s">
        <v>98</v>
      </c>
      <c r="K157" s="46" t="s">
        <v>707</v>
      </c>
      <c r="L157" s="46" t="s">
        <v>735</v>
      </c>
      <c r="M157" s="78">
        <v>1313.9</v>
      </c>
      <c r="N157" s="78"/>
      <c r="O157" s="46" t="s">
        <v>1135</v>
      </c>
      <c r="P157" s="45">
        <v>1251017</v>
      </c>
      <c r="Q157" s="45">
        <v>1251019</v>
      </c>
      <c r="R157" s="68"/>
    </row>
    <row r="158" spans="1:18" ht="12.75" customHeight="1" x14ac:dyDescent="0.25">
      <c r="A158" s="36" t="s">
        <v>601</v>
      </c>
      <c r="B158" s="39">
        <v>117</v>
      </c>
      <c r="C158" s="34" t="s">
        <v>51</v>
      </c>
      <c r="D158" s="34" t="s">
        <v>147</v>
      </c>
      <c r="E158" s="36" t="s">
        <v>57</v>
      </c>
      <c r="F158" s="54" t="s">
        <v>147</v>
      </c>
      <c r="G158" s="34" t="s">
        <v>147</v>
      </c>
      <c r="H158" s="34" t="s">
        <v>59</v>
      </c>
      <c r="I158" s="32" t="str">
        <f t="shared" si="2"/>
        <v>P/N CONNU</v>
      </c>
      <c r="J158" s="46" t="s">
        <v>147</v>
      </c>
      <c r="K158" s="46" t="s">
        <v>707</v>
      </c>
      <c r="L158" s="46" t="s">
        <v>735</v>
      </c>
      <c r="M158" s="78">
        <v>1044</v>
      </c>
      <c r="N158" s="78"/>
      <c r="O158" s="46" t="s">
        <v>1135</v>
      </c>
      <c r="P158" s="45">
        <v>1251017</v>
      </c>
      <c r="Q158" s="45">
        <v>1251019</v>
      </c>
      <c r="R158" s="68"/>
    </row>
    <row r="159" spans="1:18" ht="12.75" customHeight="1" x14ac:dyDescent="0.25">
      <c r="A159" s="36" t="s">
        <v>602</v>
      </c>
      <c r="B159" s="39">
        <v>117</v>
      </c>
      <c r="C159" s="34" t="s">
        <v>51</v>
      </c>
      <c r="D159" s="34" t="s">
        <v>147</v>
      </c>
      <c r="E159" s="36" t="s">
        <v>57</v>
      </c>
      <c r="F159" s="54" t="s">
        <v>147</v>
      </c>
      <c r="G159" s="34" t="s">
        <v>147</v>
      </c>
      <c r="H159" s="34" t="s">
        <v>59</v>
      </c>
      <c r="I159" s="32" t="str">
        <f t="shared" si="2"/>
        <v>P/N CONNU</v>
      </c>
      <c r="J159" s="46" t="s">
        <v>147</v>
      </c>
      <c r="K159" s="46" t="s">
        <v>707</v>
      </c>
      <c r="L159" s="46" t="s">
        <v>735</v>
      </c>
      <c r="M159" s="78">
        <v>1315</v>
      </c>
      <c r="N159" s="78"/>
      <c r="O159" s="46" t="s">
        <v>1135</v>
      </c>
      <c r="P159" s="45">
        <v>1251017</v>
      </c>
      <c r="Q159" s="45">
        <v>1251019</v>
      </c>
      <c r="R159" s="68"/>
    </row>
    <row r="160" spans="1:18" ht="12.75" customHeight="1" x14ac:dyDescent="0.25">
      <c r="A160" s="36" t="s">
        <v>603</v>
      </c>
      <c r="B160" s="35">
        <v>117</v>
      </c>
      <c r="C160" s="34" t="s">
        <v>99</v>
      </c>
      <c r="D160" s="34" t="s">
        <v>57</v>
      </c>
      <c r="E160" s="36" t="s">
        <v>75</v>
      </c>
      <c r="F160" s="58" t="s">
        <v>57</v>
      </c>
      <c r="G160" s="34" t="s">
        <v>57</v>
      </c>
      <c r="H160" s="34" t="s">
        <v>59</v>
      </c>
      <c r="I160" s="32" t="str">
        <f t="shared" si="2"/>
        <v>P/N CONNU</v>
      </c>
      <c r="J160" s="46" t="s">
        <v>147</v>
      </c>
      <c r="K160" s="46" t="s">
        <v>707</v>
      </c>
      <c r="L160" s="46" t="s">
        <v>735</v>
      </c>
      <c r="M160" s="78">
        <v>1304</v>
      </c>
      <c r="N160" s="78"/>
      <c r="O160" s="46" t="s">
        <v>1135</v>
      </c>
      <c r="P160" s="45">
        <v>1251017</v>
      </c>
      <c r="Q160" s="45">
        <v>1251019</v>
      </c>
      <c r="R160" s="68"/>
    </row>
    <row r="161" spans="1:18" ht="12.75" customHeight="1" x14ac:dyDescent="0.25">
      <c r="A161" s="36" t="s">
        <v>604</v>
      </c>
      <c r="B161" s="39">
        <v>119</v>
      </c>
      <c r="C161" s="34" t="s">
        <v>99</v>
      </c>
      <c r="D161" s="52" t="s">
        <v>75</v>
      </c>
      <c r="E161" s="36" t="s">
        <v>75</v>
      </c>
      <c r="F161" s="54">
        <v>6963382700</v>
      </c>
      <c r="G161" s="34" t="s">
        <v>56</v>
      </c>
      <c r="H161" s="34" t="s">
        <v>59</v>
      </c>
      <c r="I161" s="32" t="str">
        <f t="shared" si="2"/>
        <v>P/N CONNU</v>
      </c>
      <c r="J161" s="46" t="s">
        <v>100</v>
      </c>
      <c r="K161" s="46" t="s">
        <v>707</v>
      </c>
      <c r="L161" s="46" t="s">
        <v>735</v>
      </c>
      <c r="M161" s="78">
        <v>1173</v>
      </c>
      <c r="N161" s="78"/>
      <c r="O161" s="46" t="s">
        <v>1135</v>
      </c>
      <c r="P161" s="45">
        <v>1251017</v>
      </c>
      <c r="Q161" s="45">
        <v>1251019</v>
      </c>
      <c r="R161" s="68"/>
    </row>
    <row r="162" spans="1:18" ht="12.75" customHeight="1" x14ac:dyDescent="0.25">
      <c r="A162" s="41" t="s">
        <v>605</v>
      </c>
      <c r="B162" s="39">
        <v>119</v>
      </c>
      <c r="C162" s="36" t="s">
        <v>51</v>
      </c>
      <c r="D162" s="34" t="s">
        <v>147</v>
      </c>
      <c r="E162" s="36" t="s">
        <v>57</v>
      </c>
      <c r="F162" s="54" t="s">
        <v>147</v>
      </c>
      <c r="G162" s="35" t="s">
        <v>147</v>
      </c>
      <c r="H162" s="36" t="s">
        <v>59</v>
      </c>
      <c r="I162" s="32" t="str">
        <f t="shared" si="2"/>
        <v>P/N CONNU</v>
      </c>
      <c r="J162" s="46" t="s">
        <v>147</v>
      </c>
      <c r="K162" s="46" t="s">
        <v>707</v>
      </c>
      <c r="L162" s="46" t="s">
        <v>735</v>
      </c>
      <c r="M162" s="78">
        <v>1408</v>
      </c>
      <c r="N162" s="78"/>
      <c r="O162" s="46" t="s">
        <v>1135</v>
      </c>
      <c r="P162" s="45">
        <v>1251017</v>
      </c>
      <c r="Q162" s="45">
        <v>1251019</v>
      </c>
      <c r="R162" s="68"/>
    </row>
    <row r="163" spans="1:18" ht="12.75" customHeight="1" x14ac:dyDescent="0.25">
      <c r="A163" s="41" t="s">
        <v>606</v>
      </c>
      <c r="B163" s="39">
        <v>119</v>
      </c>
      <c r="C163" s="36" t="s">
        <v>51</v>
      </c>
      <c r="D163" s="34" t="s">
        <v>147</v>
      </c>
      <c r="E163" s="36" t="s">
        <v>57</v>
      </c>
      <c r="F163" s="54" t="s">
        <v>147</v>
      </c>
      <c r="G163" s="35" t="s">
        <v>147</v>
      </c>
      <c r="H163" s="36" t="s">
        <v>59</v>
      </c>
      <c r="I163" s="32" t="str">
        <f t="shared" si="2"/>
        <v>P/N CONNU</v>
      </c>
      <c r="J163" s="46" t="s">
        <v>147</v>
      </c>
      <c r="K163" s="46" t="s">
        <v>707</v>
      </c>
      <c r="L163" s="46" t="s">
        <v>735</v>
      </c>
      <c r="M163" s="78">
        <v>890</v>
      </c>
      <c r="N163" s="78"/>
      <c r="O163" s="46" t="s">
        <v>1135</v>
      </c>
      <c r="P163" s="45">
        <v>1251017</v>
      </c>
      <c r="Q163" s="45">
        <v>1251019</v>
      </c>
      <c r="R163" s="68"/>
    </row>
    <row r="164" spans="1:18" ht="12.75" customHeight="1" x14ac:dyDescent="0.25">
      <c r="A164" s="41" t="s">
        <v>607</v>
      </c>
      <c r="B164" s="39">
        <v>130</v>
      </c>
      <c r="C164" s="36" t="s">
        <v>51</v>
      </c>
      <c r="D164" s="34" t="s">
        <v>147</v>
      </c>
      <c r="E164" s="36" t="s">
        <v>57</v>
      </c>
      <c r="F164" s="54" t="s">
        <v>147</v>
      </c>
      <c r="G164" s="35" t="s">
        <v>147</v>
      </c>
      <c r="H164" s="36" t="s">
        <v>59</v>
      </c>
      <c r="I164" s="32" t="str">
        <f t="shared" si="2"/>
        <v>P/N CONNU</v>
      </c>
      <c r="J164" s="46" t="s">
        <v>147</v>
      </c>
      <c r="K164" s="46" t="s">
        <v>707</v>
      </c>
      <c r="L164" s="46" t="s">
        <v>735</v>
      </c>
      <c r="M164" s="78">
        <v>4377</v>
      </c>
      <c r="N164" s="78"/>
      <c r="O164" s="46" t="s">
        <v>1135</v>
      </c>
      <c r="P164" s="45">
        <v>1251017</v>
      </c>
      <c r="Q164" s="45">
        <v>1251019</v>
      </c>
      <c r="R164" s="68"/>
    </row>
    <row r="165" spans="1:18" ht="12.75" customHeight="1" x14ac:dyDescent="0.25">
      <c r="A165" s="41" t="s">
        <v>608</v>
      </c>
      <c r="B165" s="39">
        <v>130</v>
      </c>
      <c r="C165" s="36" t="s">
        <v>51</v>
      </c>
      <c r="D165" s="34" t="s">
        <v>147</v>
      </c>
      <c r="E165" s="36" t="s">
        <v>57</v>
      </c>
      <c r="F165" s="54" t="s">
        <v>147</v>
      </c>
      <c r="G165" s="35" t="s">
        <v>147</v>
      </c>
      <c r="H165" s="36" t="s">
        <v>59</v>
      </c>
      <c r="I165" s="32" t="str">
        <f t="shared" si="2"/>
        <v>P/N CONNU</v>
      </c>
      <c r="J165" s="46" t="s">
        <v>147</v>
      </c>
      <c r="K165" s="46"/>
      <c r="L165" s="46" t="s">
        <v>735</v>
      </c>
      <c r="M165" s="78" t="s">
        <v>147</v>
      </c>
      <c r="N165" s="78"/>
      <c r="O165" s="46" t="s">
        <v>147</v>
      </c>
      <c r="P165" s="45">
        <v>1251017</v>
      </c>
      <c r="Q165" s="45">
        <v>1251019</v>
      </c>
      <c r="R165" s="68"/>
    </row>
    <row r="166" spans="1:18" ht="12.75" customHeight="1" x14ac:dyDescent="0.25">
      <c r="A166" s="36" t="s">
        <v>658</v>
      </c>
      <c r="B166" s="39">
        <v>130</v>
      </c>
      <c r="C166" s="34" t="s">
        <v>51</v>
      </c>
      <c r="D166" s="36" t="s">
        <v>57</v>
      </c>
      <c r="E166" s="34" t="s">
        <v>75</v>
      </c>
      <c r="F166" s="55" t="s">
        <v>57</v>
      </c>
      <c r="G166" s="36" t="s">
        <v>57</v>
      </c>
      <c r="H166" s="36" t="s">
        <v>59</v>
      </c>
      <c r="I166" s="32" t="str">
        <f t="shared" si="2"/>
        <v>P/N CONNU</v>
      </c>
      <c r="J166" s="45" t="s">
        <v>425</v>
      </c>
      <c r="K166" s="46" t="s">
        <v>707</v>
      </c>
      <c r="L166" s="46" t="s">
        <v>735</v>
      </c>
      <c r="M166" s="78">
        <v>5409</v>
      </c>
      <c r="N166" s="78"/>
      <c r="O166" s="46" t="s">
        <v>1135</v>
      </c>
      <c r="P166" s="45"/>
      <c r="Q166" s="45">
        <v>1251019</v>
      </c>
      <c r="R166" s="68"/>
    </row>
    <row r="167" spans="1:18" ht="12.75" customHeight="1" x14ac:dyDescent="0.25">
      <c r="A167" s="41" t="s">
        <v>609</v>
      </c>
      <c r="B167" s="60">
        <v>131</v>
      </c>
      <c r="C167" s="36" t="s">
        <v>51</v>
      </c>
      <c r="D167" s="34" t="s">
        <v>147</v>
      </c>
      <c r="E167" s="36" t="s">
        <v>57</v>
      </c>
      <c r="F167" s="54" t="s">
        <v>147</v>
      </c>
      <c r="G167" s="35" t="s">
        <v>147</v>
      </c>
      <c r="H167" s="36" t="s">
        <v>59</v>
      </c>
      <c r="I167" s="32" t="str">
        <f t="shared" si="2"/>
        <v>P/N CONNU</v>
      </c>
      <c r="J167" s="46" t="s">
        <v>147</v>
      </c>
      <c r="K167" s="46" t="s">
        <v>707</v>
      </c>
      <c r="L167" s="46" t="s">
        <v>735</v>
      </c>
      <c r="M167" s="78">
        <v>5891</v>
      </c>
      <c r="N167" s="78"/>
      <c r="O167" s="46" t="s">
        <v>1135</v>
      </c>
      <c r="P167" s="45">
        <v>1251017</v>
      </c>
      <c r="Q167" s="45">
        <v>1251019</v>
      </c>
      <c r="R167" s="68"/>
    </row>
    <row r="168" spans="1:18" ht="12.75" customHeight="1" x14ac:dyDescent="0.25">
      <c r="A168" s="36" t="s">
        <v>91</v>
      </c>
      <c r="B168" s="39">
        <v>265</v>
      </c>
      <c r="C168" s="34" t="s">
        <v>99</v>
      </c>
      <c r="D168" s="36" t="s">
        <v>57</v>
      </c>
      <c r="E168" s="36" t="s">
        <v>75</v>
      </c>
      <c r="F168" s="56" t="s">
        <v>132</v>
      </c>
      <c r="G168" s="49" t="s">
        <v>133</v>
      </c>
      <c r="H168" s="34" t="s">
        <v>13</v>
      </c>
      <c r="I168" s="32" t="str">
        <f t="shared" si="2"/>
        <v>P/N CONNU</v>
      </c>
      <c r="J168" s="46" t="s">
        <v>57</v>
      </c>
      <c r="K168" s="46" t="s">
        <v>711</v>
      </c>
      <c r="L168" s="46" t="s">
        <v>735</v>
      </c>
      <c r="M168" s="77"/>
      <c r="N168" s="77"/>
      <c r="O168" s="46"/>
      <c r="P168" s="45">
        <v>1283217</v>
      </c>
      <c r="Q168" s="45">
        <v>1283219</v>
      </c>
      <c r="R168" s="68"/>
    </row>
    <row r="169" spans="1:18" ht="12.75" customHeight="1" x14ac:dyDescent="0.25">
      <c r="A169" s="36" t="s">
        <v>138</v>
      </c>
      <c r="B169" s="39">
        <v>265</v>
      </c>
      <c r="C169" s="34" t="s">
        <v>99</v>
      </c>
      <c r="D169" s="36" t="s">
        <v>57</v>
      </c>
      <c r="E169" s="36" t="s">
        <v>75</v>
      </c>
      <c r="F169" s="56" t="s">
        <v>139</v>
      </c>
      <c r="G169" s="49" t="s">
        <v>133</v>
      </c>
      <c r="H169" s="34" t="s">
        <v>13</v>
      </c>
      <c r="I169" s="32" t="str">
        <f t="shared" si="2"/>
        <v>P/N CONNU</v>
      </c>
      <c r="J169" s="46" t="s">
        <v>57</v>
      </c>
      <c r="K169" s="46" t="s">
        <v>711</v>
      </c>
      <c r="L169" s="46" t="s">
        <v>735</v>
      </c>
      <c r="M169" s="77"/>
      <c r="N169" s="77"/>
      <c r="O169" s="46"/>
      <c r="P169" s="45">
        <v>1283217</v>
      </c>
      <c r="Q169" s="45">
        <v>1283219</v>
      </c>
      <c r="R169" s="68"/>
    </row>
    <row r="170" spans="1:18" ht="12.75" customHeight="1" x14ac:dyDescent="0.25">
      <c r="A170" s="41" t="s">
        <v>610</v>
      </c>
      <c r="B170" s="39">
        <v>301</v>
      </c>
      <c r="C170" s="36" t="s">
        <v>51</v>
      </c>
      <c r="D170" s="52" t="s">
        <v>75</v>
      </c>
      <c r="E170" s="34" t="s">
        <v>75</v>
      </c>
      <c r="F170" s="54" t="s">
        <v>57</v>
      </c>
      <c r="G170" s="35" t="s">
        <v>57</v>
      </c>
      <c r="H170" s="36" t="s">
        <v>59</v>
      </c>
      <c r="I170" s="32" t="str">
        <f t="shared" si="2"/>
        <v>P/N CONNU</v>
      </c>
      <c r="J170" s="46" t="s">
        <v>148</v>
      </c>
      <c r="K170" s="46" t="s">
        <v>707</v>
      </c>
      <c r="L170" s="46" t="s">
        <v>735</v>
      </c>
      <c r="M170" s="78">
        <v>1430</v>
      </c>
      <c r="N170" s="78"/>
      <c r="O170" s="46" t="s">
        <v>1135</v>
      </c>
      <c r="P170" s="45">
        <v>1251017</v>
      </c>
      <c r="Q170" s="45">
        <v>1251019</v>
      </c>
      <c r="R170" s="68"/>
    </row>
    <row r="171" spans="1:18" ht="12.75" customHeight="1" x14ac:dyDescent="0.25">
      <c r="A171" s="36" t="s">
        <v>611</v>
      </c>
      <c r="B171" s="39">
        <v>301</v>
      </c>
      <c r="C171" s="36" t="s">
        <v>51</v>
      </c>
      <c r="D171" s="52" t="s">
        <v>75</v>
      </c>
      <c r="E171" s="52" t="s">
        <v>75</v>
      </c>
      <c r="F171" s="58" t="s">
        <v>57</v>
      </c>
      <c r="G171" s="34" t="s">
        <v>57</v>
      </c>
      <c r="H171" s="36" t="s">
        <v>59</v>
      </c>
      <c r="I171" s="32" t="str">
        <f t="shared" si="2"/>
        <v>P/N CONNU</v>
      </c>
      <c r="J171" s="46" t="s">
        <v>148</v>
      </c>
      <c r="K171" s="46" t="s">
        <v>707</v>
      </c>
      <c r="L171" s="46" t="s">
        <v>735</v>
      </c>
      <c r="M171" s="78">
        <v>1883</v>
      </c>
      <c r="N171" s="78"/>
      <c r="O171" s="46" t="s">
        <v>1134</v>
      </c>
      <c r="P171" s="45">
        <v>1251017</v>
      </c>
      <c r="Q171" s="45">
        <v>1251019</v>
      </c>
      <c r="R171" s="68"/>
    </row>
    <row r="172" spans="1:18" ht="12.75" customHeight="1" x14ac:dyDescent="0.25">
      <c r="A172" s="36" t="s">
        <v>612</v>
      </c>
      <c r="B172" s="39">
        <v>301</v>
      </c>
      <c r="C172" s="34" t="s">
        <v>99</v>
      </c>
      <c r="D172" s="52" t="s">
        <v>75</v>
      </c>
      <c r="E172" s="52" t="s">
        <v>75</v>
      </c>
      <c r="F172" s="58" t="s">
        <v>57</v>
      </c>
      <c r="G172" s="34" t="s">
        <v>57</v>
      </c>
      <c r="H172" s="36" t="s">
        <v>59</v>
      </c>
      <c r="I172" s="32" t="str">
        <f t="shared" si="2"/>
        <v>P/N CONNU</v>
      </c>
      <c r="J172" s="46" t="s">
        <v>148</v>
      </c>
      <c r="K172" s="46" t="s">
        <v>707</v>
      </c>
      <c r="L172" s="46" t="s">
        <v>735</v>
      </c>
      <c r="M172" s="78">
        <v>1898</v>
      </c>
      <c r="N172" s="78"/>
      <c r="O172" s="46" t="s">
        <v>1134</v>
      </c>
      <c r="P172" s="45">
        <v>1251017</v>
      </c>
      <c r="Q172" s="45">
        <v>1251019</v>
      </c>
      <c r="R172" s="68"/>
    </row>
    <row r="173" spans="1:18" ht="12.75" customHeight="1" x14ac:dyDescent="0.25">
      <c r="A173" s="36" t="s">
        <v>203</v>
      </c>
      <c r="B173" s="35">
        <v>313</v>
      </c>
      <c r="C173" s="34" t="s">
        <v>99</v>
      </c>
      <c r="D173" s="34" t="s">
        <v>57</v>
      </c>
      <c r="E173" s="52" t="s">
        <v>75</v>
      </c>
      <c r="F173" s="54" t="s">
        <v>206</v>
      </c>
      <c r="G173" s="34" t="s">
        <v>56</v>
      </c>
      <c r="H173" s="34" t="s">
        <v>59</v>
      </c>
      <c r="I173" s="32" t="str">
        <f t="shared" si="2"/>
        <v>P/N CONNU</v>
      </c>
      <c r="J173" s="46" t="s">
        <v>205</v>
      </c>
      <c r="K173" s="46" t="s">
        <v>707</v>
      </c>
      <c r="L173" s="46" t="s">
        <v>735</v>
      </c>
      <c r="M173" s="78">
        <v>2339</v>
      </c>
      <c r="N173" s="78"/>
      <c r="O173" s="46" t="s">
        <v>1135</v>
      </c>
      <c r="P173" s="45"/>
      <c r="Q173" s="45">
        <v>1251019</v>
      </c>
      <c r="R173" s="68"/>
    </row>
    <row r="174" spans="1:18" ht="15" x14ac:dyDescent="0.25">
      <c r="A174" s="34" t="s">
        <v>380</v>
      </c>
      <c r="B174" s="39">
        <v>314</v>
      </c>
      <c r="C174" s="34" t="s">
        <v>99</v>
      </c>
      <c r="D174" s="36" t="s">
        <v>57</v>
      </c>
      <c r="E174" s="52" t="s">
        <v>75</v>
      </c>
      <c r="F174" s="58" t="s">
        <v>389</v>
      </c>
      <c r="G174" s="34" t="s">
        <v>56</v>
      </c>
      <c r="H174" s="34" t="s">
        <v>59</v>
      </c>
      <c r="I174" s="32" t="str">
        <f t="shared" si="2"/>
        <v>P/N CONNU</v>
      </c>
      <c r="J174" s="45" t="s">
        <v>388</v>
      </c>
      <c r="K174" s="46" t="s">
        <v>707</v>
      </c>
      <c r="L174" s="46" t="s">
        <v>735</v>
      </c>
      <c r="M174" s="78">
        <v>2150</v>
      </c>
      <c r="N174" s="78"/>
      <c r="O174" s="46" t="s">
        <v>1135</v>
      </c>
      <c r="P174" s="45"/>
      <c r="Q174" s="45">
        <v>1251019</v>
      </c>
      <c r="R174" s="68"/>
    </row>
    <row r="175" spans="1:18" ht="15" x14ac:dyDescent="0.25">
      <c r="A175" s="36" t="s">
        <v>110</v>
      </c>
      <c r="B175" s="39">
        <v>317</v>
      </c>
      <c r="C175" s="34" t="s">
        <v>99</v>
      </c>
      <c r="D175" s="36" t="s">
        <v>57</v>
      </c>
      <c r="E175" s="52" t="s">
        <v>75</v>
      </c>
      <c r="F175" s="54" t="s">
        <v>111</v>
      </c>
      <c r="G175" s="35" t="s">
        <v>56</v>
      </c>
      <c r="H175" s="36" t="s">
        <v>59</v>
      </c>
      <c r="I175" s="32" t="str">
        <f t="shared" si="2"/>
        <v>P/N CONNU</v>
      </c>
      <c r="J175" s="46" t="s">
        <v>112</v>
      </c>
      <c r="K175" s="46" t="s">
        <v>707</v>
      </c>
      <c r="L175" s="46" t="s">
        <v>735</v>
      </c>
      <c r="M175" s="78" t="s">
        <v>147</v>
      </c>
      <c r="N175" s="78"/>
      <c r="O175" s="46" t="s">
        <v>147</v>
      </c>
      <c r="P175" s="45">
        <v>1251017</v>
      </c>
      <c r="Q175" s="45">
        <v>1251019</v>
      </c>
      <c r="R175" s="68"/>
    </row>
    <row r="176" spans="1:18" ht="15" x14ac:dyDescent="0.25">
      <c r="A176" s="36" t="s">
        <v>1636</v>
      </c>
      <c r="B176" s="39">
        <v>317</v>
      </c>
      <c r="C176" s="34" t="s">
        <v>99</v>
      </c>
      <c r="D176" s="36" t="s">
        <v>57</v>
      </c>
      <c r="E176" s="52" t="s">
        <v>75</v>
      </c>
      <c r="F176" s="54" t="s">
        <v>111</v>
      </c>
      <c r="G176" s="35" t="s">
        <v>56</v>
      </c>
      <c r="H176" s="36" t="s">
        <v>59</v>
      </c>
      <c r="I176" s="32" t="str">
        <f t="shared" si="2"/>
        <v>P/N CONNU</v>
      </c>
      <c r="J176" s="46" t="s">
        <v>1681</v>
      </c>
      <c r="K176" s="46" t="s">
        <v>707</v>
      </c>
      <c r="L176" s="46" t="s">
        <v>735</v>
      </c>
      <c r="M176" s="78">
        <v>2236</v>
      </c>
      <c r="N176" s="78">
        <v>2964</v>
      </c>
      <c r="O176" s="46" t="s">
        <v>1135</v>
      </c>
      <c r="P176" s="45">
        <v>1251017</v>
      </c>
      <c r="Q176" s="45">
        <v>1251019</v>
      </c>
      <c r="R176" s="68"/>
    </row>
    <row r="177" spans="1:18" ht="15" x14ac:dyDescent="0.25">
      <c r="A177" s="34" t="s">
        <v>1454</v>
      </c>
      <c r="B177" s="39">
        <v>318</v>
      </c>
      <c r="C177" s="34" t="s">
        <v>51</v>
      </c>
      <c r="D177" s="34" t="s">
        <v>57</v>
      </c>
      <c r="E177" s="52" t="s">
        <v>75</v>
      </c>
      <c r="F177" s="82" t="s">
        <v>1494</v>
      </c>
      <c r="G177" s="34" t="s">
        <v>56</v>
      </c>
      <c r="H177" s="34" t="s">
        <v>59</v>
      </c>
      <c r="I177" s="32" t="str">
        <f t="shared" si="2"/>
        <v>P/N CONNU</v>
      </c>
      <c r="J177" s="46" t="s">
        <v>1574</v>
      </c>
      <c r="K177" s="46" t="s">
        <v>707</v>
      </c>
      <c r="L177" s="46" t="s">
        <v>735</v>
      </c>
      <c r="M177" s="78">
        <v>2189</v>
      </c>
      <c r="N177" s="78">
        <v>2828</v>
      </c>
      <c r="O177" s="46" t="s">
        <v>1135</v>
      </c>
      <c r="P177" s="45"/>
      <c r="Q177" s="45">
        <v>1251019</v>
      </c>
      <c r="R177" s="68"/>
    </row>
    <row r="178" spans="1:18" ht="15" x14ac:dyDescent="0.25">
      <c r="A178" s="41" t="s">
        <v>613</v>
      </c>
      <c r="B178" s="39">
        <v>403</v>
      </c>
      <c r="C178" s="34" t="s">
        <v>99</v>
      </c>
      <c r="D178" s="34" t="s">
        <v>57</v>
      </c>
      <c r="E178" s="52" t="s">
        <v>75</v>
      </c>
      <c r="F178" s="54" t="s">
        <v>57</v>
      </c>
      <c r="G178" s="35" t="s">
        <v>57</v>
      </c>
      <c r="H178" s="36" t="s">
        <v>59</v>
      </c>
      <c r="I178" s="32" t="str">
        <f t="shared" si="2"/>
        <v>P/N CONNU</v>
      </c>
      <c r="J178" s="46" t="s">
        <v>57</v>
      </c>
      <c r="K178" s="46" t="s">
        <v>707</v>
      </c>
      <c r="L178" s="46" t="s">
        <v>735</v>
      </c>
      <c r="M178" s="78">
        <v>1065</v>
      </c>
      <c r="N178" s="78"/>
      <c r="O178" s="46" t="s">
        <v>1135</v>
      </c>
      <c r="P178" s="45">
        <v>1251017</v>
      </c>
      <c r="Q178" s="45">
        <v>1251019</v>
      </c>
      <c r="R178" s="68"/>
    </row>
    <row r="179" spans="1:18" ht="15" x14ac:dyDescent="0.25">
      <c r="A179" s="36" t="s">
        <v>614</v>
      </c>
      <c r="B179" s="39">
        <v>408</v>
      </c>
      <c r="C179" s="36" t="s">
        <v>51</v>
      </c>
      <c r="D179" s="34" t="s">
        <v>147</v>
      </c>
      <c r="E179" s="36" t="s">
        <v>57</v>
      </c>
      <c r="F179" s="54" t="s">
        <v>147</v>
      </c>
      <c r="G179" s="35" t="s">
        <v>147</v>
      </c>
      <c r="H179" s="34" t="s">
        <v>59</v>
      </c>
      <c r="I179" s="32" t="str">
        <f t="shared" si="2"/>
        <v>P/N CONNU</v>
      </c>
      <c r="J179" s="46" t="s">
        <v>147</v>
      </c>
      <c r="K179" s="46" t="s">
        <v>707</v>
      </c>
      <c r="L179" s="46" t="s">
        <v>735</v>
      </c>
      <c r="M179" s="78" t="s">
        <v>147</v>
      </c>
      <c r="N179" s="78"/>
      <c r="O179" s="46" t="s">
        <v>147</v>
      </c>
      <c r="P179" s="45">
        <v>1251117</v>
      </c>
      <c r="Q179" s="45">
        <v>1251319</v>
      </c>
      <c r="R179" s="68"/>
    </row>
    <row r="180" spans="1:18" ht="39" x14ac:dyDescent="0.25">
      <c r="A180" s="36" t="s">
        <v>615</v>
      </c>
      <c r="B180" s="39">
        <v>412</v>
      </c>
      <c r="C180" s="34" t="s">
        <v>99</v>
      </c>
      <c r="D180" s="34" t="s">
        <v>57</v>
      </c>
      <c r="E180" s="36" t="s">
        <v>57</v>
      </c>
      <c r="F180" s="50" t="s">
        <v>134</v>
      </c>
      <c r="G180" s="49" t="s">
        <v>133</v>
      </c>
      <c r="H180" s="40" t="s">
        <v>59</v>
      </c>
      <c r="I180" s="32" t="str">
        <f t="shared" si="2"/>
        <v>P/N CONNU</v>
      </c>
      <c r="J180" s="46" t="s">
        <v>147</v>
      </c>
      <c r="K180" s="46" t="s">
        <v>707</v>
      </c>
      <c r="L180" s="46" t="s">
        <v>735</v>
      </c>
      <c r="M180" s="78" t="s">
        <v>147</v>
      </c>
      <c r="N180" s="78"/>
      <c r="O180" s="46" t="s">
        <v>147</v>
      </c>
      <c r="P180" s="45">
        <v>1251117</v>
      </c>
      <c r="Q180" s="45">
        <v>1251319</v>
      </c>
      <c r="R180" s="68"/>
    </row>
    <row r="181" spans="1:18" ht="15" x14ac:dyDescent="0.25">
      <c r="A181" s="41" t="s">
        <v>616</v>
      </c>
      <c r="B181" s="39">
        <v>412</v>
      </c>
      <c r="C181" s="36" t="s">
        <v>51</v>
      </c>
      <c r="D181" s="34" t="s">
        <v>147</v>
      </c>
      <c r="E181" s="36" t="s">
        <v>57</v>
      </c>
      <c r="F181" s="54" t="s">
        <v>147</v>
      </c>
      <c r="G181" s="35" t="s">
        <v>147</v>
      </c>
      <c r="H181" s="36" t="s">
        <v>59</v>
      </c>
      <c r="I181" s="32" t="str">
        <f t="shared" si="2"/>
        <v>P/N CONNU</v>
      </c>
      <c r="J181" s="46" t="s">
        <v>147</v>
      </c>
      <c r="K181" s="46" t="s">
        <v>707</v>
      </c>
      <c r="L181" s="46" t="s">
        <v>735</v>
      </c>
      <c r="M181" s="78" t="s">
        <v>147</v>
      </c>
      <c r="N181" s="78"/>
      <c r="O181" s="46" t="s">
        <v>147</v>
      </c>
      <c r="P181" s="45">
        <v>1251117</v>
      </c>
      <c r="Q181" s="45">
        <v>1251319</v>
      </c>
      <c r="R181" s="68"/>
    </row>
    <row r="182" spans="1:18" ht="39" x14ac:dyDescent="0.25">
      <c r="A182" s="36" t="s">
        <v>617</v>
      </c>
      <c r="B182" s="39">
        <v>413</v>
      </c>
      <c r="C182" s="34" t="s">
        <v>51</v>
      </c>
      <c r="D182" s="34" t="s">
        <v>147</v>
      </c>
      <c r="E182" s="36" t="s">
        <v>57</v>
      </c>
      <c r="F182" s="50" t="s">
        <v>135</v>
      </c>
      <c r="G182" s="49" t="s">
        <v>133</v>
      </c>
      <c r="H182" s="40" t="s">
        <v>59</v>
      </c>
      <c r="I182" s="32" t="str">
        <f t="shared" si="2"/>
        <v>P/N CONNU</v>
      </c>
      <c r="J182" s="46" t="s">
        <v>147</v>
      </c>
      <c r="K182" s="46" t="s">
        <v>707</v>
      </c>
      <c r="L182" s="46" t="s">
        <v>735</v>
      </c>
      <c r="M182" s="78" t="s">
        <v>147</v>
      </c>
      <c r="N182" s="78"/>
      <c r="O182" s="46" t="s">
        <v>147</v>
      </c>
      <c r="P182" s="45">
        <v>1251117</v>
      </c>
      <c r="Q182" s="45">
        <v>1251319</v>
      </c>
      <c r="R182" s="68"/>
    </row>
    <row r="183" spans="1:18" ht="64.5" x14ac:dyDescent="0.25">
      <c r="A183" s="36" t="s">
        <v>883</v>
      </c>
      <c r="B183" s="39">
        <v>419</v>
      </c>
      <c r="C183" s="34" t="s">
        <v>51</v>
      </c>
      <c r="D183" s="34" t="s">
        <v>75</v>
      </c>
      <c r="E183" s="36" t="s">
        <v>75</v>
      </c>
      <c r="F183" s="50" t="s">
        <v>932</v>
      </c>
      <c r="G183" s="49" t="s">
        <v>1394</v>
      </c>
      <c r="H183" s="40" t="s">
        <v>59</v>
      </c>
      <c r="I183" s="32" t="str">
        <f t="shared" si="2"/>
        <v>P/N CONNU</v>
      </c>
      <c r="J183" s="46" t="s">
        <v>102</v>
      </c>
      <c r="K183" s="46" t="s">
        <v>707</v>
      </c>
      <c r="L183" s="46" t="s">
        <v>735</v>
      </c>
      <c r="M183" s="78">
        <v>3533</v>
      </c>
      <c r="N183" s="78"/>
      <c r="O183" s="46" t="s">
        <v>1135</v>
      </c>
      <c r="P183" s="45"/>
      <c r="Q183" s="45">
        <v>1251319</v>
      </c>
      <c r="R183" s="68"/>
    </row>
    <row r="184" spans="1:18" ht="15" x14ac:dyDescent="0.25">
      <c r="A184" s="36" t="s">
        <v>618</v>
      </c>
      <c r="B184" s="39">
        <v>420</v>
      </c>
      <c r="C184" s="34" t="s">
        <v>51</v>
      </c>
      <c r="D184" s="34" t="s">
        <v>147</v>
      </c>
      <c r="E184" s="36" t="s">
        <v>57</v>
      </c>
      <c r="F184" s="54" t="s">
        <v>147</v>
      </c>
      <c r="G184" s="34" t="s">
        <v>147</v>
      </c>
      <c r="H184" s="40" t="s">
        <v>59</v>
      </c>
      <c r="I184" s="32" t="str">
        <f t="shared" si="2"/>
        <v>P/N CONNU</v>
      </c>
      <c r="J184" s="46" t="s">
        <v>147</v>
      </c>
      <c r="K184" s="46" t="s">
        <v>707</v>
      </c>
      <c r="L184" s="46" t="s">
        <v>735</v>
      </c>
      <c r="M184" s="78" t="s">
        <v>147</v>
      </c>
      <c r="N184" s="78"/>
      <c r="O184" s="46" t="s">
        <v>147</v>
      </c>
      <c r="P184" s="45">
        <v>1251117</v>
      </c>
      <c r="Q184" s="45">
        <v>1251319</v>
      </c>
      <c r="R184" s="68"/>
    </row>
    <row r="185" spans="1:18" ht="15" x14ac:dyDescent="0.25">
      <c r="A185" s="36" t="s">
        <v>619</v>
      </c>
      <c r="B185" s="39">
        <v>423</v>
      </c>
      <c r="C185" s="34" t="s">
        <v>99</v>
      </c>
      <c r="D185" s="52" t="s">
        <v>75</v>
      </c>
      <c r="E185" s="52" t="s">
        <v>75</v>
      </c>
      <c r="F185" s="54">
        <v>6574926600</v>
      </c>
      <c r="G185" s="35" t="s">
        <v>56</v>
      </c>
      <c r="H185" s="34" t="s">
        <v>59</v>
      </c>
      <c r="I185" s="32" t="str">
        <f t="shared" si="2"/>
        <v>P/N CONNU</v>
      </c>
      <c r="J185" s="46" t="s">
        <v>102</v>
      </c>
      <c r="K185" s="46" t="s">
        <v>707</v>
      </c>
      <c r="L185" s="46" t="s">
        <v>735</v>
      </c>
      <c r="M185" s="78">
        <v>6165</v>
      </c>
      <c r="N185" s="78"/>
      <c r="O185" s="46" t="s">
        <v>1134</v>
      </c>
      <c r="P185" s="45">
        <v>1251117</v>
      </c>
      <c r="Q185" s="45">
        <v>1251319</v>
      </c>
      <c r="R185" s="68"/>
    </row>
    <row r="186" spans="1:18" ht="15" x14ac:dyDescent="0.25">
      <c r="A186" s="36" t="s">
        <v>620</v>
      </c>
      <c r="B186" s="39">
        <v>425</v>
      </c>
      <c r="C186" s="36" t="s">
        <v>51</v>
      </c>
      <c r="D186" s="34" t="s">
        <v>147</v>
      </c>
      <c r="E186" s="36" t="s">
        <v>57</v>
      </c>
      <c r="F186" s="54" t="s">
        <v>147</v>
      </c>
      <c r="G186" s="35" t="s">
        <v>147</v>
      </c>
      <c r="H186" s="34" t="s">
        <v>59</v>
      </c>
      <c r="I186" s="32" t="str">
        <f t="shared" si="2"/>
        <v>P/N CONNU</v>
      </c>
      <c r="J186" s="46" t="s">
        <v>147</v>
      </c>
      <c r="K186" s="46" t="s">
        <v>707</v>
      </c>
      <c r="L186" s="46" t="s">
        <v>735</v>
      </c>
      <c r="M186" s="78" t="s">
        <v>147</v>
      </c>
      <c r="N186" s="78"/>
      <c r="O186" s="46" t="s">
        <v>147</v>
      </c>
      <c r="P186" s="45">
        <v>1251117</v>
      </c>
      <c r="Q186" s="45">
        <v>1251319</v>
      </c>
      <c r="R186" s="68"/>
    </row>
    <row r="187" spans="1:18" ht="15" x14ac:dyDescent="0.25">
      <c r="A187" s="36" t="s">
        <v>621</v>
      </c>
      <c r="B187" s="39">
        <v>426</v>
      </c>
      <c r="C187" s="36" t="s">
        <v>51</v>
      </c>
      <c r="D187" s="34" t="s">
        <v>147</v>
      </c>
      <c r="E187" s="36" t="s">
        <v>57</v>
      </c>
      <c r="F187" s="54" t="s">
        <v>147</v>
      </c>
      <c r="G187" s="35" t="s">
        <v>147</v>
      </c>
      <c r="H187" s="34" t="s">
        <v>59</v>
      </c>
      <c r="I187" s="32" t="str">
        <f t="shared" si="2"/>
        <v>P/N CONNU</v>
      </c>
      <c r="J187" s="46" t="s">
        <v>147</v>
      </c>
      <c r="K187" s="46" t="s">
        <v>707</v>
      </c>
      <c r="L187" s="46" t="s">
        <v>735</v>
      </c>
      <c r="M187" s="78" t="s">
        <v>147</v>
      </c>
      <c r="N187" s="78"/>
      <c r="O187" s="46" t="s">
        <v>147</v>
      </c>
      <c r="P187" s="45">
        <v>1251117</v>
      </c>
      <c r="Q187" s="45">
        <v>1251319</v>
      </c>
      <c r="R187" s="68"/>
    </row>
    <row r="188" spans="1:18" ht="39" x14ac:dyDescent="0.25">
      <c r="A188" s="36" t="s">
        <v>622</v>
      </c>
      <c r="B188" s="39">
        <v>429</v>
      </c>
      <c r="C188" s="36" t="s">
        <v>51</v>
      </c>
      <c r="D188" s="34" t="s">
        <v>147</v>
      </c>
      <c r="E188" s="36" t="s">
        <v>57</v>
      </c>
      <c r="F188" s="50" t="s">
        <v>1374</v>
      </c>
      <c r="G188" s="35" t="s">
        <v>1372</v>
      </c>
      <c r="H188" s="34" t="s">
        <v>59</v>
      </c>
      <c r="I188" s="32" t="str">
        <f t="shared" si="2"/>
        <v>P/N CONNU</v>
      </c>
      <c r="J188" s="46" t="s">
        <v>147</v>
      </c>
      <c r="K188" s="46" t="s">
        <v>707</v>
      </c>
      <c r="L188" s="46" t="s">
        <v>735</v>
      </c>
      <c r="M188" s="78" t="s">
        <v>147</v>
      </c>
      <c r="N188" s="78"/>
      <c r="O188" s="46" t="s">
        <v>147</v>
      </c>
      <c r="P188" s="45">
        <v>1251117</v>
      </c>
      <c r="Q188" s="45">
        <v>1251319</v>
      </c>
      <c r="R188" s="68"/>
    </row>
    <row r="189" spans="1:18" ht="39" x14ac:dyDescent="0.25">
      <c r="A189" s="74" t="s">
        <v>1151</v>
      </c>
      <c r="B189" s="75">
        <v>429</v>
      </c>
      <c r="C189" s="34" t="s">
        <v>51</v>
      </c>
      <c r="D189" s="34" t="s">
        <v>57</v>
      </c>
      <c r="E189" s="34" t="s">
        <v>75</v>
      </c>
      <c r="F189" s="50" t="s">
        <v>1374</v>
      </c>
      <c r="G189" s="35" t="s">
        <v>56</v>
      </c>
      <c r="H189" s="34" t="s">
        <v>59</v>
      </c>
      <c r="I189" s="32" t="str">
        <f t="shared" si="2"/>
        <v>P/N CONNU</v>
      </c>
      <c r="J189" s="45" t="s">
        <v>1224</v>
      </c>
      <c r="K189" s="46" t="s">
        <v>707</v>
      </c>
      <c r="L189" s="46" t="s">
        <v>735</v>
      </c>
      <c r="M189" s="79">
        <v>13676</v>
      </c>
      <c r="N189" s="79">
        <v>19359</v>
      </c>
      <c r="O189" s="46" t="s">
        <v>1135</v>
      </c>
      <c r="P189" s="45"/>
      <c r="Q189" s="45">
        <v>1251019</v>
      </c>
      <c r="R189" s="68"/>
    </row>
    <row r="190" spans="1:18" ht="15" x14ac:dyDescent="0.25">
      <c r="A190" s="41" t="s">
        <v>623</v>
      </c>
      <c r="B190" s="39">
        <v>430</v>
      </c>
      <c r="C190" s="36" t="s">
        <v>51</v>
      </c>
      <c r="D190" s="34" t="s">
        <v>57</v>
      </c>
      <c r="E190" s="36" t="s">
        <v>57</v>
      </c>
      <c r="F190" s="54" t="s">
        <v>147</v>
      </c>
      <c r="G190" s="35" t="s">
        <v>147</v>
      </c>
      <c r="H190" s="36" t="s">
        <v>59</v>
      </c>
      <c r="I190" s="32" t="str">
        <f t="shared" si="2"/>
        <v>P/N CONNU</v>
      </c>
      <c r="J190" s="46" t="s">
        <v>147</v>
      </c>
      <c r="K190" s="46" t="s">
        <v>707</v>
      </c>
      <c r="L190" s="46" t="s">
        <v>735</v>
      </c>
      <c r="M190" s="78" t="s">
        <v>147</v>
      </c>
      <c r="N190" s="78"/>
      <c r="O190" s="46" t="s">
        <v>147</v>
      </c>
      <c r="P190" s="45">
        <v>1251117</v>
      </c>
      <c r="Q190" s="45">
        <v>1251319</v>
      </c>
      <c r="R190" s="68"/>
    </row>
    <row r="191" spans="1:18" ht="15" x14ac:dyDescent="0.25">
      <c r="A191" s="35" t="s">
        <v>624</v>
      </c>
      <c r="B191" s="35">
        <v>430</v>
      </c>
      <c r="C191" s="36" t="s">
        <v>51</v>
      </c>
      <c r="D191" s="52" t="s">
        <v>75</v>
      </c>
      <c r="E191" s="52" t="s">
        <v>75</v>
      </c>
      <c r="F191" s="61">
        <v>6574861800</v>
      </c>
      <c r="G191" s="34" t="s">
        <v>56</v>
      </c>
      <c r="H191" s="34" t="s">
        <v>59</v>
      </c>
      <c r="I191" s="32" t="str">
        <f t="shared" si="2"/>
        <v>P/N CONNU</v>
      </c>
      <c r="J191" s="46" t="s">
        <v>199</v>
      </c>
      <c r="K191" s="46" t="s">
        <v>707</v>
      </c>
      <c r="L191" s="46" t="s">
        <v>735</v>
      </c>
      <c r="M191" s="78" t="s">
        <v>147</v>
      </c>
      <c r="N191" s="78"/>
      <c r="O191" s="46" t="s">
        <v>147</v>
      </c>
      <c r="P191" s="45"/>
      <c r="Q191" s="45">
        <v>1251319</v>
      </c>
      <c r="R191" s="68"/>
    </row>
    <row r="192" spans="1:18" ht="15" x14ac:dyDescent="0.25">
      <c r="A192" s="36" t="s">
        <v>625</v>
      </c>
      <c r="B192" s="39">
        <v>436</v>
      </c>
      <c r="C192" s="36" t="s">
        <v>51</v>
      </c>
      <c r="D192" s="34" t="s">
        <v>147</v>
      </c>
      <c r="E192" s="36" t="s">
        <v>57</v>
      </c>
      <c r="F192" s="54" t="s">
        <v>147</v>
      </c>
      <c r="G192" s="35" t="s">
        <v>147</v>
      </c>
      <c r="H192" s="34" t="s">
        <v>59</v>
      </c>
      <c r="I192" s="32" t="str">
        <f t="shared" si="2"/>
        <v>P/N CONNU</v>
      </c>
      <c r="J192" s="46" t="s">
        <v>147</v>
      </c>
      <c r="K192" s="46" t="s">
        <v>707</v>
      </c>
      <c r="L192" s="46" t="s">
        <v>735</v>
      </c>
      <c r="M192" s="78" t="s">
        <v>147</v>
      </c>
      <c r="N192" s="78"/>
      <c r="O192" s="46" t="s">
        <v>147</v>
      </c>
      <c r="P192" s="45">
        <v>1251117</v>
      </c>
      <c r="Q192" s="45">
        <v>1251319</v>
      </c>
      <c r="R192" s="68"/>
    </row>
    <row r="193" spans="1:18" ht="15" x14ac:dyDescent="0.25">
      <c r="A193" s="41" t="s">
        <v>626</v>
      </c>
      <c r="B193" s="39">
        <v>437</v>
      </c>
      <c r="C193" s="36" t="s">
        <v>51</v>
      </c>
      <c r="D193" s="34" t="s">
        <v>147</v>
      </c>
      <c r="E193" s="36" t="s">
        <v>57</v>
      </c>
      <c r="F193" s="54" t="s">
        <v>147</v>
      </c>
      <c r="G193" s="35" t="s">
        <v>147</v>
      </c>
      <c r="H193" s="34" t="s">
        <v>59</v>
      </c>
      <c r="I193" s="32" t="str">
        <f t="shared" si="2"/>
        <v>P/N CONNU</v>
      </c>
      <c r="J193" s="46" t="s">
        <v>120</v>
      </c>
      <c r="K193" s="46" t="s">
        <v>707</v>
      </c>
      <c r="L193" s="46" t="s">
        <v>735</v>
      </c>
      <c r="M193" s="78" t="s">
        <v>147</v>
      </c>
      <c r="N193" s="78"/>
      <c r="O193" s="46" t="s">
        <v>147</v>
      </c>
      <c r="P193" s="45">
        <v>1251117</v>
      </c>
      <c r="Q193" s="45">
        <v>1251319</v>
      </c>
      <c r="R193" s="68"/>
    </row>
    <row r="194" spans="1:18" ht="15" x14ac:dyDescent="0.25">
      <c r="A194" s="36" t="s">
        <v>627</v>
      </c>
      <c r="B194" s="39">
        <v>452</v>
      </c>
      <c r="C194" s="36" t="s">
        <v>51</v>
      </c>
      <c r="D194" s="34" t="s">
        <v>147</v>
      </c>
      <c r="E194" s="36" t="s">
        <v>57</v>
      </c>
      <c r="F194" s="54" t="s">
        <v>147</v>
      </c>
      <c r="G194" s="35" t="s">
        <v>147</v>
      </c>
      <c r="H194" s="36" t="s">
        <v>59</v>
      </c>
      <c r="I194" s="32" t="str">
        <f t="shared" ref="I194:I257" si="3">IF(ISTEXT(A194),"P/N CONNU","")</f>
        <v>P/N CONNU</v>
      </c>
      <c r="J194" s="46" t="s">
        <v>147</v>
      </c>
      <c r="K194" s="46" t="s">
        <v>707</v>
      </c>
      <c r="L194" s="46" t="s">
        <v>735</v>
      </c>
      <c r="M194" s="78" t="s">
        <v>147</v>
      </c>
      <c r="N194" s="78"/>
      <c r="O194" s="46" t="s">
        <v>147</v>
      </c>
      <c r="P194" s="45">
        <v>1251017</v>
      </c>
      <c r="Q194" s="45">
        <v>1251019</v>
      </c>
      <c r="R194" s="68"/>
    </row>
    <row r="195" spans="1:18" ht="15" x14ac:dyDescent="0.25">
      <c r="A195" s="36" t="s">
        <v>628</v>
      </c>
      <c r="B195" s="39">
        <v>453</v>
      </c>
      <c r="C195" s="34" t="s">
        <v>51</v>
      </c>
      <c r="D195" s="34" t="s">
        <v>147</v>
      </c>
      <c r="E195" s="36" t="s">
        <v>57</v>
      </c>
      <c r="F195" s="54" t="s">
        <v>147</v>
      </c>
      <c r="G195" s="34" t="s">
        <v>147</v>
      </c>
      <c r="H195" s="34" t="s">
        <v>59</v>
      </c>
      <c r="I195" s="32" t="str">
        <f t="shared" si="3"/>
        <v>P/N CONNU</v>
      </c>
      <c r="J195" s="46" t="s">
        <v>119</v>
      </c>
      <c r="K195" s="46" t="s">
        <v>707</v>
      </c>
      <c r="L195" s="46" t="s">
        <v>735</v>
      </c>
      <c r="M195" s="78" t="s">
        <v>147</v>
      </c>
      <c r="N195" s="78"/>
      <c r="O195" s="46" t="s">
        <v>147</v>
      </c>
      <c r="P195" s="45">
        <v>1251017</v>
      </c>
      <c r="Q195" s="45">
        <v>1251019</v>
      </c>
      <c r="R195" s="68"/>
    </row>
    <row r="196" spans="1:18" ht="15" x14ac:dyDescent="0.25">
      <c r="A196" s="36" t="s">
        <v>1316</v>
      </c>
      <c r="B196" s="39">
        <v>453</v>
      </c>
      <c r="C196" s="34" t="s">
        <v>51</v>
      </c>
      <c r="D196" s="34" t="s">
        <v>57</v>
      </c>
      <c r="E196" s="52" t="s">
        <v>75</v>
      </c>
      <c r="F196" s="82" t="s">
        <v>57</v>
      </c>
      <c r="G196" s="34" t="s">
        <v>957</v>
      </c>
      <c r="H196" s="34" t="s">
        <v>59</v>
      </c>
      <c r="I196" s="32" t="str">
        <f t="shared" si="3"/>
        <v>P/N CONNU</v>
      </c>
      <c r="J196" s="46" t="s">
        <v>957</v>
      </c>
      <c r="K196" s="46" t="s">
        <v>707</v>
      </c>
      <c r="L196" s="46" t="s">
        <v>735</v>
      </c>
      <c r="M196" s="78">
        <v>2741</v>
      </c>
      <c r="N196" s="78">
        <v>3510</v>
      </c>
      <c r="O196" s="46" t="s">
        <v>1135</v>
      </c>
      <c r="P196" s="45"/>
      <c r="Q196" s="45">
        <v>1251019</v>
      </c>
      <c r="R196" s="68"/>
    </row>
    <row r="197" spans="1:18" ht="15" x14ac:dyDescent="0.25">
      <c r="A197" s="36" t="s">
        <v>629</v>
      </c>
      <c r="B197" s="39">
        <v>463</v>
      </c>
      <c r="C197" s="34" t="s">
        <v>99</v>
      </c>
      <c r="D197" s="34" t="s">
        <v>57</v>
      </c>
      <c r="E197" s="52" t="s">
        <v>75</v>
      </c>
      <c r="F197" s="55" t="s">
        <v>57</v>
      </c>
      <c r="G197" s="36" t="s">
        <v>57</v>
      </c>
      <c r="H197" s="36" t="s">
        <v>59</v>
      </c>
      <c r="I197" s="32" t="str">
        <f t="shared" si="3"/>
        <v>P/N CONNU</v>
      </c>
      <c r="J197" s="46" t="s">
        <v>118</v>
      </c>
      <c r="K197" s="46" t="s">
        <v>707</v>
      </c>
      <c r="L197" s="46" t="s">
        <v>735</v>
      </c>
      <c r="M197" s="78" t="s">
        <v>147</v>
      </c>
      <c r="N197" s="78"/>
      <c r="O197" s="46" t="s">
        <v>147</v>
      </c>
      <c r="P197" s="45">
        <v>1251117</v>
      </c>
      <c r="Q197" s="45">
        <v>1251319</v>
      </c>
      <c r="R197" s="68"/>
    </row>
    <row r="198" spans="1:18" ht="12.75" customHeight="1" x14ac:dyDescent="0.25">
      <c r="A198" s="36" t="s">
        <v>630</v>
      </c>
      <c r="B198" s="39">
        <v>463</v>
      </c>
      <c r="C198" s="34" t="s">
        <v>99</v>
      </c>
      <c r="D198" s="34" t="s">
        <v>57</v>
      </c>
      <c r="E198" s="52" t="s">
        <v>75</v>
      </c>
      <c r="F198" s="58" t="s">
        <v>57</v>
      </c>
      <c r="G198" s="34" t="s">
        <v>57</v>
      </c>
      <c r="H198" s="34" t="s">
        <v>59</v>
      </c>
      <c r="I198" s="32" t="str">
        <f t="shared" si="3"/>
        <v>P/N CONNU</v>
      </c>
      <c r="J198" s="46" t="s">
        <v>118</v>
      </c>
      <c r="K198" s="46" t="s">
        <v>707</v>
      </c>
      <c r="L198" s="46" t="s">
        <v>735</v>
      </c>
      <c r="M198" s="78">
        <v>6229</v>
      </c>
      <c r="N198" s="78"/>
      <c r="O198" s="46" t="s">
        <v>1134</v>
      </c>
      <c r="P198" s="45">
        <v>1251117</v>
      </c>
      <c r="Q198" s="45">
        <v>1251319</v>
      </c>
      <c r="R198" s="68"/>
    </row>
    <row r="199" spans="1:18" ht="15" x14ac:dyDescent="0.25">
      <c r="A199" s="41" t="s">
        <v>631</v>
      </c>
      <c r="B199" s="39">
        <v>500</v>
      </c>
      <c r="C199" s="36" t="s">
        <v>51</v>
      </c>
      <c r="D199" s="52" t="s">
        <v>75</v>
      </c>
      <c r="E199" s="34" t="s">
        <v>75</v>
      </c>
      <c r="F199" s="54" t="s">
        <v>57</v>
      </c>
      <c r="G199" s="35" t="s">
        <v>57</v>
      </c>
      <c r="H199" s="36" t="s">
        <v>59</v>
      </c>
      <c r="I199" s="32" t="str">
        <f t="shared" si="3"/>
        <v>P/N CONNU</v>
      </c>
      <c r="J199" s="46" t="s">
        <v>148</v>
      </c>
      <c r="K199" s="46" t="s">
        <v>707</v>
      </c>
      <c r="L199" s="46" t="s">
        <v>735</v>
      </c>
      <c r="M199" s="78">
        <v>2430</v>
      </c>
      <c r="N199" s="78">
        <v>2773</v>
      </c>
      <c r="O199" s="46" t="s">
        <v>1135</v>
      </c>
      <c r="P199" s="45">
        <v>1251017</v>
      </c>
      <c r="Q199" s="45">
        <v>1251019</v>
      </c>
      <c r="R199" s="68"/>
    </row>
    <row r="200" spans="1:18" ht="15" x14ac:dyDescent="0.25">
      <c r="A200" s="34" t="s">
        <v>632</v>
      </c>
      <c r="B200" s="39">
        <v>500</v>
      </c>
      <c r="C200" s="36" t="s">
        <v>51</v>
      </c>
      <c r="D200" s="52" t="s">
        <v>75</v>
      </c>
      <c r="E200" s="52" t="s">
        <v>75</v>
      </c>
      <c r="F200" s="58" t="s">
        <v>57</v>
      </c>
      <c r="G200" s="34" t="s">
        <v>57</v>
      </c>
      <c r="H200" s="36" t="s">
        <v>59</v>
      </c>
      <c r="I200" s="32" t="str">
        <f t="shared" si="3"/>
        <v>P/N CONNU</v>
      </c>
      <c r="J200" s="46" t="s">
        <v>148</v>
      </c>
      <c r="K200" s="46" t="s">
        <v>707</v>
      </c>
      <c r="L200" s="46" t="s">
        <v>735</v>
      </c>
      <c r="M200" s="78">
        <v>1930</v>
      </c>
      <c r="N200" s="78"/>
      <c r="O200" s="46" t="s">
        <v>1134</v>
      </c>
      <c r="P200" s="45">
        <v>1251017</v>
      </c>
      <c r="Q200" s="45">
        <v>1251019</v>
      </c>
      <c r="R200" s="68"/>
    </row>
    <row r="201" spans="1:18" ht="15" x14ac:dyDescent="0.25">
      <c r="A201" s="36" t="s">
        <v>633</v>
      </c>
      <c r="B201" s="39">
        <v>500</v>
      </c>
      <c r="C201" s="52" t="s">
        <v>99</v>
      </c>
      <c r="D201" s="52" t="s">
        <v>75</v>
      </c>
      <c r="E201" s="52" t="s">
        <v>75</v>
      </c>
      <c r="F201" s="58" t="s">
        <v>57</v>
      </c>
      <c r="G201" s="34" t="s">
        <v>57</v>
      </c>
      <c r="H201" s="36" t="s">
        <v>59</v>
      </c>
      <c r="I201" s="32" t="str">
        <f t="shared" si="3"/>
        <v>P/N CONNU</v>
      </c>
      <c r="J201" s="46" t="s">
        <v>148</v>
      </c>
      <c r="K201" s="46" t="s">
        <v>707</v>
      </c>
      <c r="L201" s="46" t="s">
        <v>735</v>
      </c>
      <c r="M201" s="78">
        <v>2463</v>
      </c>
      <c r="N201" s="78"/>
      <c r="O201" s="46" t="s">
        <v>1135</v>
      </c>
      <c r="P201" s="45">
        <v>1251017</v>
      </c>
      <c r="Q201" s="45">
        <v>1251019</v>
      </c>
      <c r="R201" s="68"/>
    </row>
    <row r="202" spans="1:18" ht="15" x14ac:dyDescent="0.25">
      <c r="A202" s="34" t="s">
        <v>634</v>
      </c>
      <c r="B202" s="35">
        <v>510</v>
      </c>
      <c r="C202" s="34" t="s">
        <v>99</v>
      </c>
      <c r="D202" s="36" t="s">
        <v>57</v>
      </c>
      <c r="E202" s="36" t="s">
        <v>57</v>
      </c>
      <c r="F202" s="54">
        <v>6530207600</v>
      </c>
      <c r="G202" s="34" t="s">
        <v>56</v>
      </c>
      <c r="H202" s="40" t="s">
        <v>59</v>
      </c>
      <c r="I202" s="32" t="str">
        <f t="shared" si="3"/>
        <v>P/N CONNU</v>
      </c>
      <c r="J202" s="46" t="s">
        <v>57</v>
      </c>
      <c r="K202" s="46" t="s">
        <v>707</v>
      </c>
      <c r="L202" s="46" t="s">
        <v>735</v>
      </c>
      <c r="M202" s="78">
        <v>1224</v>
      </c>
      <c r="N202" s="78"/>
      <c r="O202" s="46" t="s">
        <v>1134</v>
      </c>
      <c r="P202" s="45">
        <v>1251117</v>
      </c>
      <c r="Q202" s="45">
        <v>1251319</v>
      </c>
      <c r="R202" s="68"/>
    </row>
    <row r="203" spans="1:18" ht="15" x14ac:dyDescent="0.25">
      <c r="A203" s="36" t="s">
        <v>635</v>
      </c>
      <c r="B203" s="39">
        <v>510</v>
      </c>
      <c r="C203" s="34" t="s">
        <v>99</v>
      </c>
      <c r="D203" s="34" t="s">
        <v>57</v>
      </c>
      <c r="E203" s="36" t="s">
        <v>57</v>
      </c>
      <c r="F203" s="57">
        <v>6530207600</v>
      </c>
      <c r="G203" s="34" t="s">
        <v>56</v>
      </c>
      <c r="H203" s="40" t="s">
        <v>59</v>
      </c>
      <c r="I203" s="32" t="str">
        <f t="shared" si="3"/>
        <v>P/N CONNU</v>
      </c>
      <c r="J203" s="46" t="s">
        <v>57</v>
      </c>
      <c r="K203" s="46" t="s">
        <v>707</v>
      </c>
      <c r="L203" s="46" t="s">
        <v>735</v>
      </c>
      <c r="M203" s="78">
        <v>1419</v>
      </c>
      <c r="N203" s="78"/>
      <c r="O203" s="46" t="s">
        <v>1134</v>
      </c>
      <c r="P203" s="45">
        <v>1251117</v>
      </c>
      <c r="Q203" s="45">
        <v>1251319</v>
      </c>
      <c r="R203" s="68"/>
    </row>
    <row r="204" spans="1:18" ht="15" x14ac:dyDescent="0.25">
      <c r="A204" s="34" t="s">
        <v>1664</v>
      </c>
      <c r="B204" s="39">
        <v>510</v>
      </c>
      <c r="C204" s="34" t="s">
        <v>99</v>
      </c>
      <c r="D204" s="34" t="s">
        <v>57</v>
      </c>
      <c r="E204" s="36" t="s">
        <v>57</v>
      </c>
      <c r="F204" s="57">
        <v>6530207600</v>
      </c>
      <c r="G204" s="34" t="s">
        <v>56</v>
      </c>
      <c r="H204" s="40" t="s">
        <v>59</v>
      </c>
      <c r="I204" s="32" t="str">
        <f t="shared" si="3"/>
        <v>P/N CONNU</v>
      </c>
      <c r="J204" s="46" t="s">
        <v>57</v>
      </c>
      <c r="K204" s="46" t="s">
        <v>707</v>
      </c>
      <c r="L204" s="46" t="s">
        <v>735</v>
      </c>
      <c r="M204" s="78">
        <v>1686</v>
      </c>
      <c r="N204" s="78">
        <v>2964</v>
      </c>
      <c r="O204" s="46" t="s">
        <v>1135</v>
      </c>
      <c r="P204" s="45">
        <v>1251117</v>
      </c>
      <c r="Q204" s="45">
        <v>1251319</v>
      </c>
      <c r="R204" s="68"/>
    </row>
    <row r="205" spans="1:18" ht="15" x14ac:dyDescent="0.25">
      <c r="A205" s="36" t="s">
        <v>636</v>
      </c>
      <c r="B205" s="39">
        <v>511</v>
      </c>
      <c r="C205" s="34" t="s">
        <v>99</v>
      </c>
      <c r="D205" s="52" t="s">
        <v>75</v>
      </c>
      <c r="E205" s="36" t="s">
        <v>75</v>
      </c>
      <c r="F205" s="54" t="s">
        <v>57</v>
      </c>
      <c r="G205" s="34" t="s">
        <v>57</v>
      </c>
      <c r="H205" s="40" t="s">
        <v>59</v>
      </c>
      <c r="I205" s="32" t="str">
        <f t="shared" si="3"/>
        <v>P/N CONNU</v>
      </c>
      <c r="J205" s="46" t="s">
        <v>116</v>
      </c>
      <c r="K205" s="46" t="s">
        <v>707</v>
      </c>
      <c r="L205" s="46" t="s">
        <v>735</v>
      </c>
      <c r="M205" s="78">
        <v>1191.83</v>
      </c>
      <c r="N205" s="78"/>
      <c r="O205" s="46" t="s">
        <v>1134</v>
      </c>
      <c r="P205" s="45">
        <v>1251117</v>
      </c>
      <c r="Q205" s="45">
        <v>1251319</v>
      </c>
      <c r="R205" s="68"/>
    </row>
    <row r="206" spans="1:18" ht="15" x14ac:dyDescent="0.25">
      <c r="A206" s="36" t="s">
        <v>637</v>
      </c>
      <c r="B206" s="39">
        <v>511</v>
      </c>
      <c r="C206" s="34" t="s">
        <v>51</v>
      </c>
      <c r="D206" s="34" t="s">
        <v>147</v>
      </c>
      <c r="E206" s="36" t="s">
        <v>57</v>
      </c>
      <c r="F206" s="54" t="s">
        <v>147</v>
      </c>
      <c r="G206" s="34" t="s">
        <v>147</v>
      </c>
      <c r="H206" s="34" t="s">
        <v>59</v>
      </c>
      <c r="I206" s="32" t="str">
        <f t="shared" si="3"/>
        <v>P/N CONNU</v>
      </c>
      <c r="J206" s="46" t="s">
        <v>117</v>
      </c>
      <c r="K206" s="46" t="s">
        <v>707</v>
      </c>
      <c r="L206" s="46" t="s">
        <v>735</v>
      </c>
      <c r="M206" s="78">
        <v>3736</v>
      </c>
      <c r="N206" s="78"/>
      <c r="O206" s="46" t="s">
        <v>1134</v>
      </c>
      <c r="P206" s="45">
        <v>1251117</v>
      </c>
      <c r="Q206" s="45">
        <v>1251319</v>
      </c>
      <c r="R206" s="68"/>
    </row>
    <row r="207" spans="1:18" ht="12.75" customHeight="1" x14ac:dyDescent="0.25">
      <c r="A207" s="36" t="s">
        <v>1444</v>
      </c>
      <c r="B207" s="39">
        <v>511</v>
      </c>
      <c r="C207" s="34" t="s">
        <v>51</v>
      </c>
      <c r="D207" s="34" t="s">
        <v>57</v>
      </c>
      <c r="E207" s="52" t="s">
        <v>75</v>
      </c>
      <c r="F207" s="82" t="s">
        <v>957</v>
      </c>
      <c r="G207" s="34" t="s">
        <v>957</v>
      </c>
      <c r="H207" s="34" t="s">
        <v>59</v>
      </c>
      <c r="I207" s="32" t="str">
        <f t="shared" si="3"/>
        <v>P/N CONNU</v>
      </c>
      <c r="J207" s="46" t="s">
        <v>957</v>
      </c>
      <c r="K207" s="46" t="s">
        <v>707</v>
      </c>
      <c r="L207" s="46" t="s">
        <v>735</v>
      </c>
      <c r="M207" s="78">
        <v>831</v>
      </c>
      <c r="N207" s="78">
        <v>1258</v>
      </c>
      <c r="O207" s="46" t="s">
        <v>1135</v>
      </c>
      <c r="P207" s="45"/>
      <c r="Q207" s="45">
        <v>1251019</v>
      </c>
      <c r="R207" s="68"/>
    </row>
    <row r="208" spans="1:18" ht="15" x14ac:dyDescent="0.25">
      <c r="A208" s="36" t="s">
        <v>1663</v>
      </c>
      <c r="B208" s="39">
        <v>511</v>
      </c>
      <c r="C208" s="34" t="s">
        <v>51</v>
      </c>
      <c r="D208" s="34" t="s">
        <v>57</v>
      </c>
      <c r="E208" s="52" t="s">
        <v>75</v>
      </c>
      <c r="F208" s="82" t="s">
        <v>957</v>
      </c>
      <c r="G208" s="34" t="s">
        <v>957</v>
      </c>
      <c r="H208" s="34" t="s">
        <v>59</v>
      </c>
      <c r="I208" s="32" t="str">
        <f t="shared" si="3"/>
        <v>P/N CONNU</v>
      </c>
      <c r="J208" s="46" t="s">
        <v>57</v>
      </c>
      <c r="K208" s="46" t="s">
        <v>707</v>
      </c>
      <c r="L208" s="46" t="s">
        <v>735</v>
      </c>
      <c r="M208" s="78">
        <v>831</v>
      </c>
      <c r="N208" s="78">
        <v>1258</v>
      </c>
      <c r="O208" s="46" t="s">
        <v>1135</v>
      </c>
      <c r="P208" s="45"/>
      <c r="Q208" s="45">
        <v>1251019</v>
      </c>
      <c r="R208" s="68"/>
    </row>
    <row r="209" spans="1:18" ht="15" x14ac:dyDescent="0.25">
      <c r="A209" s="36" t="s">
        <v>638</v>
      </c>
      <c r="B209" s="39">
        <v>512</v>
      </c>
      <c r="C209" s="36" t="s">
        <v>51</v>
      </c>
      <c r="D209" s="34" t="s">
        <v>147</v>
      </c>
      <c r="E209" s="36" t="s">
        <v>57</v>
      </c>
      <c r="F209" s="54" t="s">
        <v>147</v>
      </c>
      <c r="G209" s="35" t="s">
        <v>147</v>
      </c>
      <c r="H209" s="34" t="s">
        <v>59</v>
      </c>
      <c r="I209" s="32" t="str">
        <f t="shared" si="3"/>
        <v>P/N CONNU</v>
      </c>
      <c r="J209" s="46" t="s">
        <v>147</v>
      </c>
      <c r="K209" s="46" t="s">
        <v>707</v>
      </c>
      <c r="L209" s="46" t="s">
        <v>735</v>
      </c>
      <c r="M209" s="78" t="s">
        <v>147</v>
      </c>
      <c r="N209" s="78"/>
      <c r="O209" s="46" t="s">
        <v>147</v>
      </c>
      <c r="P209" s="45">
        <v>1251117</v>
      </c>
      <c r="Q209" s="45">
        <v>1251319</v>
      </c>
      <c r="R209" s="68"/>
    </row>
    <row r="210" spans="1:18" ht="15" x14ac:dyDescent="0.25">
      <c r="A210" s="34" t="s">
        <v>94</v>
      </c>
      <c r="B210" s="35">
        <v>517</v>
      </c>
      <c r="C210" s="34" t="s">
        <v>99</v>
      </c>
      <c r="D210" s="34" t="s">
        <v>57</v>
      </c>
      <c r="E210" s="34" t="s">
        <v>75</v>
      </c>
      <c r="F210" s="58" t="s">
        <v>72</v>
      </c>
      <c r="G210" s="34" t="s">
        <v>56</v>
      </c>
      <c r="H210" s="34" t="s">
        <v>59</v>
      </c>
      <c r="I210" s="32" t="str">
        <f t="shared" si="3"/>
        <v>P/N CONNU</v>
      </c>
      <c r="J210" s="46" t="s">
        <v>105</v>
      </c>
      <c r="K210" s="46" t="s">
        <v>707</v>
      </c>
      <c r="L210" s="46" t="s">
        <v>735</v>
      </c>
      <c r="M210" s="78">
        <v>1951</v>
      </c>
      <c r="N210" s="78">
        <v>2697</v>
      </c>
      <c r="O210" s="46" t="s">
        <v>1135</v>
      </c>
      <c r="P210" s="45">
        <v>1251017</v>
      </c>
      <c r="Q210" s="45">
        <v>1251019</v>
      </c>
      <c r="R210" s="68"/>
    </row>
    <row r="211" spans="1:18" ht="15" x14ac:dyDescent="0.25">
      <c r="A211" s="36" t="s">
        <v>1253</v>
      </c>
      <c r="B211" s="39">
        <v>518</v>
      </c>
      <c r="C211" s="34" t="s">
        <v>51</v>
      </c>
      <c r="D211" s="34" t="s">
        <v>57</v>
      </c>
      <c r="E211" s="52" t="s">
        <v>75</v>
      </c>
      <c r="F211" s="82" t="s">
        <v>1466</v>
      </c>
      <c r="G211" s="34" t="s">
        <v>56</v>
      </c>
      <c r="H211" s="34" t="s">
        <v>59</v>
      </c>
      <c r="I211" s="32" t="str">
        <f t="shared" si="3"/>
        <v>P/N CONNU</v>
      </c>
      <c r="J211" s="46" t="s">
        <v>1259</v>
      </c>
      <c r="K211" s="46" t="s">
        <v>707</v>
      </c>
      <c r="L211" s="46" t="s">
        <v>735</v>
      </c>
      <c r="M211" s="78">
        <v>2429</v>
      </c>
      <c r="N211" s="78">
        <v>4294</v>
      </c>
      <c r="O211" s="46" t="s">
        <v>1135</v>
      </c>
      <c r="P211" s="45"/>
      <c r="Q211" s="45">
        <v>1251019</v>
      </c>
      <c r="R211" s="68"/>
    </row>
    <row r="212" spans="1:18" ht="15" x14ac:dyDescent="0.25">
      <c r="A212" s="41" t="s">
        <v>639</v>
      </c>
      <c r="B212" s="39">
        <v>520</v>
      </c>
      <c r="C212" s="36" t="s">
        <v>51</v>
      </c>
      <c r="D212" s="34" t="s">
        <v>147</v>
      </c>
      <c r="E212" s="36" t="s">
        <v>57</v>
      </c>
      <c r="F212" s="54" t="s">
        <v>147</v>
      </c>
      <c r="G212" s="35" t="s">
        <v>147</v>
      </c>
      <c r="H212" s="40" t="s">
        <v>13</v>
      </c>
      <c r="I212" s="32" t="str">
        <f t="shared" si="3"/>
        <v>P/N CONNU</v>
      </c>
      <c r="J212" s="46" t="s">
        <v>147</v>
      </c>
      <c r="K212" s="46" t="s">
        <v>707</v>
      </c>
      <c r="L212" s="46" t="s">
        <v>735</v>
      </c>
      <c r="M212" s="77"/>
      <c r="N212" s="77"/>
      <c r="O212" s="46"/>
      <c r="P212" s="45">
        <v>1251017</v>
      </c>
      <c r="Q212" s="45">
        <v>1251019</v>
      </c>
      <c r="R212" s="68"/>
    </row>
    <row r="213" spans="1:18" ht="15" x14ac:dyDescent="0.25">
      <c r="A213" s="36" t="s">
        <v>204</v>
      </c>
      <c r="B213" s="39">
        <v>613</v>
      </c>
      <c r="C213" s="34" t="s">
        <v>99</v>
      </c>
      <c r="D213" s="34" t="s">
        <v>57</v>
      </c>
      <c r="E213" s="52" t="s">
        <v>75</v>
      </c>
      <c r="F213" s="58" t="s">
        <v>57</v>
      </c>
      <c r="G213" s="34" t="s">
        <v>57</v>
      </c>
      <c r="H213" s="34" t="s">
        <v>59</v>
      </c>
      <c r="I213" s="32" t="str">
        <f t="shared" si="3"/>
        <v>P/N CONNU</v>
      </c>
      <c r="J213" s="45" t="s">
        <v>207</v>
      </c>
      <c r="K213" s="46" t="s">
        <v>707</v>
      </c>
      <c r="L213" s="46" t="s">
        <v>735</v>
      </c>
      <c r="M213" s="78">
        <v>1614</v>
      </c>
      <c r="N213" s="78"/>
      <c r="O213" s="46" t="s">
        <v>1135</v>
      </c>
      <c r="P213" s="45"/>
      <c r="Q213" s="45">
        <v>1251019</v>
      </c>
      <c r="R213" s="68"/>
    </row>
    <row r="214" spans="1:18" ht="15" x14ac:dyDescent="0.25">
      <c r="A214" s="36" t="s">
        <v>640</v>
      </c>
      <c r="B214" s="39">
        <v>702</v>
      </c>
      <c r="C214" s="34" t="s">
        <v>51</v>
      </c>
      <c r="D214" s="34" t="s">
        <v>147</v>
      </c>
      <c r="E214" s="36" t="s">
        <v>57</v>
      </c>
      <c r="F214" s="54" t="s">
        <v>147</v>
      </c>
      <c r="G214" s="34" t="s">
        <v>147</v>
      </c>
      <c r="H214" s="40" t="s">
        <v>59</v>
      </c>
      <c r="I214" s="32" t="str">
        <f t="shared" si="3"/>
        <v>P/N CONNU</v>
      </c>
      <c r="J214" s="46" t="s">
        <v>57</v>
      </c>
      <c r="K214" s="46" t="s">
        <v>710</v>
      </c>
      <c r="L214" s="46" t="s">
        <v>735</v>
      </c>
      <c r="M214" s="77"/>
      <c r="N214" s="77"/>
      <c r="O214" s="46"/>
      <c r="P214" s="45">
        <v>1251017</v>
      </c>
      <c r="Q214" s="45">
        <v>1251019</v>
      </c>
      <c r="R214" s="68"/>
    </row>
    <row r="215" spans="1:18" ht="15" x14ac:dyDescent="0.25">
      <c r="A215" s="36" t="s">
        <v>641</v>
      </c>
      <c r="B215" s="39">
        <v>702</v>
      </c>
      <c r="C215" s="34" t="s">
        <v>51</v>
      </c>
      <c r="D215" s="34" t="s">
        <v>147</v>
      </c>
      <c r="E215" s="36" t="s">
        <v>57</v>
      </c>
      <c r="F215" s="54" t="s">
        <v>147</v>
      </c>
      <c r="G215" s="34" t="s">
        <v>147</v>
      </c>
      <c r="H215" s="40" t="s">
        <v>59</v>
      </c>
      <c r="I215" s="32" t="str">
        <f t="shared" si="3"/>
        <v>P/N CONNU</v>
      </c>
      <c r="J215" s="46" t="s">
        <v>57</v>
      </c>
      <c r="K215" s="46" t="s">
        <v>710</v>
      </c>
      <c r="L215" s="46" t="s">
        <v>735</v>
      </c>
      <c r="M215" s="77"/>
      <c r="N215" s="77"/>
      <c r="O215" s="46"/>
      <c r="P215" s="45">
        <v>1251017</v>
      </c>
      <c r="Q215" s="45">
        <v>1251019</v>
      </c>
      <c r="R215" s="68"/>
    </row>
    <row r="216" spans="1:18" ht="15" x14ac:dyDescent="0.25">
      <c r="A216" s="36" t="s">
        <v>642</v>
      </c>
      <c r="B216" s="39">
        <v>702</v>
      </c>
      <c r="C216" s="34" t="s">
        <v>51</v>
      </c>
      <c r="D216" s="34" t="s">
        <v>147</v>
      </c>
      <c r="E216" s="36" t="s">
        <v>57</v>
      </c>
      <c r="F216" s="54" t="s">
        <v>147</v>
      </c>
      <c r="G216" s="34" t="s">
        <v>147</v>
      </c>
      <c r="H216" s="40" t="s">
        <v>59</v>
      </c>
      <c r="I216" s="32" t="str">
        <f t="shared" si="3"/>
        <v>P/N CONNU</v>
      </c>
      <c r="J216" s="46" t="s">
        <v>57</v>
      </c>
      <c r="K216" s="46" t="s">
        <v>710</v>
      </c>
      <c r="L216" s="46" t="s">
        <v>735</v>
      </c>
      <c r="M216" s="77"/>
      <c r="N216" s="77"/>
      <c r="O216" s="46"/>
      <c r="P216" s="45">
        <v>1251017</v>
      </c>
      <c r="Q216" s="45">
        <v>1251019</v>
      </c>
      <c r="R216" s="68"/>
    </row>
    <row r="217" spans="1:18" ht="15" x14ac:dyDescent="0.25">
      <c r="A217" s="36" t="s">
        <v>643</v>
      </c>
      <c r="B217" s="39">
        <v>702</v>
      </c>
      <c r="C217" s="34" t="s">
        <v>99</v>
      </c>
      <c r="D217" s="34" t="s">
        <v>57</v>
      </c>
      <c r="E217" s="36" t="s">
        <v>57</v>
      </c>
      <c r="F217" s="54" t="s">
        <v>57</v>
      </c>
      <c r="G217" s="34" t="s">
        <v>57</v>
      </c>
      <c r="H217" s="40" t="s">
        <v>59</v>
      </c>
      <c r="I217" s="32" t="str">
        <f t="shared" si="3"/>
        <v>P/N CONNU</v>
      </c>
      <c r="J217" s="46" t="s">
        <v>57</v>
      </c>
      <c r="K217" s="46" t="s">
        <v>710</v>
      </c>
      <c r="L217" s="46" t="s">
        <v>735</v>
      </c>
      <c r="M217" s="77"/>
      <c r="N217" s="77"/>
      <c r="O217" s="46"/>
      <c r="P217" s="45">
        <v>1251017</v>
      </c>
      <c r="Q217" s="45">
        <v>1251019</v>
      </c>
      <c r="R217" s="68"/>
    </row>
    <row r="218" spans="1:18" ht="15" x14ac:dyDescent="0.25">
      <c r="A218" s="36" t="s">
        <v>644</v>
      </c>
      <c r="B218" s="39">
        <v>811</v>
      </c>
      <c r="C218" s="34" t="s">
        <v>99</v>
      </c>
      <c r="D218" s="52" t="s">
        <v>75</v>
      </c>
      <c r="E218" s="52" t="s">
        <v>75</v>
      </c>
      <c r="F218" s="57" t="s">
        <v>386</v>
      </c>
      <c r="G218" s="34" t="s">
        <v>56</v>
      </c>
      <c r="H218" s="40" t="s">
        <v>13</v>
      </c>
      <c r="I218" s="32" t="str">
        <f t="shared" si="3"/>
        <v>P/N CONNU</v>
      </c>
      <c r="J218" s="46" t="s">
        <v>101</v>
      </c>
      <c r="K218" s="46" t="s">
        <v>710</v>
      </c>
      <c r="L218" s="46" t="s">
        <v>735</v>
      </c>
      <c r="M218" s="77"/>
      <c r="N218" s="77"/>
      <c r="O218" s="46"/>
      <c r="P218" s="45">
        <v>1251017</v>
      </c>
      <c r="Q218" s="45">
        <v>1251019</v>
      </c>
      <c r="R218" s="68"/>
    </row>
    <row r="219" spans="1:18" ht="15" x14ac:dyDescent="0.25">
      <c r="A219" s="36" t="s">
        <v>645</v>
      </c>
      <c r="B219" s="39">
        <v>910</v>
      </c>
      <c r="C219" s="36" t="s">
        <v>51</v>
      </c>
      <c r="D219" s="34" t="s">
        <v>147</v>
      </c>
      <c r="E219" s="36" t="s">
        <v>57</v>
      </c>
      <c r="F219" s="54" t="s">
        <v>147</v>
      </c>
      <c r="G219" s="35" t="s">
        <v>147</v>
      </c>
      <c r="H219" s="40" t="s">
        <v>59</v>
      </c>
      <c r="I219" s="32" t="str">
        <f t="shared" si="3"/>
        <v>P/N CONNU</v>
      </c>
      <c r="J219" s="46" t="s">
        <v>57</v>
      </c>
      <c r="K219" s="46" t="s">
        <v>710</v>
      </c>
      <c r="L219" s="46" t="s">
        <v>735</v>
      </c>
      <c r="M219" s="77"/>
      <c r="N219" s="77"/>
      <c r="O219" s="46"/>
      <c r="P219" s="45">
        <v>1251017</v>
      </c>
      <c r="Q219" s="45">
        <v>1251019</v>
      </c>
      <c r="R219" s="68"/>
    </row>
    <row r="220" spans="1:18" ht="15" x14ac:dyDescent="0.25">
      <c r="A220" s="36" t="s">
        <v>43</v>
      </c>
      <c r="B220" s="39">
        <v>9000</v>
      </c>
      <c r="C220" s="34" t="s">
        <v>99</v>
      </c>
      <c r="D220" s="34" t="s">
        <v>57</v>
      </c>
      <c r="E220" s="52" t="s">
        <v>75</v>
      </c>
      <c r="F220" s="54" t="s">
        <v>57</v>
      </c>
      <c r="G220" s="34" t="s">
        <v>57</v>
      </c>
      <c r="H220" s="40" t="s">
        <v>13</v>
      </c>
      <c r="I220" s="32" t="str">
        <f t="shared" si="3"/>
        <v>P/N CONNU</v>
      </c>
      <c r="J220" s="46" t="s">
        <v>57</v>
      </c>
      <c r="K220" s="46" t="s">
        <v>709</v>
      </c>
      <c r="L220" s="46" t="s">
        <v>736</v>
      </c>
      <c r="M220" s="78">
        <v>1550</v>
      </c>
      <c r="N220" s="78"/>
      <c r="O220" s="46" t="s">
        <v>1134</v>
      </c>
      <c r="P220" s="45">
        <v>1251017</v>
      </c>
      <c r="Q220" s="45">
        <v>1251619</v>
      </c>
      <c r="R220" s="68"/>
    </row>
    <row r="221" spans="1:18" ht="15" x14ac:dyDescent="0.25">
      <c r="A221" s="36" t="s">
        <v>1301</v>
      </c>
      <c r="B221" s="39">
        <v>9025</v>
      </c>
      <c r="C221" s="34" t="s">
        <v>51</v>
      </c>
      <c r="D221" s="34" t="s">
        <v>57</v>
      </c>
      <c r="E221" s="52" t="s">
        <v>77</v>
      </c>
      <c r="F221" s="82" t="s">
        <v>1302</v>
      </c>
      <c r="G221" s="34" t="s">
        <v>56</v>
      </c>
      <c r="H221" s="34" t="s">
        <v>59</v>
      </c>
      <c r="I221" s="32" t="str">
        <f t="shared" si="3"/>
        <v>P/N CONNU</v>
      </c>
      <c r="J221" s="46" t="s">
        <v>957</v>
      </c>
      <c r="K221" s="46" t="s">
        <v>1303</v>
      </c>
      <c r="L221" s="46" t="s">
        <v>736</v>
      </c>
      <c r="M221" s="78"/>
      <c r="N221" s="78"/>
      <c r="O221" s="46"/>
      <c r="P221" s="45"/>
      <c r="Q221" s="45" t="s">
        <v>1304</v>
      </c>
      <c r="R221" s="68"/>
    </row>
    <row r="222" spans="1:18" ht="15" x14ac:dyDescent="0.25">
      <c r="A222" s="36" t="s">
        <v>435</v>
      </c>
      <c r="B222" s="39" t="s">
        <v>453</v>
      </c>
      <c r="C222" s="34" t="s">
        <v>51</v>
      </c>
      <c r="D222" s="34" t="s">
        <v>57</v>
      </c>
      <c r="E222" s="34" t="s">
        <v>147</v>
      </c>
      <c r="F222" s="34" t="s">
        <v>57</v>
      </c>
      <c r="G222" s="34" t="s">
        <v>57</v>
      </c>
      <c r="H222" s="34" t="s">
        <v>59</v>
      </c>
      <c r="I222" s="32" t="str">
        <f t="shared" si="3"/>
        <v>P/N CONNU</v>
      </c>
      <c r="J222" s="46" t="s">
        <v>147</v>
      </c>
      <c r="K222" s="46" t="s">
        <v>707</v>
      </c>
      <c r="L222" s="46" t="s">
        <v>736</v>
      </c>
      <c r="M222" s="78" t="s">
        <v>147</v>
      </c>
      <c r="N222" s="78"/>
      <c r="O222" s="46" t="s">
        <v>147</v>
      </c>
      <c r="P222" s="45"/>
      <c r="Q222" s="45">
        <v>1251019</v>
      </c>
      <c r="R222" s="68"/>
    </row>
    <row r="223" spans="1:18" ht="15" x14ac:dyDescent="0.25">
      <c r="A223" s="74" t="s">
        <v>1179</v>
      </c>
      <c r="B223" s="81" t="s">
        <v>1180</v>
      </c>
      <c r="C223" s="34" t="s">
        <v>51</v>
      </c>
      <c r="D223" s="34" t="s">
        <v>57</v>
      </c>
      <c r="E223" s="34" t="s">
        <v>57</v>
      </c>
      <c r="F223" s="58" t="s">
        <v>1181</v>
      </c>
      <c r="G223" s="34" t="s">
        <v>56</v>
      </c>
      <c r="H223" s="34" t="s">
        <v>59</v>
      </c>
      <c r="I223" s="32" t="str">
        <f t="shared" si="3"/>
        <v>P/N CONNU</v>
      </c>
      <c r="J223" s="46" t="s">
        <v>57</v>
      </c>
      <c r="K223" s="46" t="s">
        <v>712</v>
      </c>
      <c r="L223" s="46" t="s">
        <v>736</v>
      </c>
      <c r="M223" s="79"/>
      <c r="N223" s="79"/>
      <c r="O223" s="46"/>
      <c r="P223" s="45"/>
      <c r="Q223" s="45">
        <v>1252119</v>
      </c>
      <c r="R223" s="68"/>
    </row>
    <row r="224" spans="1:18" ht="15" x14ac:dyDescent="0.25">
      <c r="A224" s="36" t="s">
        <v>433</v>
      </c>
      <c r="B224" s="39" t="s">
        <v>459</v>
      </c>
      <c r="C224" s="34" t="s">
        <v>99</v>
      </c>
      <c r="D224" s="34" t="s">
        <v>57</v>
      </c>
      <c r="E224" s="34" t="s">
        <v>147</v>
      </c>
      <c r="F224" s="34" t="s">
        <v>57</v>
      </c>
      <c r="G224" s="34" t="s">
        <v>57</v>
      </c>
      <c r="H224" s="34" t="s">
        <v>59</v>
      </c>
      <c r="I224" s="32" t="str">
        <f t="shared" si="3"/>
        <v>P/N CONNU</v>
      </c>
      <c r="J224" s="46" t="s">
        <v>147</v>
      </c>
      <c r="K224" s="46" t="s">
        <v>712</v>
      </c>
      <c r="L224" s="46" t="s">
        <v>736</v>
      </c>
      <c r="M224" s="78"/>
      <c r="N224" s="78"/>
      <c r="O224" s="46"/>
      <c r="P224" s="45"/>
      <c r="Q224" s="45">
        <v>1251019</v>
      </c>
      <c r="R224" s="68"/>
    </row>
    <row r="225" spans="1:18" ht="15" x14ac:dyDescent="0.25">
      <c r="A225" s="74" t="s">
        <v>1184</v>
      </c>
      <c r="B225" s="81" t="s">
        <v>1185</v>
      </c>
      <c r="C225" s="34" t="s">
        <v>51</v>
      </c>
      <c r="D225" s="34" t="s">
        <v>57</v>
      </c>
      <c r="E225" s="34" t="s">
        <v>57</v>
      </c>
      <c r="F225" s="58" t="s">
        <v>57</v>
      </c>
      <c r="G225" s="34" t="s">
        <v>57</v>
      </c>
      <c r="H225" s="34" t="s">
        <v>59</v>
      </c>
      <c r="I225" s="32" t="str">
        <f t="shared" si="3"/>
        <v>P/N CONNU</v>
      </c>
      <c r="J225" s="46" t="s">
        <v>57</v>
      </c>
      <c r="K225" s="46" t="s">
        <v>712</v>
      </c>
      <c r="L225" s="46" t="s">
        <v>736</v>
      </c>
      <c r="M225" s="79"/>
      <c r="N225" s="79"/>
      <c r="O225" s="46"/>
      <c r="P225" s="45"/>
      <c r="Q225" s="45">
        <v>1252119</v>
      </c>
      <c r="R225" s="68"/>
    </row>
    <row r="226" spans="1:18" ht="15" x14ac:dyDescent="0.25">
      <c r="A226" s="36" t="s">
        <v>432</v>
      </c>
      <c r="B226" s="39" t="s">
        <v>458</v>
      </c>
      <c r="C226" s="34" t="s">
        <v>99</v>
      </c>
      <c r="D226" s="34" t="s">
        <v>57</v>
      </c>
      <c r="E226" s="34" t="s">
        <v>147</v>
      </c>
      <c r="F226" s="34" t="s">
        <v>57</v>
      </c>
      <c r="G226" s="34" t="s">
        <v>57</v>
      </c>
      <c r="H226" s="34" t="s">
        <v>59</v>
      </c>
      <c r="I226" s="32" t="str">
        <f t="shared" si="3"/>
        <v>P/N CONNU</v>
      </c>
      <c r="J226" s="46" t="s">
        <v>147</v>
      </c>
      <c r="K226" s="46" t="s">
        <v>712</v>
      </c>
      <c r="L226" s="46" t="s">
        <v>736</v>
      </c>
      <c r="M226" s="78"/>
      <c r="N226" s="78"/>
      <c r="O226" s="46"/>
      <c r="P226" s="45"/>
      <c r="Q226" s="45">
        <v>1251019</v>
      </c>
      <c r="R226" s="68"/>
    </row>
    <row r="227" spans="1:18" ht="15" x14ac:dyDescent="0.25">
      <c r="A227" s="34" t="s">
        <v>659</v>
      </c>
      <c r="B227" s="39" t="s">
        <v>441</v>
      </c>
      <c r="C227" s="34" t="s">
        <v>99</v>
      </c>
      <c r="D227" s="34" t="s">
        <v>57</v>
      </c>
      <c r="E227" s="34" t="s">
        <v>147</v>
      </c>
      <c r="F227" s="35">
        <v>6595684900</v>
      </c>
      <c r="G227" s="34" t="s">
        <v>56</v>
      </c>
      <c r="H227" s="34" t="s">
        <v>59</v>
      </c>
      <c r="I227" s="32" t="str">
        <f t="shared" si="3"/>
        <v>P/N CONNU</v>
      </c>
      <c r="J227" s="46" t="s">
        <v>147</v>
      </c>
      <c r="K227" s="46" t="s">
        <v>707</v>
      </c>
      <c r="L227" s="46" t="s">
        <v>736</v>
      </c>
      <c r="M227" s="78">
        <v>5510</v>
      </c>
      <c r="N227" s="78"/>
      <c r="O227" s="46" t="s">
        <v>1134</v>
      </c>
      <c r="P227" s="45"/>
      <c r="Q227" s="45">
        <v>1251319</v>
      </c>
      <c r="R227" s="68"/>
    </row>
    <row r="228" spans="1:18" ht="15" x14ac:dyDescent="0.25">
      <c r="A228" s="36" t="s">
        <v>660</v>
      </c>
      <c r="B228" s="39" t="s">
        <v>441</v>
      </c>
      <c r="C228" s="34" t="s">
        <v>99</v>
      </c>
      <c r="D228" s="34" t="s">
        <v>57</v>
      </c>
      <c r="E228" s="34" t="s">
        <v>147</v>
      </c>
      <c r="F228" s="35">
        <v>6595684901</v>
      </c>
      <c r="G228" s="34" t="s">
        <v>56</v>
      </c>
      <c r="H228" s="34" t="s">
        <v>59</v>
      </c>
      <c r="I228" s="32" t="str">
        <f t="shared" si="3"/>
        <v>P/N CONNU</v>
      </c>
      <c r="J228" s="46" t="s">
        <v>147</v>
      </c>
      <c r="K228" s="46" t="s">
        <v>707</v>
      </c>
      <c r="L228" s="46" t="s">
        <v>736</v>
      </c>
      <c r="M228" s="78">
        <v>5510</v>
      </c>
      <c r="N228" s="78"/>
      <c r="O228" s="46" t="s">
        <v>1135</v>
      </c>
      <c r="P228" s="45"/>
      <c r="Q228" s="45">
        <v>1251319</v>
      </c>
      <c r="R228" s="68"/>
    </row>
    <row r="229" spans="1:18" ht="15" x14ac:dyDescent="0.25">
      <c r="A229" s="36" t="s">
        <v>661</v>
      </c>
      <c r="B229" s="39" t="s">
        <v>441</v>
      </c>
      <c r="C229" s="34" t="s">
        <v>99</v>
      </c>
      <c r="D229" s="34" t="s">
        <v>57</v>
      </c>
      <c r="E229" s="34" t="s">
        <v>147</v>
      </c>
      <c r="F229" s="35">
        <v>6595684902</v>
      </c>
      <c r="G229" s="34" t="s">
        <v>56</v>
      </c>
      <c r="H229" s="34" t="s">
        <v>59</v>
      </c>
      <c r="I229" s="32" t="str">
        <f t="shared" si="3"/>
        <v>P/N CONNU</v>
      </c>
      <c r="J229" s="46" t="s">
        <v>147</v>
      </c>
      <c r="K229" s="46" t="s">
        <v>707</v>
      </c>
      <c r="L229" s="46" t="s">
        <v>736</v>
      </c>
      <c r="M229" s="78">
        <v>3800</v>
      </c>
      <c r="N229" s="78"/>
      <c r="O229" s="46" t="s">
        <v>1134</v>
      </c>
      <c r="P229" s="45"/>
      <c r="Q229" s="45">
        <v>1251319</v>
      </c>
      <c r="R229" s="68"/>
    </row>
    <row r="230" spans="1:18" ht="15" x14ac:dyDescent="0.25">
      <c r="A230" s="71" t="s">
        <v>1081</v>
      </c>
      <c r="B230" s="35" t="s">
        <v>1146</v>
      </c>
      <c r="C230" s="34" t="s">
        <v>51</v>
      </c>
      <c r="D230" s="34" t="s">
        <v>57</v>
      </c>
      <c r="E230" s="34" t="s">
        <v>77</v>
      </c>
      <c r="F230" s="58" t="s">
        <v>57</v>
      </c>
      <c r="G230" s="34" t="s">
        <v>57</v>
      </c>
      <c r="H230" s="34" t="s">
        <v>59</v>
      </c>
      <c r="I230" s="32" t="str">
        <f t="shared" si="3"/>
        <v>P/N CONNU</v>
      </c>
      <c r="J230" s="46" t="s">
        <v>957</v>
      </c>
      <c r="K230" s="46" t="s">
        <v>707</v>
      </c>
      <c r="L230" s="46" t="s">
        <v>736</v>
      </c>
      <c r="M230" s="77">
        <v>617</v>
      </c>
      <c r="N230" s="77"/>
      <c r="O230" s="46" t="s">
        <v>1135</v>
      </c>
      <c r="P230" s="45"/>
      <c r="Q230" s="45">
        <v>1251019</v>
      </c>
      <c r="R230" s="68"/>
    </row>
    <row r="231" spans="1:18" ht="15" x14ac:dyDescent="0.25">
      <c r="A231" s="71" t="s">
        <v>1082</v>
      </c>
      <c r="B231" s="35" t="s">
        <v>1146</v>
      </c>
      <c r="C231" s="34" t="s">
        <v>51</v>
      </c>
      <c r="D231" s="40" t="s">
        <v>57</v>
      </c>
      <c r="E231" s="34" t="s">
        <v>77</v>
      </c>
      <c r="F231" s="58" t="s">
        <v>57</v>
      </c>
      <c r="G231" s="40" t="s">
        <v>57</v>
      </c>
      <c r="H231" s="40" t="s">
        <v>59</v>
      </c>
      <c r="I231" s="32" t="str">
        <f t="shared" si="3"/>
        <v>P/N CONNU</v>
      </c>
      <c r="J231" s="46" t="s">
        <v>957</v>
      </c>
      <c r="K231" s="46" t="s">
        <v>707</v>
      </c>
      <c r="L231" s="46" t="s">
        <v>736</v>
      </c>
      <c r="M231" s="77">
        <v>617</v>
      </c>
      <c r="N231" s="77"/>
      <c r="O231" s="46" t="s">
        <v>1135</v>
      </c>
      <c r="P231" s="45"/>
      <c r="Q231" s="45">
        <v>1251019</v>
      </c>
      <c r="R231" s="68"/>
    </row>
    <row r="232" spans="1:18" ht="15" x14ac:dyDescent="0.25">
      <c r="A232" s="74" t="s">
        <v>1129</v>
      </c>
      <c r="B232" s="75" t="s">
        <v>1146</v>
      </c>
      <c r="C232" s="34" t="s">
        <v>51</v>
      </c>
      <c r="D232" s="34" t="s">
        <v>57</v>
      </c>
      <c r="E232" s="34" t="s">
        <v>77</v>
      </c>
      <c r="F232" s="58" t="s">
        <v>57</v>
      </c>
      <c r="G232" s="34" t="s">
        <v>57</v>
      </c>
      <c r="H232" s="34" t="s">
        <v>59</v>
      </c>
      <c r="I232" s="32" t="str">
        <f t="shared" si="3"/>
        <v>P/N CONNU</v>
      </c>
      <c r="J232" s="46" t="s">
        <v>957</v>
      </c>
      <c r="K232" s="46" t="s">
        <v>707</v>
      </c>
      <c r="L232" s="46" t="s">
        <v>736</v>
      </c>
      <c r="M232" s="79"/>
      <c r="N232" s="79"/>
      <c r="O232" s="46"/>
      <c r="P232" s="45"/>
      <c r="Q232" s="45">
        <v>1251019</v>
      </c>
      <c r="R232" s="68"/>
    </row>
    <row r="233" spans="1:18" ht="15" x14ac:dyDescent="0.25">
      <c r="A233" s="74" t="s">
        <v>1436</v>
      </c>
      <c r="B233" s="75" t="s">
        <v>1146</v>
      </c>
      <c r="C233" s="34" t="s">
        <v>51</v>
      </c>
      <c r="D233" s="34" t="s">
        <v>57</v>
      </c>
      <c r="E233" s="34" t="s">
        <v>77</v>
      </c>
      <c r="F233" s="58" t="s">
        <v>57</v>
      </c>
      <c r="G233" s="34" t="s">
        <v>57</v>
      </c>
      <c r="H233" s="34" t="s">
        <v>59</v>
      </c>
      <c r="I233" s="32" t="str">
        <f t="shared" si="3"/>
        <v>P/N CONNU</v>
      </c>
      <c r="J233" s="46" t="s">
        <v>957</v>
      </c>
      <c r="K233" s="46" t="s">
        <v>707</v>
      </c>
      <c r="L233" s="46" t="s">
        <v>735</v>
      </c>
      <c r="M233" s="79">
        <v>534</v>
      </c>
      <c r="N233" s="79">
        <v>853</v>
      </c>
      <c r="O233" s="46" t="s">
        <v>1135</v>
      </c>
      <c r="P233" s="45"/>
      <c r="Q233" s="45">
        <v>1251019</v>
      </c>
      <c r="R233" s="68"/>
    </row>
    <row r="234" spans="1:18" ht="15" x14ac:dyDescent="0.25">
      <c r="A234" s="34" t="s">
        <v>1557</v>
      </c>
      <c r="B234" s="35" t="s">
        <v>1146</v>
      </c>
      <c r="C234" s="34" t="s">
        <v>51</v>
      </c>
      <c r="D234" s="34" t="s">
        <v>77</v>
      </c>
      <c r="E234" s="34" t="s">
        <v>77</v>
      </c>
      <c r="F234" s="82" t="s">
        <v>57</v>
      </c>
      <c r="G234" s="34" t="s">
        <v>57</v>
      </c>
      <c r="H234" s="34" t="s">
        <v>59</v>
      </c>
      <c r="I234" s="32" t="str">
        <f t="shared" si="3"/>
        <v>P/N CONNU</v>
      </c>
      <c r="J234" s="46"/>
      <c r="K234" s="46" t="s">
        <v>707</v>
      </c>
      <c r="L234" s="46" t="s">
        <v>736</v>
      </c>
      <c r="M234" s="78">
        <v>502</v>
      </c>
      <c r="N234" s="78">
        <v>919</v>
      </c>
      <c r="O234" s="46" t="s">
        <v>1135</v>
      </c>
      <c r="P234" s="45"/>
      <c r="Q234" s="45">
        <v>1251019</v>
      </c>
      <c r="R234" s="68"/>
    </row>
    <row r="235" spans="1:18" ht="15" x14ac:dyDescent="0.25">
      <c r="A235" s="47" t="s">
        <v>1665</v>
      </c>
      <c r="B235" s="35" t="s">
        <v>1146</v>
      </c>
      <c r="C235" s="36" t="s">
        <v>51</v>
      </c>
      <c r="D235" s="34" t="s">
        <v>57</v>
      </c>
      <c r="E235" s="34" t="s">
        <v>77</v>
      </c>
      <c r="F235" s="58" t="s">
        <v>57</v>
      </c>
      <c r="G235" s="34" t="s">
        <v>57</v>
      </c>
      <c r="H235" s="34" t="s">
        <v>59</v>
      </c>
      <c r="I235" s="32" t="str">
        <f t="shared" si="3"/>
        <v>P/N CONNU</v>
      </c>
      <c r="J235" s="46" t="s">
        <v>57</v>
      </c>
      <c r="K235" s="46" t="s">
        <v>707</v>
      </c>
      <c r="L235" s="46" t="s">
        <v>736</v>
      </c>
      <c r="M235" s="97">
        <v>4521</v>
      </c>
      <c r="N235" s="97">
        <v>9368</v>
      </c>
      <c r="O235" s="46" t="s">
        <v>1135</v>
      </c>
      <c r="P235" s="45"/>
      <c r="Q235" s="45">
        <v>1251019</v>
      </c>
      <c r="R235" s="68"/>
    </row>
    <row r="236" spans="1:18" ht="15" x14ac:dyDescent="0.25">
      <c r="A236" s="36" t="s">
        <v>646</v>
      </c>
      <c r="B236" s="35" t="s">
        <v>60</v>
      </c>
      <c r="C236" s="34" t="s">
        <v>99</v>
      </c>
      <c r="D236" s="34" t="s">
        <v>57</v>
      </c>
      <c r="E236" s="52" t="s">
        <v>75</v>
      </c>
      <c r="F236" s="54" t="s">
        <v>57</v>
      </c>
      <c r="G236" s="34" t="s">
        <v>57</v>
      </c>
      <c r="H236" s="34" t="s">
        <v>13</v>
      </c>
      <c r="I236" s="32" t="str">
        <f t="shared" si="3"/>
        <v>P/N CONNU</v>
      </c>
      <c r="J236" s="46" t="s">
        <v>57</v>
      </c>
      <c r="K236" s="46" t="s">
        <v>710</v>
      </c>
      <c r="L236" s="46" t="s">
        <v>735</v>
      </c>
      <c r="M236" s="77">
        <v>245</v>
      </c>
      <c r="N236" s="77"/>
      <c r="O236" s="46" t="s">
        <v>1134</v>
      </c>
      <c r="P236" s="45">
        <v>1251017</v>
      </c>
      <c r="Q236" s="45">
        <v>1251019</v>
      </c>
      <c r="R236" s="68"/>
    </row>
    <row r="237" spans="1:18" ht="15" x14ac:dyDescent="0.25">
      <c r="A237" s="36" t="s">
        <v>647</v>
      </c>
      <c r="B237" s="35" t="s">
        <v>60</v>
      </c>
      <c r="C237" s="34" t="s">
        <v>51</v>
      </c>
      <c r="D237" s="34" t="s">
        <v>57</v>
      </c>
      <c r="E237" s="36" t="s">
        <v>57</v>
      </c>
      <c r="F237" s="54" t="s">
        <v>57</v>
      </c>
      <c r="G237" s="34" t="s">
        <v>57</v>
      </c>
      <c r="H237" s="40" t="s">
        <v>13</v>
      </c>
      <c r="I237" s="32" t="str">
        <f t="shared" si="3"/>
        <v>P/N CONNU</v>
      </c>
      <c r="J237" s="46" t="s">
        <v>147</v>
      </c>
      <c r="K237" s="46" t="s">
        <v>710</v>
      </c>
      <c r="L237" s="46" t="s">
        <v>735</v>
      </c>
      <c r="M237" s="77"/>
      <c r="N237" s="77"/>
      <c r="O237" s="46"/>
      <c r="P237" s="45">
        <v>1251017</v>
      </c>
      <c r="Q237" s="45">
        <v>1251019</v>
      </c>
      <c r="R237" s="68"/>
    </row>
    <row r="238" spans="1:18" ht="15" x14ac:dyDescent="0.25">
      <c r="A238" s="36" t="s">
        <v>648</v>
      </c>
      <c r="B238" s="35" t="s">
        <v>60</v>
      </c>
      <c r="C238" s="34" t="s">
        <v>51</v>
      </c>
      <c r="D238" s="34" t="s">
        <v>57</v>
      </c>
      <c r="E238" s="36" t="s">
        <v>57</v>
      </c>
      <c r="F238" s="54" t="s">
        <v>57</v>
      </c>
      <c r="G238" s="34" t="s">
        <v>57</v>
      </c>
      <c r="H238" s="40" t="s">
        <v>13</v>
      </c>
      <c r="I238" s="32" t="str">
        <f t="shared" si="3"/>
        <v>P/N CONNU</v>
      </c>
      <c r="J238" s="46" t="s">
        <v>57</v>
      </c>
      <c r="K238" s="46" t="s">
        <v>710</v>
      </c>
      <c r="L238" s="46" t="s">
        <v>735</v>
      </c>
      <c r="M238" s="77"/>
      <c r="N238" s="77"/>
      <c r="O238" s="46"/>
      <c r="P238" s="45">
        <v>1251017</v>
      </c>
      <c r="Q238" s="45">
        <v>1251019</v>
      </c>
      <c r="R238" s="68"/>
    </row>
    <row r="239" spans="1:18" ht="15" x14ac:dyDescent="0.25">
      <c r="A239" s="41" t="s">
        <v>649</v>
      </c>
      <c r="B239" s="39" t="s">
        <v>60</v>
      </c>
      <c r="C239" s="34" t="s">
        <v>99</v>
      </c>
      <c r="D239" s="34" t="s">
        <v>57</v>
      </c>
      <c r="E239" s="52" t="s">
        <v>75</v>
      </c>
      <c r="F239" s="57" t="s">
        <v>57</v>
      </c>
      <c r="G239" s="36" t="s">
        <v>57</v>
      </c>
      <c r="H239" s="40" t="s">
        <v>13</v>
      </c>
      <c r="I239" s="32" t="str">
        <f t="shared" si="3"/>
        <v>P/N CONNU</v>
      </c>
      <c r="J239" s="46" t="s">
        <v>57</v>
      </c>
      <c r="K239" s="46" t="s">
        <v>710</v>
      </c>
      <c r="L239" s="46" t="s">
        <v>735</v>
      </c>
      <c r="M239" s="77"/>
      <c r="N239" s="77"/>
      <c r="O239" s="46"/>
      <c r="P239" s="45">
        <v>1251017</v>
      </c>
      <c r="Q239" s="45">
        <v>1251019</v>
      </c>
      <c r="R239" s="68"/>
    </row>
    <row r="240" spans="1:18" ht="15" x14ac:dyDescent="0.25">
      <c r="A240" s="36" t="s">
        <v>650</v>
      </c>
      <c r="B240" s="39" t="s">
        <v>60</v>
      </c>
      <c r="C240" s="34" t="s">
        <v>99</v>
      </c>
      <c r="D240" s="34" t="s">
        <v>57</v>
      </c>
      <c r="E240" s="52" t="s">
        <v>75</v>
      </c>
      <c r="F240" s="54" t="s">
        <v>57</v>
      </c>
      <c r="G240" s="34" t="s">
        <v>57</v>
      </c>
      <c r="H240" s="36" t="s">
        <v>13</v>
      </c>
      <c r="I240" s="32" t="str">
        <f t="shared" si="3"/>
        <v>P/N CONNU</v>
      </c>
      <c r="J240" s="46" t="s">
        <v>57</v>
      </c>
      <c r="K240" s="46" t="s">
        <v>710</v>
      </c>
      <c r="L240" s="46" t="s">
        <v>735</v>
      </c>
      <c r="M240" s="77"/>
      <c r="N240" s="77"/>
      <c r="O240" s="46"/>
      <c r="P240" s="45">
        <v>1251017</v>
      </c>
      <c r="Q240" s="45">
        <v>1251019</v>
      </c>
      <c r="R240" s="68"/>
    </row>
    <row r="241" spans="1:18" ht="15" x14ac:dyDescent="0.25">
      <c r="A241" s="36" t="s">
        <v>692</v>
      </c>
      <c r="B241" s="39" t="s">
        <v>462</v>
      </c>
      <c r="C241" s="34" t="s">
        <v>51</v>
      </c>
      <c r="D241" s="34" t="s">
        <v>57</v>
      </c>
      <c r="E241" s="34" t="s">
        <v>147</v>
      </c>
      <c r="F241" s="34" t="s">
        <v>57</v>
      </c>
      <c r="G241" s="34" t="s">
        <v>57</v>
      </c>
      <c r="H241" s="34" t="s">
        <v>13</v>
      </c>
      <c r="I241" s="32" t="str">
        <f t="shared" si="3"/>
        <v>P/N CONNU</v>
      </c>
      <c r="J241" s="46" t="s">
        <v>147</v>
      </c>
      <c r="K241" s="46" t="s">
        <v>710</v>
      </c>
      <c r="L241" s="46" t="s">
        <v>736</v>
      </c>
      <c r="M241" s="77"/>
      <c r="N241" s="77"/>
      <c r="O241" s="46"/>
      <c r="P241" s="45"/>
      <c r="Q241" s="45">
        <v>1251019</v>
      </c>
      <c r="R241" s="68"/>
    </row>
    <row r="242" spans="1:18" ht="15" x14ac:dyDescent="0.25">
      <c r="A242" s="36" t="s">
        <v>687</v>
      </c>
      <c r="B242" s="39" t="s">
        <v>460</v>
      </c>
      <c r="C242" s="34" t="s">
        <v>99</v>
      </c>
      <c r="D242" s="34" t="s">
        <v>57</v>
      </c>
      <c r="E242" s="34" t="s">
        <v>147</v>
      </c>
      <c r="F242" s="34" t="s">
        <v>57</v>
      </c>
      <c r="G242" s="34" t="s">
        <v>57</v>
      </c>
      <c r="H242" s="34" t="s">
        <v>13</v>
      </c>
      <c r="I242" s="32" t="str">
        <f t="shared" si="3"/>
        <v>P/N CONNU</v>
      </c>
      <c r="J242" s="46" t="s">
        <v>147</v>
      </c>
      <c r="K242" s="46" t="s">
        <v>710</v>
      </c>
      <c r="L242" s="46" t="s">
        <v>736</v>
      </c>
      <c r="M242" s="77">
        <v>234.12</v>
      </c>
      <c r="N242" s="77"/>
      <c r="O242" s="46" t="s">
        <v>1134</v>
      </c>
      <c r="P242" s="45"/>
      <c r="Q242" s="45">
        <v>1251019</v>
      </c>
      <c r="R242" s="68"/>
    </row>
    <row r="243" spans="1:18" ht="15" x14ac:dyDescent="0.25">
      <c r="A243" s="36" t="s">
        <v>689</v>
      </c>
      <c r="B243" s="39" t="s">
        <v>460</v>
      </c>
      <c r="C243" s="34" t="s">
        <v>99</v>
      </c>
      <c r="D243" s="34" t="s">
        <v>57</v>
      </c>
      <c r="E243" s="34" t="s">
        <v>77</v>
      </c>
      <c r="F243" s="34" t="s">
        <v>57</v>
      </c>
      <c r="G243" s="34" t="s">
        <v>57</v>
      </c>
      <c r="H243" s="34" t="s">
        <v>13</v>
      </c>
      <c r="I243" s="32" t="str">
        <f t="shared" si="3"/>
        <v>P/N CONNU</v>
      </c>
      <c r="J243" s="46" t="s">
        <v>57</v>
      </c>
      <c r="K243" s="46" t="s">
        <v>710</v>
      </c>
      <c r="L243" s="46" t="s">
        <v>736</v>
      </c>
      <c r="M243" s="77"/>
      <c r="N243" s="77"/>
      <c r="O243" s="46"/>
      <c r="P243" s="45"/>
      <c r="Q243" s="45">
        <v>1251019</v>
      </c>
      <c r="R243" s="68"/>
    </row>
    <row r="244" spans="1:18" ht="15" x14ac:dyDescent="0.25">
      <c r="A244" s="36" t="s">
        <v>662</v>
      </c>
      <c r="B244" s="35" t="s">
        <v>1432</v>
      </c>
      <c r="C244" s="34" t="s">
        <v>99</v>
      </c>
      <c r="D244" s="34" t="s">
        <v>57</v>
      </c>
      <c r="E244" s="34" t="s">
        <v>147</v>
      </c>
      <c r="F244" s="35">
        <v>6595684903</v>
      </c>
      <c r="G244" s="34" t="s">
        <v>56</v>
      </c>
      <c r="H244" s="34" t="s">
        <v>59</v>
      </c>
      <c r="I244" s="32" t="str">
        <f t="shared" si="3"/>
        <v>P/N CONNU</v>
      </c>
      <c r="J244" s="46" t="s">
        <v>147</v>
      </c>
      <c r="K244" s="46" t="s">
        <v>707</v>
      </c>
      <c r="L244" s="46" t="s">
        <v>736</v>
      </c>
      <c r="M244" s="78">
        <v>5510</v>
      </c>
      <c r="N244" s="78"/>
      <c r="O244" s="46" t="s">
        <v>1135</v>
      </c>
      <c r="P244" s="45"/>
      <c r="Q244" s="45">
        <v>1251319</v>
      </c>
      <c r="R244" s="68"/>
    </row>
    <row r="245" spans="1:18" ht="15" x14ac:dyDescent="0.25">
      <c r="A245" s="36" t="s">
        <v>694</v>
      </c>
      <c r="B245" s="39" t="s">
        <v>464</v>
      </c>
      <c r="C245" s="34" t="s">
        <v>99</v>
      </c>
      <c r="D245" s="34" t="s">
        <v>57</v>
      </c>
      <c r="E245" s="34" t="s">
        <v>147</v>
      </c>
      <c r="F245" s="34" t="s">
        <v>147</v>
      </c>
      <c r="G245" s="34" t="s">
        <v>147</v>
      </c>
      <c r="H245" s="34" t="s">
        <v>13</v>
      </c>
      <c r="I245" s="32" t="str">
        <f t="shared" si="3"/>
        <v>P/N CONNU</v>
      </c>
      <c r="J245" s="46" t="s">
        <v>147</v>
      </c>
      <c r="K245" s="46" t="s">
        <v>710</v>
      </c>
      <c r="L245" s="46" t="s">
        <v>736</v>
      </c>
      <c r="M245" s="77"/>
      <c r="N245" s="77"/>
      <c r="O245" s="46"/>
      <c r="P245" s="45"/>
      <c r="Q245" s="45">
        <v>1251019</v>
      </c>
      <c r="R245" s="68"/>
    </row>
    <row r="246" spans="1:18" ht="15" x14ac:dyDescent="0.25">
      <c r="A246" s="36" t="s">
        <v>695</v>
      </c>
      <c r="B246" s="39" t="s">
        <v>465</v>
      </c>
      <c r="C246" s="34" t="s">
        <v>99</v>
      </c>
      <c r="D246" s="34" t="s">
        <v>57</v>
      </c>
      <c r="E246" s="34" t="s">
        <v>147</v>
      </c>
      <c r="F246" s="34" t="s">
        <v>147</v>
      </c>
      <c r="G246" s="34" t="s">
        <v>147</v>
      </c>
      <c r="H246" s="34" t="s">
        <v>13</v>
      </c>
      <c r="I246" s="32" t="str">
        <f t="shared" si="3"/>
        <v>P/N CONNU</v>
      </c>
      <c r="J246" s="46" t="s">
        <v>147</v>
      </c>
      <c r="K246" s="46" t="s">
        <v>710</v>
      </c>
      <c r="L246" s="46" t="s">
        <v>738</v>
      </c>
      <c r="M246" s="77"/>
      <c r="N246" s="77"/>
      <c r="O246" s="46"/>
      <c r="P246" s="45"/>
      <c r="Q246" s="45">
        <v>1251019</v>
      </c>
      <c r="R246" s="68"/>
    </row>
    <row r="247" spans="1:18" ht="15" x14ac:dyDescent="0.25">
      <c r="A247" s="36" t="s">
        <v>696</v>
      </c>
      <c r="B247" s="39" t="s">
        <v>466</v>
      </c>
      <c r="C247" s="34" t="s">
        <v>99</v>
      </c>
      <c r="D247" s="34" t="s">
        <v>57</v>
      </c>
      <c r="E247" s="34" t="s">
        <v>147</v>
      </c>
      <c r="F247" s="34" t="s">
        <v>147</v>
      </c>
      <c r="G247" s="34" t="s">
        <v>147</v>
      </c>
      <c r="H247" s="34" t="s">
        <v>13</v>
      </c>
      <c r="I247" s="32" t="str">
        <f t="shared" si="3"/>
        <v>P/N CONNU</v>
      </c>
      <c r="J247" s="46" t="s">
        <v>147</v>
      </c>
      <c r="K247" s="46" t="s">
        <v>710</v>
      </c>
      <c r="L247" s="46" t="s">
        <v>738</v>
      </c>
      <c r="M247" s="77"/>
      <c r="N247" s="77"/>
      <c r="O247" s="46"/>
      <c r="P247" s="45"/>
      <c r="Q247" s="45">
        <v>1251019</v>
      </c>
      <c r="R247" s="68"/>
    </row>
    <row r="248" spans="1:18" ht="15" x14ac:dyDescent="0.25">
      <c r="A248" s="36" t="s">
        <v>651</v>
      </c>
      <c r="B248" s="35" t="s">
        <v>115</v>
      </c>
      <c r="C248" s="34" t="s">
        <v>99</v>
      </c>
      <c r="D248" s="34" t="s">
        <v>57</v>
      </c>
      <c r="E248" s="52" t="s">
        <v>75</v>
      </c>
      <c r="F248" s="54" t="s">
        <v>57</v>
      </c>
      <c r="G248" s="34" t="s">
        <v>57</v>
      </c>
      <c r="H248" s="40" t="s">
        <v>13</v>
      </c>
      <c r="I248" s="32" t="str">
        <f t="shared" si="3"/>
        <v>P/N CONNU</v>
      </c>
      <c r="J248" s="46" t="s">
        <v>57</v>
      </c>
      <c r="K248" s="46" t="s">
        <v>710</v>
      </c>
      <c r="L248" s="46" t="s">
        <v>735</v>
      </c>
      <c r="M248" s="77">
        <v>142.56</v>
      </c>
      <c r="N248" s="77"/>
      <c r="O248" s="46" t="s">
        <v>1134</v>
      </c>
      <c r="P248" s="45">
        <v>1251017</v>
      </c>
      <c r="Q248" s="45">
        <v>1251019</v>
      </c>
      <c r="R248" s="68"/>
    </row>
    <row r="249" spans="1:18" ht="15" x14ac:dyDescent="0.25">
      <c r="A249" s="36" t="s">
        <v>691</v>
      </c>
      <c r="B249" s="39" t="s">
        <v>115</v>
      </c>
      <c r="C249" s="34" t="s">
        <v>99</v>
      </c>
      <c r="D249" s="34" t="s">
        <v>57</v>
      </c>
      <c r="E249" s="34" t="s">
        <v>147</v>
      </c>
      <c r="F249" s="34" t="s">
        <v>57</v>
      </c>
      <c r="G249" s="34" t="s">
        <v>57</v>
      </c>
      <c r="H249" s="34" t="s">
        <v>13</v>
      </c>
      <c r="I249" s="32" t="str">
        <f t="shared" si="3"/>
        <v>P/N CONNU</v>
      </c>
      <c r="J249" s="46" t="s">
        <v>147</v>
      </c>
      <c r="K249" s="46" t="s">
        <v>710</v>
      </c>
      <c r="L249" s="46" t="s">
        <v>736</v>
      </c>
      <c r="M249" s="77"/>
      <c r="N249" s="77"/>
      <c r="O249" s="46"/>
      <c r="P249" s="45"/>
      <c r="Q249" s="45">
        <v>1251019</v>
      </c>
      <c r="R249" s="68"/>
    </row>
    <row r="250" spans="1:18" ht="15" x14ac:dyDescent="0.25">
      <c r="A250" s="36" t="s">
        <v>1438</v>
      </c>
      <c r="B250" s="39" t="s">
        <v>115</v>
      </c>
      <c r="C250" s="34" t="s">
        <v>51</v>
      </c>
      <c r="D250" s="34" t="s">
        <v>57</v>
      </c>
      <c r="E250" s="34" t="s">
        <v>147</v>
      </c>
      <c r="F250" s="34" t="s">
        <v>57</v>
      </c>
      <c r="G250" s="34" t="s">
        <v>57</v>
      </c>
      <c r="H250" s="34" t="s">
        <v>13</v>
      </c>
      <c r="I250" s="32" t="str">
        <f t="shared" si="3"/>
        <v>P/N CONNU</v>
      </c>
      <c r="J250" s="46" t="s">
        <v>147</v>
      </c>
      <c r="K250" s="46" t="s">
        <v>710</v>
      </c>
      <c r="L250" s="46" t="s">
        <v>736</v>
      </c>
      <c r="M250" s="77"/>
      <c r="N250" s="77"/>
      <c r="O250" s="46"/>
      <c r="P250" s="45"/>
      <c r="Q250" s="45">
        <v>1251019</v>
      </c>
      <c r="R250" s="68"/>
    </row>
    <row r="251" spans="1:18" ht="15" x14ac:dyDescent="0.25">
      <c r="A251" s="36" t="s">
        <v>717</v>
      </c>
      <c r="B251" s="39" t="s">
        <v>1068</v>
      </c>
      <c r="C251" s="34" t="s">
        <v>51</v>
      </c>
      <c r="D251" s="36" t="s">
        <v>57</v>
      </c>
      <c r="E251" s="34" t="s">
        <v>77</v>
      </c>
      <c r="F251" s="58" t="s">
        <v>57</v>
      </c>
      <c r="G251" s="34" t="s">
        <v>57</v>
      </c>
      <c r="H251" s="34" t="s">
        <v>59</v>
      </c>
      <c r="I251" s="32" t="str">
        <f t="shared" si="3"/>
        <v>P/N CONNU</v>
      </c>
      <c r="J251" s="45" t="s">
        <v>957</v>
      </c>
      <c r="K251" s="45" t="s">
        <v>707</v>
      </c>
      <c r="L251" s="45" t="s">
        <v>736</v>
      </c>
      <c r="M251" s="78" t="s">
        <v>147</v>
      </c>
      <c r="N251" s="78"/>
      <c r="O251" s="46" t="s">
        <v>147</v>
      </c>
      <c r="P251" s="45"/>
      <c r="Q251" s="45">
        <v>1251019</v>
      </c>
      <c r="R251" s="68"/>
    </row>
    <row r="252" spans="1:18" ht="15" x14ac:dyDescent="0.25">
      <c r="A252" s="36" t="s">
        <v>718</v>
      </c>
      <c r="B252" s="39" t="s">
        <v>1068</v>
      </c>
      <c r="C252" s="34" t="s">
        <v>51</v>
      </c>
      <c r="D252" s="36" t="s">
        <v>57</v>
      </c>
      <c r="E252" s="34" t="s">
        <v>77</v>
      </c>
      <c r="F252" s="58" t="s">
        <v>57</v>
      </c>
      <c r="G252" s="34" t="s">
        <v>57</v>
      </c>
      <c r="H252" s="34" t="s">
        <v>59</v>
      </c>
      <c r="I252" s="32" t="str">
        <f t="shared" si="3"/>
        <v>P/N CONNU</v>
      </c>
      <c r="J252" s="45" t="s">
        <v>957</v>
      </c>
      <c r="K252" s="45" t="s">
        <v>707</v>
      </c>
      <c r="L252" s="45" t="s">
        <v>736</v>
      </c>
      <c r="M252" s="78" t="s">
        <v>147</v>
      </c>
      <c r="N252" s="78"/>
      <c r="O252" s="46" t="s">
        <v>147</v>
      </c>
      <c r="P252" s="45"/>
      <c r="Q252" s="45">
        <v>1251019</v>
      </c>
      <c r="R252" s="68"/>
    </row>
    <row r="253" spans="1:18" ht="15" x14ac:dyDescent="0.25">
      <c r="A253" s="36" t="s">
        <v>719</v>
      </c>
      <c r="B253" s="39" t="s">
        <v>1068</v>
      </c>
      <c r="C253" s="34" t="s">
        <v>51</v>
      </c>
      <c r="D253" s="36" t="s">
        <v>57</v>
      </c>
      <c r="E253" s="34" t="s">
        <v>77</v>
      </c>
      <c r="F253" s="58" t="s">
        <v>57</v>
      </c>
      <c r="G253" s="34" t="s">
        <v>57</v>
      </c>
      <c r="H253" s="34" t="s">
        <v>59</v>
      </c>
      <c r="I253" s="32" t="str">
        <f t="shared" si="3"/>
        <v>P/N CONNU</v>
      </c>
      <c r="J253" s="45" t="s">
        <v>957</v>
      </c>
      <c r="K253" s="45" t="s">
        <v>707</v>
      </c>
      <c r="L253" s="45" t="s">
        <v>736</v>
      </c>
      <c r="M253" s="78" t="s">
        <v>147</v>
      </c>
      <c r="N253" s="78"/>
      <c r="O253" s="46" t="s">
        <v>147</v>
      </c>
      <c r="P253" s="45"/>
      <c r="Q253" s="45">
        <v>1251019</v>
      </c>
      <c r="R253" s="68"/>
    </row>
    <row r="254" spans="1:18" ht="15" x14ac:dyDescent="0.25">
      <c r="A254" s="36" t="s">
        <v>720</v>
      </c>
      <c r="B254" s="39" t="s">
        <v>1068</v>
      </c>
      <c r="C254" s="34" t="s">
        <v>51</v>
      </c>
      <c r="D254" s="36" t="s">
        <v>57</v>
      </c>
      <c r="E254" s="34" t="s">
        <v>77</v>
      </c>
      <c r="F254" s="58" t="s">
        <v>57</v>
      </c>
      <c r="G254" s="34" t="s">
        <v>57</v>
      </c>
      <c r="H254" s="34" t="s">
        <v>59</v>
      </c>
      <c r="I254" s="32" t="str">
        <f t="shared" si="3"/>
        <v>P/N CONNU</v>
      </c>
      <c r="J254" s="45" t="s">
        <v>957</v>
      </c>
      <c r="K254" s="45" t="s">
        <v>707</v>
      </c>
      <c r="L254" s="45" t="s">
        <v>736</v>
      </c>
      <c r="M254" s="78" t="s">
        <v>147</v>
      </c>
      <c r="N254" s="78"/>
      <c r="O254" s="46" t="s">
        <v>147</v>
      </c>
      <c r="P254" s="45"/>
      <c r="Q254" s="45">
        <v>1251019</v>
      </c>
      <c r="R254" s="68"/>
    </row>
    <row r="255" spans="1:18" ht="15" x14ac:dyDescent="0.25">
      <c r="A255" s="36" t="s">
        <v>690</v>
      </c>
      <c r="B255" s="39" t="s">
        <v>461</v>
      </c>
      <c r="C255" s="34" t="s">
        <v>99</v>
      </c>
      <c r="D255" s="34" t="s">
        <v>57</v>
      </c>
      <c r="E255" s="34" t="s">
        <v>147</v>
      </c>
      <c r="F255" s="34" t="s">
        <v>57</v>
      </c>
      <c r="G255" s="34" t="s">
        <v>57</v>
      </c>
      <c r="H255" s="34" t="s">
        <v>13</v>
      </c>
      <c r="I255" s="32" t="str">
        <f t="shared" si="3"/>
        <v>P/N CONNU</v>
      </c>
      <c r="J255" s="46" t="s">
        <v>147</v>
      </c>
      <c r="K255" s="46" t="s">
        <v>710</v>
      </c>
      <c r="L255" s="46" t="s">
        <v>736</v>
      </c>
      <c r="M255" s="77"/>
      <c r="N255" s="77"/>
      <c r="O255" s="46"/>
      <c r="P255" s="45"/>
      <c r="Q255" s="45">
        <v>1251019</v>
      </c>
      <c r="R255" s="68"/>
    </row>
    <row r="256" spans="1:18" ht="15" x14ac:dyDescent="0.25">
      <c r="A256" s="36" t="s">
        <v>652</v>
      </c>
      <c r="B256" s="35" t="s">
        <v>367</v>
      </c>
      <c r="C256" s="52" t="s">
        <v>99</v>
      </c>
      <c r="D256" s="36" t="s">
        <v>57</v>
      </c>
      <c r="E256" s="52" t="s">
        <v>75</v>
      </c>
      <c r="F256" s="55" t="s">
        <v>57</v>
      </c>
      <c r="G256" s="36" t="s">
        <v>57</v>
      </c>
      <c r="H256" s="36" t="s">
        <v>13</v>
      </c>
      <c r="I256" s="32" t="str">
        <f t="shared" si="3"/>
        <v>P/N CONNU</v>
      </c>
      <c r="J256" s="45" t="s">
        <v>57</v>
      </c>
      <c r="K256" s="46" t="s">
        <v>710</v>
      </c>
      <c r="L256" s="46" t="s">
        <v>735</v>
      </c>
      <c r="M256" s="77"/>
      <c r="N256" s="77"/>
      <c r="O256" s="46"/>
      <c r="P256" s="45"/>
      <c r="Q256" s="45">
        <v>1251019</v>
      </c>
      <c r="R256" s="68"/>
    </row>
    <row r="257" spans="1:18" ht="15" x14ac:dyDescent="0.25">
      <c r="A257" s="36" t="s">
        <v>653</v>
      </c>
      <c r="B257" s="47" t="s">
        <v>368</v>
      </c>
      <c r="C257" s="34" t="s">
        <v>99</v>
      </c>
      <c r="D257" s="34" t="s">
        <v>57</v>
      </c>
      <c r="E257" s="52" t="s">
        <v>75</v>
      </c>
      <c r="F257" s="54" t="s">
        <v>57</v>
      </c>
      <c r="G257" s="34" t="s">
        <v>57</v>
      </c>
      <c r="H257" s="40" t="s">
        <v>13</v>
      </c>
      <c r="I257" s="32" t="str">
        <f t="shared" si="3"/>
        <v>P/N CONNU</v>
      </c>
      <c r="J257" s="46" t="s">
        <v>57</v>
      </c>
      <c r="K257" s="46" t="s">
        <v>710</v>
      </c>
      <c r="L257" s="46" t="s">
        <v>735</v>
      </c>
      <c r="M257" s="77"/>
      <c r="N257" s="77"/>
      <c r="O257" s="46"/>
      <c r="P257" s="45">
        <v>1251017</v>
      </c>
      <c r="Q257" s="45">
        <v>1251019</v>
      </c>
      <c r="R257" s="68"/>
    </row>
    <row r="258" spans="1:18" ht="15" x14ac:dyDescent="0.25">
      <c r="A258" s="36" t="s">
        <v>680</v>
      </c>
      <c r="B258" s="39" t="s">
        <v>450</v>
      </c>
      <c r="C258" s="34" t="s">
        <v>99</v>
      </c>
      <c r="D258" s="34" t="s">
        <v>57</v>
      </c>
      <c r="E258" s="34" t="s">
        <v>147</v>
      </c>
      <c r="F258" s="34" t="s">
        <v>57</v>
      </c>
      <c r="G258" s="34" t="s">
        <v>57</v>
      </c>
      <c r="H258" s="34" t="s">
        <v>59</v>
      </c>
      <c r="I258" s="32" t="str">
        <f t="shared" ref="I258:I311" si="4">IF(ISTEXT(A258),"P/N CONNU","")</f>
        <v>P/N CONNU</v>
      </c>
      <c r="J258" s="46" t="s">
        <v>147</v>
      </c>
      <c r="K258" s="46" t="s">
        <v>707</v>
      </c>
      <c r="L258" s="46" t="s">
        <v>736</v>
      </c>
      <c r="M258" s="78">
        <v>1158.42</v>
      </c>
      <c r="N258" s="78"/>
      <c r="O258" s="46" t="s">
        <v>1134</v>
      </c>
      <c r="P258" s="45"/>
      <c r="Q258" s="45">
        <v>1251019</v>
      </c>
      <c r="R258" s="68"/>
    </row>
    <row r="259" spans="1:18" ht="15" x14ac:dyDescent="0.25">
      <c r="A259" s="36" t="s">
        <v>681</v>
      </c>
      <c r="B259" s="39" t="s">
        <v>450</v>
      </c>
      <c r="C259" s="34" t="s">
        <v>99</v>
      </c>
      <c r="D259" s="34" t="s">
        <v>57</v>
      </c>
      <c r="E259" s="34" t="s">
        <v>147</v>
      </c>
      <c r="F259" s="34" t="s">
        <v>57</v>
      </c>
      <c r="G259" s="34" t="s">
        <v>57</v>
      </c>
      <c r="H259" s="34" t="s">
        <v>59</v>
      </c>
      <c r="I259" s="32" t="str">
        <f t="shared" si="4"/>
        <v>P/N CONNU</v>
      </c>
      <c r="J259" s="46" t="s">
        <v>147</v>
      </c>
      <c r="K259" s="46" t="s">
        <v>707</v>
      </c>
      <c r="L259" s="46" t="s">
        <v>736</v>
      </c>
      <c r="M259" s="78">
        <v>3171.93</v>
      </c>
      <c r="N259" s="78"/>
      <c r="O259" s="46" t="s">
        <v>1134</v>
      </c>
      <c r="P259" s="45"/>
      <c r="Q259" s="45">
        <v>1251019</v>
      </c>
      <c r="R259" s="68"/>
    </row>
    <row r="260" spans="1:18" ht="15" x14ac:dyDescent="0.25">
      <c r="A260" s="34" t="s">
        <v>1532</v>
      </c>
      <c r="B260" s="35" t="s">
        <v>1531</v>
      </c>
      <c r="C260" s="34" t="s">
        <v>99</v>
      </c>
      <c r="D260" s="36" t="s">
        <v>57</v>
      </c>
      <c r="E260" s="36" t="s">
        <v>57</v>
      </c>
      <c r="F260" s="55" t="s">
        <v>57</v>
      </c>
      <c r="G260" s="36" t="s">
        <v>57</v>
      </c>
      <c r="H260" s="36" t="s">
        <v>57</v>
      </c>
      <c r="I260" s="32" t="str">
        <f t="shared" si="4"/>
        <v>P/N CONNU</v>
      </c>
      <c r="J260" s="45" t="s">
        <v>57</v>
      </c>
      <c r="K260" s="46" t="s">
        <v>709</v>
      </c>
      <c r="L260" s="46" t="s">
        <v>736</v>
      </c>
      <c r="M260" s="78">
        <v>1239</v>
      </c>
      <c r="N260" s="78"/>
      <c r="O260" s="46" t="s">
        <v>1134</v>
      </c>
      <c r="P260" s="45">
        <v>1251617</v>
      </c>
      <c r="Q260" s="45">
        <v>1251619</v>
      </c>
      <c r="R260" s="68"/>
    </row>
    <row r="261" spans="1:18" ht="15" x14ac:dyDescent="0.25">
      <c r="A261" s="34" t="s">
        <v>1534</v>
      </c>
      <c r="B261" s="35" t="s">
        <v>1529</v>
      </c>
      <c r="C261" s="52" t="s">
        <v>99</v>
      </c>
      <c r="D261" s="34" t="s">
        <v>57</v>
      </c>
      <c r="E261" s="36" t="s">
        <v>57</v>
      </c>
      <c r="F261" s="58" t="s">
        <v>57</v>
      </c>
      <c r="G261" s="34" t="s">
        <v>57</v>
      </c>
      <c r="H261" s="34" t="s">
        <v>59</v>
      </c>
      <c r="I261" s="32" t="str">
        <f t="shared" si="4"/>
        <v>P/N CONNU</v>
      </c>
      <c r="J261" s="46" t="s">
        <v>57</v>
      </c>
      <c r="K261" s="46" t="s">
        <v>709</v>
      </c>
      <c r="L261" s="46" t="s">
        <v>736</v>
      </c>
      <c r="M261" s="78"/>
      <c r="N261" s="78"/>
      <c r="O261" s="46"/>
      <c r="P261" s="45">
        <v>1251617</v>
      </c>
      <c r="Q261" s="45">
        <v>1251619</v>
      </c>
      <c r="R261" s="68"/>
    </row>
    <row r="262" spans="1:18" ht="15" x14ac:dyDescent="0.25">
      <c r="A262" s="34" t="s">
        <v>1533</v>
      </c>
      <c r="B262" s="35" t="s">
        <v>1530</v>
      </c>
      <c r="C262" s="34" t="s">
        <v>99</v>
      </c>
      <c r="D262" s="34" t="s">
        <v>57</v>
      </c>
      <c r="E262" s="36" t="s">
        <v>57</v>
      </c>
      <c r="F262" s="58" t="s">
        <v>57</v>
      </c>
      <c r="G262" s="34" t="s">
        <v>57</v>
      </c>
      <c r="H262" s="34" t="s">
        <v>59</v>
      </c>
      <c r="I262" s="32" t="str">
        <f t="shared" si="4"/>
        <v>P/N CONNU</v>
      </c>
      <c r="J262" s="46" t="s">
        <v>57</v>
      </c>
      <c r="K262" s="46" t="s">
        <v>709</v>
      </c>
      <c r="L262" s="46" t="s">
        <v>736</v>
      </c>
      <c r="M262" s="78"/>
      <c r="N262" s="78"/>
      <c r="O262" s="46"/>
      <c r="P262" s="45">
        <v>1251617</v>
      </c>
      <c r="Q262" s="45">
        <v>1251619</v>
      </c>
      <c r="R262" s="68"/>
    </row>
    <row r="263" spans="1:18" x14ac:dyDescent="0.2">
      <c r="A263" s="36" t="s">
        <v>678</v>
      </c>
      <c r="B263" s="35" t="s">
        <v>1377</v>
      </c>
      <c r="C263" s="34" t="s">
        <v>99</v>
      </c>
      <c r="D263" s="34" t="s">
        <v>57</v>
      </c>
      <c r="E263" s="34" t="s">
        <v>77</v>
      </c>
      <c r="F263" s="34" t="s">
        <v>57</v>
      </c>
      <c r="G263" s="34" t="s">
        <v>57</v>
      </c>
      <c r="H263" s="34" t="s">
        <v>59</v>
      </c>
      <c r="I263" s="32" t="str">
        <f t="shared" si="4"/>
        <v>P/N CONNU</v>
      </c>
      <c r="J263" s="46" t="s">
        <v>147</v>
      </c>
      <c r="K263" s="46" t="s">
        <v>707</v>
      </c>
      <c r="L263" s="46" t="s">
        <v>736</v>
      </c>
      <c r="M263" s="78">
        <v>853</v>
      </c>
      <c r="N263" s="78"/>
      <c r="O263" s="46" t="s">
        <v>1135</v>
      </c>
      <c r="P263" s="45"/>
      <c r="Q263" s="45">
        <v>1251019</v>
      </c>
    </row>
    <row r="264" spans="1:18" x14ac:dyDescent="0.2">
      <c r="A264" s="36" t="s">
        <v>679</v>
      </c>
      <c r="B264" s="39" t="s">
        <v>449</v>
      </c>
      <c r="C264" s="34" t="s">
        <v>99</v>
      </c>
      <c r="D264" s="34" t="s">
        <v>57</v>
      </c>
      <c r="E264" s="34" t="s">
        <v>77</v>
      </c>
      <c r="F264" s="34" t="s">
        <v>57</v>
      </c>
      <c r="G264" s="34" t="s">
        <v>57</v>
      </c>
      <c r="H264" s="34" t="s">
        <v>59</v>
      </c>
      <c r="I264" s="32" t="str">
        <f t="shared" si="4"/>
        <v>P/N CONNU</v>
      </c>
      <c r="J264" s="46" t="s">
        <v>147</v>
      </c>
      <c r="K264" s="46" t="s">
        <v>707</v>
      </c>
      <c r="L264" s="46" t="s">
        <v>736</v>
      </c>
      <c r="M264" s="78">
        <v>608</v>
      </c>
      <c r="N264" s="78"/>
      <c r="O264" s="46" t="s">
        <v>1135</v>
      </c>
      <c r="P264" s="45"/>
      <c r="Q264" s="45">
        <v>1251019</v>
      </c>
    </row>
    <row r="265" spans="1:18" x14ac:dyDescent="0.2">
      <c r="A265" s="74" t="s">
        <v>683</v>
      </c>
      <c r="B265" s="81" t="s">
        <v>1198</v>
      </c>
      <c r="C265" s="34" t="s">
        <v>51</v>
      </c>
      <c r="D265" s="34" t="s">
        <v>57</v>
      </c>
      <c r="E265" s="34" t="s">
        <v>77</v>
      </c>
      <c r="F265" s="58" t="s">
        <v>57</v>
      </c>
      <c r="G265" s="34" t="s">
        <v>57</v>
      </c>
      <c r="H265" s="34" t="s">
        <v>59</v>
      </c>
      <c r="I265" s="32" t="str">
        <f t="shared" si="4"/>
        <v>P/N CONNU</v>
      </c>
      <c r="J265" s="46" t="s">
        <v>57</v>
      </c>
      <c r="K265" s="46" t="s">
        <v>707</v>
      </c>
      <c r="L265" s="46" t="s">
        <v>736</v>
      </c>
      <c r="M265" s="79">
        <v>1200</v>
      </c>
      <c r="N265" s="79"/>
      <c r="O265" s="46" t="s">
        <v>1135</v>
      </c>
      <c r="P265" s="45"/>
      <c r="Q265" s="45">
        <v>1252119</v>
      </c>
    </row>
    <row r="266" spans="1:18" x14ac:dyDescent="0.2">
      <c r="A266" s="36" t="s">
        <v>684</v>
      </c>
      <c r="B266" s="39" t="s">
        <v>452</v>
      </c>
      <c r="C266" s="34" t="s">
        <v>99</v>
      </c>
      <c r="D266" s="34" t="s">
        <v>57</v>
      </c>
      <c r="E266" s="34" t="s">
        <v>147</v>
      </c>
      <c r="F266" s="34" t="s">
        <v>57</v>
      </c>
      <c r="G266" s="34" t="s">
        <v>57</v>
      </c>
      <c r="H266" s="34" t="s">
        <v>59</v>
      </c>
      <c r="I266" s="32" t="str">
        <f t="shared" si="4"/>
        <v>P/N CONNU</v>
      </c>
      <c r="J266" s="46" t="s">
        <v>147</v>
      </c>
      <c r="K266" s="46" t="s">
        <v>707</v>
      </c>
      <c r="L266" s="46" t="s">
        <v>736</v>
      </c>
      <c r="M266" s="78">
        <v>470</v>
      </c>
      <c r="N266" s="78"/>
      <c r="O266" s="46" t="s">
        <v>1134</v>
      </c>
      <c r="P266" s="45"/>
      <c r="Q266" s="45">
        <v>1251019</v>
      </c>
    </row>
    <row r="267" spans="1:18" x14ac:dyDescent="0.2">
      <c r="A267" s="36" t="s">
        <v>654</v>
      </c>
      <c r="B267" s="35" t="s">
        <v>12</v>
      </c>
      <c r="C267" s="34" t="s">
        <v>99</v>
      </c>
      <c r="D267" s="34" t="s">
        <v>57</v>
      </c>
      <c r="E267" s="36" t="s">
        <v>57</v>
      </c>
      <c r="F267" s="57" t="s">
        <v>385</v>
      </c>
      <c r="G267" s="34" t="s">
        <v>56</v>
      </c>
      <c r="H267" s="40" t="s">
        <v>59</v>
      </c>
      <c r="I267" s="32" t="str">
        <f t="shared" si="4"/>
        <v>P/N CONNU</v>
      </c>
      <c r="J267" s="46" t="s">
        <v>57</v>
      </c>
      <c r="K267" s="46" t="s">
        <v>707</v>
      </c>
      <c r="L267" s="46" t="s">
        <v>735</v>
      </c>
      <c r="M267" s="78">
        <v>1302</v>
      </c>
      <c r="N267" s="78"/>
      <c r="O267" s="46" t="s">
        <v>1134</v>
      </c>
      <c r="P267" s="45">
        <v>1251117</v>
      </c>
      <c r="Q267" s="45">
        <v>1251319</v>
      </c>
    </row>
    <row r="268" spans="1:18" x14ac:dyDescent="0.2">
      <c r="A268" s="36" t="s">
        <v>655</v>
      </c>
      <c r="B268" s="35" t="s">
        <v>12</v>
      </c>
      <c r="C268" s="34" t="s">
        <v>99</v>
      </c>
      <c r="D268" s="36" t="s">
        <v>57</v>
      </c>
      <c r="E268" s="36" t="s">
        <v>57</v>
      </c>
      <c r="F268" s="54" t="s">
        <v>57</v>
      </c>
      <c r="G268" s="34" t="s">
        <v>57</v>
      </c>
      <c r="H268" s="40" t="s">
        <v>59</v>
      </c>
      <c r="I268" s="32" t="str">
        <f t="shared" si="4"/>
        <v>P/N CONNU</v>
      </c>
      <c r="J268" s="46" t="s">
        <v>57</v>
      </c>
      <c r="K268" s="46" t="s">
        <v>707</v>
      </c>
      <c r="L268" s="46" t="s">
        <v>735</v>
      </c>
      <c r="M268" s="78">
        <v>970</v>
      </c>
      <c r="N268" s="78">
        <v>1796</v>
      </c>
      <c r="O268" s="46" t="s">
        <v>1135</v>
      </c>
      <c r="P268" s="45">
        <v>1251117</v>
      </c>
      <c r="Q268" s="45">
        <v>1251319</v>
      </c>
    </row>
    <row r="269" spans="1:18" x14ac:dyDescent="0.2">
      <c r="A269" s="41" t="s">
        <v>656</v>
      </c>
      <c r="B269" s="39" t="s">
        <v>12</v>
      </c>
      <c r="C269" s="36" t="s">
        <v>51</v>
      </c>
      <c r="D269" s="34" t="s">
        <v>147</v>
      </c>
      <c r="E269" s="36" t="s">
        <v>57</v>
      </c>
      <c r="F269" s="54" t="s">
        <v>147</v>
      </c>
      <c r="G269" s="35" t="s">
        <v>147</v>
      </c>
      <c r="H269" s="36" t="s">
        <v>59</v>
      </c>
      <c r="I269" s="32" t="str">
        <f t="shared" si="4"/>
        <v>P/N CONNU</v>
      </c>
      <c r="J269" s="45" t="s">
        <v>57</v>
      </c>
      <c r="K269" s="46" t="s">
        <v>707</v>
      </c>
      <c r="L269" s="46" t="s">
        <v>735</v>
      </c>
      <c r="M269" s="78" t="s">
        <v>147</v>
      </c>
      <c r="N269" s="78"/>
      <c r="O269" s="46" t="s">
        <v>147</v>
      </c>
      <c r="P269" s="45">
        <v>1251117</v>
      </c>
      <c r="Q269" s="45">
        <v>1251319</v>
      </c>
    </row>
    <row r="270" spans="1:18" x14ac:dyDescent="0.2">
      <c r="A270" s="36" t="s">
        <v>677</v>
      </c>
      <c r="B270" s="39" t="s">
        <v>448</v>
      </c>
      <c r="C270" s="34" t="s">
        <v>99</v>
      </c>
      <c r="D270" s="34" t="s">
        <v>57</v>
      </c>
      <c r="E270" s="34" t="s">
        <v>77</v>
      </c>
      <c r="F270" s="34" t="s">
        <v>57</v>
      </c>
      <c r="G270" s="34" t="s">
        <v>57</v>
      </c>
      <c r="H270" s="34" t="s">
        <v>59</v>
      </c>
      <c r="I270" s="32" t="str">
        <f t="shared" si="4"/>
        <v>P/N CONNU</v>
      </c>
      <c r="J270" s="46" t="s">
        <v>147</v>
      </c>
      <c r="K270" s="46" t="s">
        <v>707</v>
      </c>
      <c r="L270" s="46" t="s">
        <v>736</v>
      </c>
      <c r="M270" s="78">
        <v>1885</v>
      </c>
      <c r="N270" s="78"/>
      <c r="O270" s="46" t="s">
        <v>1135</v>
      </c>
      <c r="P270" s="45"/>
      <c r="Q270" s="45">
        <v>1251019</v>
      </c>
    </row>
    <row r="271" spans="1:18" x14ac:dyDescent="0.2">
      <c r="A271" s="71" t="s">
        <v>1361</v>
      </c>
      <c r="B271" s="35" t="s">
        <v>1368</v>
      </c>
      <c r="C271" s="34" t="s">
        <v>51</v>
      </c>
      <c r="D271" s="34" t="s">
        <v>57</v>
      </c>
      <c r="E271" s="52" t="s">
        <v>75</v>
      </c>
      <c r="F271" s="56" t="s">
        <v>957</v>
      </c>
      <c r="G271" s="49" t="s">
        <v>957</v>
      </c>
      <c r="H271" s="34" t="s">
        <v>957</v>
      </c>
      <c r="I271" s="32" t="str">
        <f t="shared" si="4"/>
        <v>P/N CONNU</v>
      </c>
      <c r="J271" s="46" t="s">
        <v>957</v>
      </c>
      <c r="K271" s="46" t="s">
        <v>707</v>
      </c>
      <c r="L271" s="46" t="s">
        <v>735</v>
      </c>
      <c r="M271" s="78">
        <v>120</v>
      </c>
      <c r="N271" s="78"/>
      <c r="O271" s="46" t="s">
        <v>1135</v>
      </c>
      <c r="P271" s="45"/>
      <c r="Q271" s="45">
        <v>1251019</v>
      </c>
    </row>
    <row r="272" spans="1:18" x14ac:dyDescent="0.2">
      <c r="A272" s="71" t="s">
        <v>1375</v>
      </c>
      <c r="B272" s="35" t="s">
        <v>1368</v>
      </c>
      <c r="C272" s="34" t="s">
        <v>51</v>
      </c>
      <c r="D272" s="34" t="s">
        <v>57</v>
      </c>
      <c r="E272" s="52" t="s">
        <v>75</v>
      </c>
      <c r="F272" s="56" t="s">
        <v>957</v>
      </c>
      <c r="G272" s="49" t="s">
        <v>957</v>
      </c>
      <c r="H272" s="34" t="s">
        <v>957</v>
      </c>
      <c r="I272" s="32" t="str">
        <f t="shared" si="4"/>
        <v>P/N CONNU</v>
      </c>
      <c r="J272" s="46" t="s">
        <v>957</v>
      </c>
      <c r="K272" s="46" t="s">
        <v>707</v>
      </c>
      <c r="L272" s="46" t="s">
        <v>735</v>
      </c>
      <c r="M272" s="78">
        <v>120</v>
      </c>
      <c r="N272" s="78"/>
      <c r="O272" s="46" t="s">
        <v>1135</v>
      </c>
      <c r="P272" s="45"/>
      <c r="Q272" s="45">
        <v>1251019</v>
      </c>
    </row>
    <row r="273" spans="1:18" x14ac:dyDescent="0.2">
      <c r="A273" s="36" t="s">
        <v>686</v>
      </c>
      <c r="B273" s="39" t="s">
        <v>456</v>
      </c>
      <c r="C273" s="34" t="s">
        <v>99</v>
      </c>
      <c r="D273" s="34" t="s">
        <v>57</v>
      </c>
      <c r="E273" s="34" t="s">
        <v>147</v>
      </c>
      <c r="F273" s="34" t="s">
        <v>57</v>
      </c>
      <c r="G273" s="34" t="s">
        <v>57</v>
      </c>
      <c r="H273" s="34" t="s">
        <v>59</v>
      </c>
      <c r="I273" s="32" t="str">
        <f t="shared" si="4"/>
        <v>P/N CONNU</v>
      </c>
      <c r="J273" s="46" t="s">
        <v>147</v>
      </c>
      <c r="K273" s="46" t="s">
        <v>707</v>
      </c>
      <c r="L273" s="46" t="s">
        <v>735</v>
      </c>
      <c r="M273" s="78">
        <v>87</v>
      </c>
      <c r="N273" s="78"/>
      <c r="O273" s="46" t="s">
        <v>1134</v>
      </c>
      <c r="P273" s="45"/>
      <c r="Q273" s="45">
        <v>1251019</v>
      </c>
    </row>
    <row r="274" spans="1:18" ht="12.75" customHeight="1" x14ac:dyDescent="0.25">
      <c r="A274" s="36" t="s">
        <v>685</v>
      </c>
      <c r="B274" s="39" t="s">
        <v>455</v>
      </c>
      <c r="C274" s="34" t="s">
        <v>99</v>
      </c>
      <c r="D274" s="34" t="s">
        <v>57</v>
      </c>
      <c r="E274" s="34" t="s">
        <v>147</v>
      </c>
      <c r="F274" s="34" t="s">
        <v>57</v>
      </c>
      <c r="G274" s="34" t="s">
        <v>57</v>
      </c>
      <c r="H274" s="34" t="s">
        <v>59</v>
      </c>
      <c r="I274" s="32" t="str">
        <f t="shared" si="4"/>
        <v>P/N CONNU</v>
      </c>
      <c r="J274" s="46" t="s">
        <v>147</v>
      </c>
      <c r="K274" s="46" t="s">
        <v>707</v>
      </c>
      <c r="L274" s="46" t="s">
        <v>735</v>
      </c>
      <c r="M274" s="78">
        <v>87</v>
      </c>
      <c r="N274" s="78"/>
      <c r="O274" s="46" t="s">
        <v>1134</v>
      </c>
      <c r="P274" s="45"/>
      <c r="Q274" s="45">
        <v>1251019</v>
      </c>
      <c r="R274" s="68"/>
    </row>
    <row r="275" spans="1:18" ht="15" x14ac:dyDescent="0.25">
      <c r="A275" s="36" t="s">
        <v>1420</v>
      </c>
      <c r="B275" s="35" t="s">
        <v>1428</v>
      </c>
      <c r="C275" s="34" t="s">
        <v>99</v>
      </c>
      <c r="D275" s="34" t="s">
        <v>57</v>
      </c>
      <c r="E275" s="34" t="s">
        <v>147</v>
      </c>
      <c r="F275" s="34" t="s">
        <v>57</v>
      </c>
      <c r="G275" s="34" t="s">
        <v>57</v>
      </c>
      <c r="H275" s="34" t="s">
        <v>59</v>
      </c>
      <c r="I275" s="32" t="str">
        <f t="shared" si="4"/>
        <v>P/N CONNU</v>
      </c>
      <c r="J275" s="46" t="s">
        <v>147</v>
      </c>
      <c r="K275" s="46" t="s">
        <v>707</v>
      </c>
      <c r="L275" s="46" t="s">
        <v>736</v>
      </c>
      <c r="M275" s="78">
        <v>167</v>
      </c>
      <c r="N275" s="78">
        <v>469</v>
      </c>
      <c r="O275" s="46" t="s">
        <v>1135</v>
      </c>
      <c r="P275" s="45"/>
      <c r="Q275" s="45">
        <v>1251019</v>
      </c>
      <c r="R275" s="73"/>
    </row>
    <row r="276" spans="1:18" ht="15" x14ac:dyDescent="0.25">
      <c r="A276" s="34" t="s">
        <v>1485</v>
      </c>
      <c r="B276" s="35" t="s">
        <v>1490</v>
      </c>
      <c r="C276" s="34" t="s">
        <v>99</v>
      </c>
      <c r="D276" s="34" t="s">
        <v>57</v>
      </c>
      <c r="E276" s="52" t="s">
        <v>75</v>
      </c>
      <c r="F276" s="82" t="s">
        <v>57</v>
      </c>
      <c r="G276" s="34" t="s">
        <v>57</v>
      </c>
      <c r="H276" s="34" t="s">
        <v>59</v>
      </c>
      <c r="I276" s="32" t="str">
        <f t="shared" si="4"/>
        <v>P/N CONNU</v>
      </c>
      <c r="J276" s="46" t="s">
        <v>57</v>
      </c>
      <c r="K276" s="46" t="s">
        <v>962</v>
      </c>
      <c r="L276" s="46" t="s">
        <v>735</v>
      </c>
      <c r="M276" s="78"/>
      <c r="N276" s="78"/>
      <c r="O276" s="46"/>
      <c r="P276" s="45"/>
      <c r="Q276" s="45">
        <v>1251019</v>
      </c>
      <c r="R276" s="73"/>
    </row>
    <row r="277" spans="1:18" ht="15" x14ac:dyDescent="0.25">
      <c r="A277" s="34" t="s">
        <v>1486</v>
      </c>
      <c r="B277" s="35" t="s">
        <v>1490</v>
      </c>
      <c r="C277" s="34" t="s">
        <v>99</v>
      </c>
      <c r="D277" s="34" t="s">
        <v>57</v>
      </c>
      <c r="E277" s="52" t="s">
        <v>75</v>
      </c>
      <c r="F277" s="82" t="s">
        <v>57</v>
      </c>
      <c r="G277" s="34" t="s">
        <v>57</v>
      </c>
      <c r="H277" s="34" t="s">
        <v>59</v>
      </c>
      <c r="I277" s="32" t="str">
        <f t="shared" si="4"/>
        <v>P/N CONNU</v>
      </c>
      <c r="J277" s="46" t="s">
        <v>57</v>
      </c>
      <c r="K277" s="46" t="s">
        <v>962</v>
      </c>
      <c r="L277" s="46" t="s">
        <v>735</v>
      </c>
      <c r="M277" s="78"/>
      <c r="N277" s="78"/>
      <c r="O277" s="46"/>
      <c r="P277" s="45"/>
      <c r="Q277" s="45">
        <v>1251019</v>
      </c>
      <c r="R277" s="73"/>
    </row>
    <row r="278" spans="1:18" ht="15" x14ac:dyDescent="0.25">
      <c r="A278" s="36" t="s">
        <v>439</v>
      </c>
      <c r="B278" s="39" t="s">
        <v>457</v>
      </c>
      <c r="C278" s="34" t="s">
        <v>99</v>
      </c>
      <c r="D278" s="34" t="s">
        <v>57</v>
      </c>
      <c r="E278" s="34" t="s">
        <v>75</v>
      </c>
      <c r="F278" s="34" t="s">
        <v>57</v>
      </c>
      <c r="G278" s="34" t="s">
        <v>57</v>
      </c>
      <c r="H278" s="34" t="s">
        <v>59</v>
      </c>
      <c r="I278" s="32" t="str">
        <f t="shared" si="4"/>
        <v>P/N CONNU</v>
      </c>
      <c r="J278" s="46" t="s">
        <v>147</v>
      </c>
      <c r="K278" s="46" t="s">
        <v>962</v>
      </c>
      <c r="L278" s="46" t="s">
        <v>735</v>
      </c>
      <c r="M278" s="77"/>
      <c r="N278" s="77"/>
      <c r="O278" s="46"/>
      <c r="P278" s="45"/>
      <c r="Q278" s="45">
        <v>1251019</v>
      </c>
      <c r="R278" s="73"/>
    </row>
    <row r="279" spans="1:18" ht="15" x14ac:dyDescent="0.25">
      <c r="A279" s="36" t="s">
        <v>434</v>
      </c>
      <c r="B279" s="39" t="s">
        <v>457</v>
      </c>
      <c r="C279" s="34" t="s">
        <v>51</v>
      </c>
      <c r="D279" s="34" t="s">
        <v>57</v>
      </c>
      <c r="E279" s="34" t="s">
        <v>147</v>
      </c>
      <c r="F279" s="34" t="s">
        <v>57</v>
      </c>
      <c r="G279" s="34" t="s">
        <v>57</v>
      </c>
      <c r="H279" s="34" t="s">
        <v>59</v>
      </c>
      <c r="I279" s="32" t="str">
        <f t="shared" si="4"/>
        <v>P/N CONNU</v>
      </c>
      <c r="J279" s="46" t="s">
        <v>147</v>
      </c>
      <c r="K279" s="46" t="s">
        <v>962</v>
      </c>
      <c r="L279" s="46" t="s">
        <v>735</v>
      </c>
      <c r="M279" s="77"/>
      <c r="N279" s="77"/>
      <c r="O279" s="46"/>
      <c r="P279" s="45"/>
      <c r="Q279" s="45">
        <v>1251019</v>
      </c>
      <c r="R279" s="73"/>
    </row>
    <row r="280" spans="1:18" ht="15" x14ac:dyDescent="0.25">
      <c r="A280" s="36" t="s">
        <v>440</v>
      </c>
      <c r="B280" s="39" t="s">
        <v>457</v>
      </c>
      <c r="C280" s="34" t="s">
        <v>99</v>
      </c>
      <c r="D280" s="34" t="s">
        <v>57</v>
      </c>
      <c r="E280" s="34" t="s">
        <v>75</v>
      </c>
      <c r="F280" s="34" t="s">
        <v>57</v>
      </c>
      <c r="G280" s="34" t="s">
        <v>57</v>
      </c>
      <c r="H280" s="34" t="s">
        <v>59</v>
      </c>
      <c r="I280" s="32" t="str">
        <f t="shared" si="4"/>
        <v>P/N CONNU</v>
      </c>
      <c r="J280" s="46" t="s">
        <v>147</v>
      </c>
      <c r="K280" s="46" t="s">
        <v>962</v>
      </c>
      <c r="L280" s="46" t="s">
        <v>735</v>
      </c>
      <c r="M280" s="77"/>
      <c r="N280" s="77"/>
      <c r="O280" s="46"/>
      <c r="P280" s="45"/>
      <c r="Q280" s="45">
        <v>1251019</v>
      </c>
      <c r="R280" s="73"/>
    </row>
    <row r="281" spans="1:18" ht="15" x14ac:dyDescent="0.25">
      <c r="A281" s="34" t="s">
        <v>961</v>
      </c>
      <c r="B281" s="35" t="s">
        <v>457</v>
      </c>
      <c r="C281" s="34" t="s">
        <v>51</v>
      </c>
      <c r="D281" s="34" t="s">
        <v>57</v>
      </c>
      <c r="E281" s="34" t="s">
        <v>75</v>
      </c>
      <c r="F281" s="58" t="s">
        <v>57</v>
      </c>
      <c r="G281" s="34" t="s">
        <v>57</v>
      </c>
      <c r="H281" s="34" t="s">
        <v>59</v>
      </c>
      <c r="I281" s="32" t="str">
        <f t="shared" si="4"/>
        <v>P/N CONNU</v>
      </c>
      <c r="J281" s="46" t="s">
        <v>57</v>
      </c>
      <c r="K281" s="46" t="s">
        <v>962</v>
      </c>
      <c r="L281" s="46" t="s">
        <v>735</v>
      </c>
      <c r="M281" s="77"/>
      <c r="N281" s="77"/>
      <c r="O281" s="46"/>
      <c r="P281" s="45"/>
      <c r="Q281" s="45">
        <v>1251019</v>
      </c>
      <c r="R281" s="73"/>
    </row>
    <row r="282" spans="1:18" ht="15" x14ac:dyDescent="0.25">
      <c r="A282" s="47" t="s">
        <v>1095</v>
      </c>
      <c r="B282" s="35" t="s">
        <v>457</v>
      </c>
      <c r="C282" s="34" t="s">
        <v>99</v>
      </c>
      <c r="D282" s="52" t="s">
        <v>75</v>
      </c>
      <c r="E282" s="52" t="s">
        <v>75</v>
      </c>
      <c r="F282" s="58" t="s">
        <v>957</v>
      </c>
      <c r="G282" s="34" t="s">
        <v>957</v>
      </c>
      <c r="H282" s="34" t="s">
        <v>59</v>
      </c>
      <c r="I282" s="32" t="str">
        <f t="shared" si="4"/>
        <v>P/N CONNU</v>
      </c>
      <c r="J282" s="46" t="s">
        <v>957</v>
      </c>
      <c r="K282" s="46" t="s">
        <v>962</v>
      </c>
      <c r="L282" s="46" t="s">
        <v>735</v>
      </c>
      <c r="M282" s="77"/>
      <c r="N282" s="77"/>
      <c r="O282" s="46"/>
      <c r="P282" s="45"/>
      <c r="Q282" s="45">
        <v>1251019</v>
      </c>
      <c r="R282" s="73"/>
    </row>
    <row r="283" spans="1:18" ht="15" x14ac:dyDescent="0.25">
      <c r="A283" s="74" t="s">
        <v>1170</v>
      </c>
      <c r="B283" s="81" t="s">
        <v>457</v>
      </c>
      <c r="C283" s="34" t="s">
        <v>51</v>
      </c>
      <c r="D283" s="34" t="s">
        <v>57</v>
      </c>
      <c r="E283" s="34" t="s">
        <v>75</v>
      </c>
      <c r="F283" s="58" t="s">
        <v>57</v>
      </c>
      <c r="G283" s="34" t="s">
        <v>57</v>
      </c>
      <c r="H283" s="34" t="s">
        <v>59</v>
      </c>
      <c r="I283" s="32" t="str">
        <f t="shared" si="4"/>
        <v>P/N CONNU</v>
      </c>
      <c r="J283" s="46" t="s">
        <v>57</v>
      </c>
      <c r="K283" s="46" t="s">
        <v>707</v>
      </c>
      <c r="L283" s="46" t="s">
        <v>735</v>
      </c>
      <c r="M283" s="79">
        <v>823</v>
      </c>
      <c r="N283" s="79"/>
      <c r="O283" s="46" t="s">
        <v>1135</v>
      </c>
      <c r="P283" s="45"/>
      <c r="Q283" s="45">
        <v>1252119</v>
      </c>
      <c r="R283" s="73"/>
    </row>
    <row r="284" spans="1:18" ht="15" x14ac:dyDescent="0.25">
      <c r="A284" s="74" t="s">
        <v>1195</v>
      </c>
      <c r="B284" s="81" t="s">
        <v>457</v>
      </c>
      <c r="C284" s="34" t="s">
        <v>51</v>
      </c>
      <c r="D284" s="34" t="s">
        <v>57</v>
      </c>
      <c r="E284" s="34" t="s">
        <v>75</v>
      </c>
      <c r="F284" s="58" t="s">
        <v>57</v>
      </c>
      <c r="G284" s="34" t="s">
        <v>57</v>
      </c>
      <c r="H284" s="34" t="s">
        <v>59</v>
      </c>
      <c r="I284" s="32" t="str">
        <f t="shared" si="4"/>
        <v>P/N CONNU</v>
      </c>
      <c r="J284" s="46" t="s">
        <v>57</v>
      </c>
      <c r="K284" s="46" t="s">
        <v>962</v>
      </c>
      <c r="L284" s="46" t="s">
        <v>735</v>
      </c>
      <c r="M284" s="79"/>
      <c r="N284" s="79"/>
      <c r="O284" s="46"/>
      <c r="P284" s="45"/>
      <c r="Q284" s="45">
        <v>1252119</v>
      </c>
      <c r="R284" s="73"/>
    </row>
    <row r="285" spans="1:18" ht="15" x14ac:dyDescent="0.25">
      <c r="A285" s="36" t="s">
        <v>1250</v>
      </c>
      <c r="B285" s="39" t="s">
        <v>457</v>
      </c>
      <c r="C285" s="34" t="s">
        <v>51</v>
      </c>
      <c r="D285" s="34" t="s">
        <v>57</v>
      </c>
      <c r="E285" s="52" t="s">
        <v>75</v>
      </c>
      <c r="F285" s="82" t="s">
        <v>57</v>
      </c>
      <c r="G285" s="34" t="s">
        <v>957</v>
      </c>
      <c r="H285" s="34" t="s">
        <v>59</v>
      </c>
      <c r="I285" s="32" t="str">
        <f t="shared" si="4"/>
        <v>P/N CONNU</v>
      </c>
      <c r="J285" s="46" t="s">
        <v>57</v>
      </c>
      <c r="K285" s="46" t="s">
        <v>707</v>
      </c>
      <c r="L285" s="46" t="s">
        <v>735</v>
      </c>
      <c r="M285" s="78">
        <v>760</v>
      </c>
      <c r="N285" s="78"/>
      <c r="O285" s="46" t="s">
        <v>1135</v>
      </c>
      <c r="P285" s="45"/>
      <c r="Q285" s="45">
        <v>1251019</v>
      </c>
      <c r="R285" s="73"/>
    </row>
    <row r="286" spans="1:18" ht="15" x14ac:dyDescent="0.25">
      <c r="A286" s="36" t="s">
        <v>664</v>
      </c>
      <c r="B286" s="39" t="s">
        <v>443</v>
      </c>
      <c r="C286" s="34" t="s">
        <v>99</v>
      </c>
      <c r="D286" s="34" t="s">
        <v>57</v>
      </c>
      <c r="E286" s="34" t="s">
        <v>147</v>
      </c>
      <c r="F286" s="34" t="s">
        <v>57</v>
      </c>
      <c r="G286" s="34" t="s">
        <v>57</v>
      </c>
      <c r="H286" s="34" t="s">
        <v>59</v>
      </c>
      <c r="I286" s="32" t="str">
        <f t="shared" si="4"/>
        <v>P/N CONNU</v>
      </c>
      <c r="J286" s="46" t="s">
        <v>147</v>
      </c>
      <c r="K286" s="46" t="s">
        <v>707</v>
      </c>
      <c r="L286" s="46" t="s">
        <v>735</v>
      </c>
      <c r="M286" s="78">
        <v>350</v>
      </c>
      <c r="N286" s="78"/>
      <c r="O286" s="46" t="s">
        <v>1135</v>
      </c>
      <c r="P286" s="45"/>
      <c r="Q286" s="45">
        <v>1251019</v>
      </c>
      <c r="R286" s="68"/>
    </row>
    <row r="287" spans="1:18" ht="15" x14ac:dyDescent="0.25">
      <c r="A287" s="36" t="s">
        <v>665</v>
      </c>
      <c r="B287" s="39" t="s">
        <v>444</v>
      </c>
      <c r="C287" s="34" t="s">
        <v>99</v>
      </c>
      <c r="D287" s="34" t="s">
        <v>57</v>
      </c>
      <c r="E287" s="34" t="s">
        <v>147</v>
      </c>
      <c r="F287" s="34" t="s">
        <v>57</v>
      </c>
      <c r="G287" s="34" t="s">
        <v>57</v>
      </c>
      <c r="H287" s="34" t="s">
        <v>59</v>
      </c>
      <c r="I287" s="32" t="str">
        <f t="shared" si="4"/>
        <v>P/N CONNU</v>
      </c>
      <c r="J287" s="46" t="s">
        <v>147</v>
      </c>
      <c r="K287" s="46" t="s">
        <v>707</v>
      </c>
      <c r="L287" s="46" t="s">
        <v>735</v>
      </c>
      <c r="M287" s="78">
        <v>350</v>
      </c>
      <c r="N287" s="78"/>
      <c r="O287" s="46" t="s">
        <v>1135</v>
      </c>
      <c r="P287" s="45"/>
      <c r="Q287" s="45">
        <v>1251019</v>
      </c>
      <c r="R287" s="68"/>
    </row>
    <row r="288" spans="1:18" ht="15" x14ac:dyDescent="0.25">
      <c r="A288" s="36" t="s">
        <v>436</v>
      </c>
      <c r="B288" s="39" t="s">
        <v>454</v>
      </c>
      <c r="C288" s="34" t="s">
        <v>99</v>
      </c>
      <c r="D288" s="34" t="s">
        <v>57</v>
      </c>
      <c r="E288" s="34" t="s">
        <v>147</v>
      </c>
      <c r="F288" s="34" t="s">
        <v>57</v>
      </c>
      <c r="G288" s="34" t="s">
        <v>57</v>
      </c>
      <c r="H288" s="34" t="s">
        <v>59</v>
      </c>
      <c r="I288" s="32" t="str">
        <f t="shared" si="4"/>
        <v>P/N CONNU</v>
      </c>
      <c r="J288" s="46" t="s">
        <v>147</v>
      </c>
      <c r="K288" s="46" t="s">
        <v>962</v>
      </c>
      <c r="L288" s="46" t="s">
        <v>735</v>
      </c>
      <c r="M288" s="77"/>
      <c r="N288" s="77"/>
      <c r="O288" s="46"/>
      <c r="P288" s="45"/>
      <c r="Q288" s="45">
        <v>1251019</v>
      </c>
      <c r="R288" s="68"/>
    </row>
    <row r="289" spans="1:18" ht="15" x14ac:dyDescent="0.25">
      <c r="A289" s="36" t="s">
        <v>437</v>
      </c>
      <c r="B289" s="39" t="s">
        <v>454</v>
      </c>
      <c r="C289" s="34" t="s">
        <v>99</v>
      </c>
      <c r="D289" s="34" t="s">
        <v>57</v>
      </c>
      <c r="E289" s="34" t="s">
        <v>147</v>
      </c>
      <c r="F289" s="34" t="s">
        <v>57</v>
      </c>
      <c r="G289" s="34" t="s">
        <v>57</v>
      </c>
      <c r="H289" s="34" t="s">
        <v>59</v>
      </c>
      <c r="I289" s="32" t="str">
        <f t="shared" si="4"/>
        <v>P/N CONNU</v>
      </c>
      <c r="J289" s="46" t="s">
        <v>147</v>
      </c>
      <c r="K289" s="46" t="s">
        <v>962</v>
      </c>
      <c r="L289" s="46" t="s">
        <v>735</v>
      </c>
      <c r="M289" s="77"/>
      <c r="N289" s="77"/>
      <c r="O289" s="46"/>
      <c r="P289" s="45"/>
      <c r="Q289" s="45">
        <v>1251019</v>
      </c>
      <c r="R289" s="68"/>
    </row>
    <row r="290" spans="1:18" ht="15" x14ac:dyDescent="0.25">
      <c r="A290" s="36" t="s">
        <v>438</v>
      </c>
      <c r="B290" s="39" t="s">
        <v>454</v>
      </c>
      <c r="C290" s="34" t="s">
        <v>99</v>
      </c>
      <c r="D290" s="34" t="s">
        <v>57</v>
      </c>
      <c r="E290" s="34" t="s">
        <v>147</v>
      </c>
      <c r="F290" s="34" t="s">
        <v>57</v>
      </c>
      <c r="G290" s="34" t="s">
        <v>57</v>
      </c>
      <c r="H290" s="34" t="s">
        <v>59</v>
      </c>
      <c r="I290" s="32" t="str">
        <f t="shared" si="4"/>
        <v>P/N CONNU</v>
      </c>
      <c r="J290" s="46" t="s">
        <v>147</v>
      </c>
      <c r="K290" s="46" t="s">
        <v>962</v>
      </c>
      <c r="L290" s="46" t="s">
        <v>735</v>
      </c>
      <c r="M290" s="77"/>
      <c r="N290" s="77"/>
      <c r="O290" s="46"/>
      <c r="P290" s="45"/>
      <c r="Q290" s="45">
        <v>1251019</v>
      </c>
      <c r="R290" s="68"/>
    </row>
    <row r="291" spans="1:18" ht="12.75" customHeight="1" x14ac:dyDescent="0.25">
      <c r="A291" s="36" t="s">
        <v>697</v>
      </c>
      <c r="B291" s="39" t="s">
        <v>467</v>
      </c>
      <c r="C291" s="34" t="s">
        <v>99</v>
      </c>
      <c r="D291" s="34" t="s">
        <v>57</v>
      </c>
      <c r="E291" s="34" t="s">
        <v>147</v>
      </c>
      <c r="F291" s="34" t="s">
        <v>147</v>
      </c>
      <c r="G291" s="34" t="s">
        <v>147</v>
      </c>
      <c r="H291" s="34" t="s">
        <v>13</v>
      </c>
      <c r="I291" s="32" t="str">
        <f t="shared" si="4"/>
        <v>P/N CONNU</v>
      </c>
      <c r="J291" s="46" t="s">
        <v>147</v>
      </c>
      <c r="K291" s="46" t="s">
        <v>710</v>
      </c>
      <c r="L291" s="46" t="s">
        <v>736</v>
      </c>
      <c r="M291" s="77"/>
      <c r="N291" s="77"/>
      <c r="O291" s="46"/>
      <c r="P291" s="45"/>
      <c r="Q291" s="45">
        <v>1251019</v>
      </c>
      <c r="R291" s="68"/>
    </row>
    <row r="292" spans="1:18" x14ac:dyDescent="0.2">
      <c r="A292" s="36" t="s">
        <v>693</v>
      </c>
      <c r="B292" s="39" t="s">
        <v>463</v>
      </c>
      <c r="C292" s="34" t="s">
        <v>51</v>
      </c>
      <c r="D292" s="34" t="s">
        <v>57</v>
      </c>
      <c r="E292" s="34" t="s">
        <v>147</v>
      </c>
      <c r="F292" s="34" t="s">
        <v>57</v>
      </c>
      <c r="G292" s="34" t="s">
        <v>57</v>
      </c>
      <c r="H292" s="34" t="s">
        <v>13</v>
      </c>
      <c r="I292" s="32" t="str">
        <f t="shared" si="4"/>
        <v>P/N CONNU</v>
      </c>
      <c r="J292" s="46" t="s">
        <v>147</v>
      </c>
      <c r="K292" s="46" t="s">
        <v>710</v>
      </c>
      <c r="L292" s="46" t="s">
        <v>147</v>
      </c>
      <c r="M292" s="77"/>
      <c r="N292" s="77"/>
      <c r="O292" s="46"/>
      <c r="P292" s="45"/>
      <c r="Q292" s="45">
        <v>1251019</v>
      </c>
    </row>
    <row r="293" spans="1:18" x14ac:dyDescent="0.2">
      <c r="A293" s="36" t="s">
        <v>666</v>
      </c>
      <c r="B293" s="39" t="s">
        <v>445</v>
      </c>
      <c r="C293" s="34" t="s">
        <v>51</v>
      </c>
      <c r="D293" s="34" t="s">
        <v>57</v>
      </c>
      <c r="E293" s="34" t="s">
        <v>147</v>
      </c>
      <c r="F293" s="34" t="s">
        <v>57</v>
      </c>
      <c r="G293" s="34" t="s">
        <v>57</v>
      </c>
      <c r="H293" s="34" t="s">
        <v>59</v>
      </c>
      <c r="I293" s="32" t="str">
        <f t="shared" si="4"/>
        <v>P/N CONNU</v>
      </c>
      <c r="J293" s="46" t="s">
        <v>147</v>
      </c>
      <c r="K293" s="46" t="s">
        <v>707</v>
      </c>
      <c r="L293" s="46" t="s">
        <v>735</v>
      </c>
      <c r="M293" s="78">
        <v>191</v>
      </c>
      <c r="N293" s="78"/>
      <c r="O293" s="46" t="s">
        <v>1135</v>
      </c>
      <c r="P293" s="45"/>
      <c r="Q293" s="45">
        <v>1251019</v>
      </c>
    </row>
    <row r="294" spans="1:18" x14ac:dyDescent="0.2">
      <c r="A294" s="36" t="s">
        <v>667</v>
      </c>
      <c r="B294" s="39" t="s">
        <v>445</v>
      </c>
      <c r="C294" s="34" t="s">
        <v>51</v>
      </c>
      <c r="D294" s="34" t="s">
        <v>57</v>
      </c>
      <c r="E294" s="34" t="s">
        <v>147</v>
      </c>
      <c r="F294" s="34" t="s">
        <v>57</v>
      </c>
      <c r="G294" s="34" t="s">
        <v>57</v>
      </c>
      <c r="H294" s="34" t="s">
        <v>59</v>
      </c>
      <c r="I294" s="32" t="str">
        <f t="shared" si="4"/>
        <v>P/N CONNU</v>
      </c>
      <c r="J294" s="46" t="s">
        <v>147</v>
      </c>
      <c r="K294" s="46" t="s">
        <v>707</v>
      </c>
      <c r="L294" s="46" t="s">
        <v>735</v>
      </c>
      <c r="M294" s="78" t="s">
        <v>147</v>
      </c>
      <c r="N294" s="78"/>
      <c r="O294" s="46" t="s">
        <v>147</v>
      </c>
      <c r="P294" s="45"/>
      <c r="Q294" s="45">
        <v>1251019</v>
      </c>
    </row>
    <row r="295" spans="1:18" x14ac:dyDescent="0.2">
      <c r="A295" s="36" t="s">
        <v>668</v>
      </c>
      <c r="B295" s="39" t="s">
        <v>445</v>
      </c>
      <c r="C295" s="34" t="s">
        <v>51</v>
      </c>
      <c r="D295" s="34" t="s">
        <v>57</v>
      </c>
      <c r="E295" s="34" t="s">
        <v>147</v>
      </c>
      <c r="F295" s="34" t="s">
        <v>57</v>
      </c>
      <c r="G295" s="34" t="s">
        <v>57</v>
      </c>
      <c r="H295" s="34" t="s">
        <v>59</v>
      </c>
      <c r="I295" s="32" t="str">
        <f t="shared" si="4"/>
        <v>P/N CONNU</v>
      </c>
      <c r="J295" s="46" t="s">
        <v>147</v>
      </c>
      <c r="K295" s="46" t="s">
        <v>707</v>
      </c>
      <c r="L295" s="46" t="s">
        <v>735</v>
      </c>
      <c r="M295" s="78" t="s">
        <v>147</v>
      </c>
      <c r="N295" s="78"/>
      <c r="O295" s="46" t="s">
        <v>147</v>
      </c>
      <c r="P295" s="45"/>
      <c r="Q295" s="45">
        <v>1251019</v>
      </c>
    </row>
    <row r="296" spans="1:18" x14ac:dyDescent="0.2">
      <c r="A296" s="36" t="s">
        <v>669</v>
      </c>
      <c r="B296" s="39" t="s">
        <v>445</v>
      </c>
      <c r="C296" s="34" t="s">
        <v>51</v>
      </c>
      <c r="D296" s="34" t="s">
        <v>57</v>
      </c>
      <c r="E296" s="34" t="s">
        <v>147</v>
      </c>
      <c r="F296" s="34" t="s">
        <v>57</v>
      </c>
      <c r="G296" s="34" t="s">
        <v>57</v>
      </c>
      <c r="H296" s="34" t="s">
        <v>59</v>
      </c>
      <c r="I296" s="32" t="str">
        <f t="shared" si="4"/>
        <v>P/N CONNU</v>
      </c>
      <c r="J296" s="46" t="s">
        <v>147</v>
      </c>
      <c r="K296" s="46" t="s">
        <v>707</v>
      </c>
      <c r="L296" s="46" t="s">
        <v>735</v>
      </c>
      <c r="M296" s="78" t="s">
        <v>147</v>
      </c>
      <c r="N296" s="78"/>
      <c r="O296" s="46" t="s">
        <v>147</v>
      </c>
      <c r="P296" s="45"/>
      <c r="Q296" s="45">
        <v>1251019</v>
      </c>
    </row>
    <row r="297" spans="1:18" ht="15" x14ac:dyDescent="0.25">
      <c r="A297" s="36" t="s">
        <v>670</v>
      </c>
      <c r="B297" s="39" t="s">
        <v>445</v>
      </c>
      <c r="C297" s="34" t="s">
        <v>51</v>
      </c>
      <c r="D297" s="34" t="s">
        <v>57</v>
      </c>
      <c r="E297" s="34" t="s">
        <v>147</v>
      </c>
      <c r="F297" s="34" t="s">
        <v>57</v>
      </c>
      <c r="G297" s="34" t="s">
        <v>57</v>
      </c>
      <c r="H297" s="34" t="s">
        <v>59</v>
      </c>
      <c r="I297" s="32" t="str">
        <f t="shared" si="4"/>
        <v>P/N CONNU</v>
      </c>
      <c r="J297" s="46" t="s">
        <v>147</v>
      </c>
      <c r="K297" s="46" t="s">
        <v>707</v>
      </c>
      <c r="L297" s="46" t="s">
        <v>735</v>
      </c>
      <c r="M297" s="78" t="s">
        <v>147</v>
      </c>
      <c r="N297" s="78"/>
      <c r="O297" s="46" t="s">
        <v>147</v>
      </c>
      <c r="P297" s="45"/>
      <c r="Q297" s="45">
        <v>1251019</v>
      </c>
      <c r="R297" s="68"/>
    </row>
    <row r="298" spans="1:18" ht="15" x14ac:dyDescent="0.25">
      <c r="A298" s="36" t="s">
        <v>671</v>
      </c>
      <c r="B298" s="39" t="s">
        <v>445</v>
      </c>
      <c r="C298" s="34" t="s">
        <v>51</v>
      </c>
      <c r="D298" s="34" t="s">
        <v>57</v>
      </c>
      <c r="E298" s="34" t="s">
        <v>147</v>
      </c>
      <c r="F298" s="34" t="s">
        <v>57</v>
      </c>
      <c r="G298" s="34" t="s">
        <v>57</v>
      </c>
      <c r="H298" s="34" t="s">
        <v>59</v>
      </c>
      <c r="I298" s="32" t="str">
        <f t="shared" si="4"/>
        <v>P/N CONNU</v>
      </c>
      <c r="J298" s="46" t="s">
        <v>147</v>
      </c>
      <c r="K298" s="46" t="s">
        <v>707</v>
      </c>
      <c r="L298" s="46" t="s">
        <v>735</v>
      </c>
      <c r="M298" s="78" t="s">
        <v>147</v>
      </c>
      <c r="N298" s="78"/>
      <c r="O298" s="46" t="s">
        <v>147</v>
      </c>
      <c r="P298" s="45"/>
      <c r="Q298" s="45">
        <v>1251019</v>
      </c>
      <c r="R298" s="73"/>
    </row>
    <row r="299" spans="1:18" ht="15" x14ac:dyDescent="0.25">
      <c r="A299" s="36" t="s">
        <v>672</v>
      </c>
      <c r="B299" s="39" t="s">
        <v>445</v>
      </c>
      <c r="C299" s="34" t="s">
        <v>51</v>
      </c>
      <c r="D299" s="34" t="s">
        <v>57</v>
      </c>
      <c r="E299" s="34" t="s">
        <v>147</v>
      </c>
      <c r="F299" s="34" t="s">
        <v>57</v>
      </c>
      <c r="G299" s="34" t="s">
        <v>57</v>
      </c>
      <c r="H299" s="34" t="s">
        <v>59</v>
      </c>
      <c r="I299" s="32" t="str">
        <f t="shared" si="4"/>
        <v>P/N CONNU</v>
      </c>
      <c r="J299" s="46" t="s">
        <v>147</v>
      </c>
      <c r="K299" s="46" t="s">
        <v>707</v>
      </c>
      <c r="L299" s="46" t="s">
        <v>735</v>
      </c>
      <c r="M299" s="78" t="s">
        <v>147</v>
      </c>
      <c r="N299" s="78"/>
      <c r="O299" s="46" t="s">
        <v>147</v>
      </c>
      <c r="P299" s="45"/>
      <c r="Q299" s="45">
        <v>1251019</v>
      </c>
      <c r="R299" s="68"/>
    </row>
    <row r="300" spans="1:18" ht="15" x14ac:dyDescent="0.25">
      <c r="A300" s="36" t="s">
        <v>673</v>
      </c>
      <c r="B300" s="39" t="s">
        <v>445</v>
      </c>
      <c r="C300" s="34" t="s">
        <v>51</v>
      </c>
      <c r="D300" s="34" t="s">
        <v>57</v>
      </c>
      <c r="E300" s="34" t="s">
        <v>147</v>
      </c>
      <c r="F300" s="34" t="s">
        <v>57</v>
      </c>
      <c r="G300" s="34" t="s">
        <v>57</v>
      </c>
      <c r="H300" s="34" t="s">
        <v>59</v>
      </c>
      <c r="I300" s="32" t="str">
        <f t="shared" si="4"/>
        <v>P/N CONNU</v>
      </c>
      <c r="J300" s="46" t="s">
        <v>147</v>
      </c>
      <c r="K300" s="46" t="s">
        <v>707</v>
      </c>
      <c r="L300" s="46" t="s">
        <v>735</v>
      </c>
      <c r="M300" s="78" t="s">
        <v>147</v>
      </c>
      <c r="N300" s="78"/>
      <c r="O300" s="46" t="s">
        <v>147</v>
      </c>
      <c r="P300" s="45"/>
      <c r="Q300" s="45">
        <v>1251019</v>
      </c>
      <c r="R300" s="68"/>
    </row>
    <row r="301" spans="1:18" ht="15" x14ac:dyDescent="0.25">
      <c r="A301" s="71" t="s">
        <v>1072</v>
      </c>
      <c r="B301" s="35" t="s">
        <v>445</v>
      </c>
      <c r="C301" s="34" t="s">
        <v>51</v>
      </c>
      <c r="D301" s="34" t="s">
        <v>57</v>
      </c>
      <c r="E301" s="34" t="s">
        <v>77</v>
      </c>
      <c r="F301" s="58" t="s">
        <v>57</v>
      </c>
      <c r="G301" s="34" t="s">
        <v>57</v>
      </c>
      <c r="H301" s="34" t="s">
        <v>59</v>
      </c>
      <c r="I301" s="32" t="str">
        <f t="shared" si="4"/>
        <v>P/N CONNU</v>
      </c>
      <c r="J301" s="46" t="s">
        <v>147</v>
      </c>
      <c r="K301" s="46" t="s">
        <v>707</v>
      </c>
      <c r="L301" s="46" t="s">
        <v>736</v>
      </c>
      <c r="M301" s="78">
        <v>120</v>
      </c>
      <c r="N301" s="78"/>
      <c r="O301" s="46" t="s">
        <v>1135</v>
      </c>
      <c r="P301" s="45"/>
      <c r="Q301" s="45">
        <v>1251019</v>
      </c>
      <c r="R301" s="68"/>
    </row>
    <row r="302" spans="1:18" ht="15" x14ac:dyDescent="0.25">
      <c r="A302" s="36" t="s">
        <v>715</v>
      </c>
      <c r="B302" s="39" t="s">
        <v>721</v>
      </c>
      <c r="C302" s="34" t="s">
        <v>51</v>
      </c>
      <c r="D302" s="36" t="s">
        <v>57</v>
      </c>
      <c r="E302" s="36" t="s">
        <v>147</v>
      </c>
      <c r="F302" s="55" t="s">
        <v>727</v>
      </c>
      <c r="G302" s="65" t="s">
        <v>728</v>
      </c>
      <c r="H302" s="36" t="s">
        <v>59</v>
      </c>
      <c r="I302" s="32" t="str">
        <f t="shared" si="4"/>
        <v>P/N CONNU</v>
      </c>
      <c r="J302" s="45" t="s">
        <v>147</v>
      </c>
      <c r="K302" s="45" t="s">
        <v>707</v>
      </c>
      <c r="L302" s="46" t="s">
        <v>739</v>
      </c>
      <c r="M302" s="78">
        <v>2380</v>
      </c>
      <c r="N302" s="78"/>
      <c r="O302" s="46" t="s">
        <v>1135</v>
      </c>
      <c r="P302" s="45"/>
      <c r="Q302" s="45">
        <v>1251019</v>
      </c>
      <c r="R302" s="68"/>
    </row>
    <row r="303" spans="1:18" ht="15" x14ac:dyDescent="0.25">
      <c r="A303" s="36" t="s">
        <v>682</v>
      </c>
      <c r="B303" s="39" t="s">
        <v>451</v>
      </c>
      <c r="C303" s="34" t="s">
        <v>99</v>
      </c>
      <c r="D303" s="34" t="s">
        <v>57</v>
      </c>
      <c r="E303" s="34" t="s">
        <v>75</v>
      </c>
      <c r="F303" s="34" t="s">
        <v>57</v>
      </c>
      <c r="G303" s="34" t="s">
        <v>57</v>
      </c>
      <c r="H303" s="34" t="s">
        <v>59</v>
      </c>
      <c r="I303" s="32" t="str">
        <f t="shared" si="4"/>
        <v>P/N CONNU</v>
      </c>
      <c r="J303" s="46" t="s">
        <v>57</v>
      </c>
      <c r="K303" s="46" t="s">
        <v>707</v>
      </c>
      <c r="L303" s="46" t="s">
        <v>736</v>
      </c>
      <c r="M303" s="78">
        <v>745</v>
      </c>
      <c r="N303" s="78"/>
      <c r="O303" s="46" t="s">
        <v>1134</v>
      </c>
      <c r="P303" s="45"/>
      <c r="Q303" s="45">
        <v>1251019</v>
      </c>
      <c r="R303" s="68"/>
    </row>
    <row r="304" spans="1:18" ht="15" x14ac:dyDescent="0.25">
      <c r="A304" s="71" t="s">
        <v>1206</v>
      </c>
      <c r="B304" s="39" t="s">
        <v>451</v>
      </c>
      <c r="C304" s="34" t="s">
        <v>99</v>
      </c>
      <c r="D304" s="34" t="s">
        <v>57</v>
      </c>
      <c r="E304" s="34" t="s">
        <v>75</v>
      </c>
      <c r="F304" s="82" t="s">
        <v>57</v>
      </c>
      <c r="G304" s="34" t="s">
        <v>57</v>
      </c>
      <c r="H304" s="34" t="s">
        <v>59</v>
      </c>
      <c r="I304" s="32" t="str">
        <f t="shared" si="4"/>
        <v>P/N CONNU</v>
      </c>
      <c r="J304" s="46" t="s">
        <v>57</v>
      </c>
      <c r="K304" s="46" t="s">
        <v>707</v>
      </c>
      <c r="L304" s="46" t="s">
        <v>736</v>
      </c>
      <c r="M304" s="78">
        <v>1125</v>
      </c>
      <c r="N304" s="78"/>
      <c r="O304" s="46" t="s">
        <v>1135</v>
      </c>
      <c r="P304" s="45"/>
      <c r="Q304" s="45">
        <v>1251019</v>
      </c>
      <c r="R304" s="68"/>
    </row>
    <row r="305" spans="1:18" ht="15" x14ac:dyDescent="0.25">
      <c r="A305" s="36" t="s">
        <v>663</v>
      </c>
      <c r="B305" s="60" t="s">
        <v>442</v>
      </c>
      <c r="C305" s="34" t="s">
        <v>51</v>
      </c>
      <c r="D305" s="34" t="s">
        <v>57</v>
      </c>
      <c r="E305" s="34" t="s">
        <v>147</v>
      </c>
      <c r="F305" s="34" t="s">
        <v>57</v>
      </c>
      <c r="G305" s="34" t="s">
        <v>57</v>
      </c>
      <c r="H305" s="34" t="s">
        <v>59</v>
      </c>
      <c r="I305" s="32" t="str">
        <f t="shared" si="4"/>
        <v>P/N CONNU</v>
      </c>
      <c r="J305" s="46" t="s">
        <v>147</v>
      </c>
      <c r="K305" s="46" t="s">
        <v>707</v>
      </c>
      <c r="L305" s="46"/>
      <c r="M305" s="78" t="s">
        <v>147</v>
      </c>
      <c r="N305" s="78"/>
      <c r="O305" s="46" t="s">
        <v>147</v>
      </c>
      <c r="P305" s="45"/>
      <c r="Q305" s="45">
        <v>1251319</v>
      </c>
      <c r="R305" s="68"/>
    </row>
    <row r="306" spans="1:18" ht="12.75" customHeight="1" x14ac:dyDescent="0.25">
      <c r="A306" s="36" t="s">
        <v>698</v>
      </c>
      <c r="B306" s="39" t="s">
        <v>468</v>
      </c>
      <c r="C306" s="34" t="s">
        <v>51</v>
      </c>
      <c r="D306" s="34" t="s">
        <v>57</v>
      </c>
      <c r="E306" s="49" t="s">
        <v>750</v>
      </c>
      <c r="F306" s="34" t="s">
        <v>57</v>
      </c>
      <c r="G306" s="34" t="s">
        <v>57</v>
      </c>
      <c r="H306" s="34" t="s">
        <v>13</v>
      </c>
      <c r="I306" s="32" t="str">
        <f t="shared" si="4"/>
        <v>P/N CONNU</v>
      </c>
      <c r="J306" s="46" t="s">
        <v>147</v>
      </c>
      <c r="K306" s="46" t="s">
        <v>710</v>
      </c>
      <c r="L306" s="46" t="s">
        <v>736</v>
      </c>
      <c r="M306" s="77"/>
      <c r="N306" s="77"/>
      <c r="O306" s="46"/>
      <c r="P306" s="45"/>
      <c r="Q306" s="45">
        <v>1251019</v>
      </c>
      <c r="R306" s="68"/>
    </row>
    <row r="307" spans="1:18" ht="15" x14ac:dyDescent="0.25">
      <c r="A307" s="36" t="s">
        <v>674</v>
      </c>
      <c r="B307" s="39" t="s">
        <v>446</v>
      </c>
      <c r="C307" s="34" t="s">
        <v>99</v>
      </c>
      <c r="D307" s="34" t="s">
        <v>57</v>
      </c>
      <c r="E307" s="34" t="s">
        <v>77</v>
      </c>
      <c r="F307" s="34" t="s">
        <v>57</v>
      </c>
      <c r="G307" s="34" t="s">
        <v>57</v>
      </c>
      <c r="H307" s="34" t="s">
        <v>59</v>
      </c>
      <c r="I307" s="32" t="str">
        <f t="shared" si="4"/>
        <v>P/N CONNU</v>
      </c>
      <c r="J307" s="69" t="s">
        <v>57</v>
      </c>
      <c r="K307" s="46" t="s">
        <v>707</v>
      </c>
      <c r="L307" s="46" t="s">
        <v>736</v>
      </c>
      <c r="M307" s="78">
        <v>134</v>
      </c>
      <c r="N307" s="78"/>
      <c r="O307" s="46" t="s">
        <v>1134</v>
      </c>
      <c r="P307" s="45"/>
      <c r="Q307" s="45">
        <v>1251019</v>
      </c>
      <c r="R307" s="68"/>
    </row>
    <row r="308" spans="1:18" ht="15" x14ac:dyDescent="0.25">
      <c r="A308" s="34" t="s">
        <v>1605</v>
      </c>
      <c r="B308" s="98" t="s">
        <v>1606</v>
      </c>
      <c r="C308" s="34" t="s">
        <v>51</v>
      </c>
      <c r="D308" s="52" t="s">
        <v>75</v>
      </c>
      <c r="E308" s="52" t="s">
        <v>75</v>
      </c>
      <c r="F308" s="82" t="s">
        <v>57</v>
      </c>
      <c r="G308" s="34" t="s">
        <v>57</v>
      </c>
      <c r="H308" s="34" t="s">
        <v>59</v>
      </c>
      <c r="I308" s="32" t="str">
        <f t="shared" si="4"/>
        <v>P/N CONNU</v>
      </c>
      <c r="J308" s="69" t="s">
        <v>57</v>
      </c>
      <c r="K308" s="46" t="s">
        <v>707</v>
      </c>
      <c r="L308" s="46" t="s">
        <v>736</v>
      </c>
      <c r="M308" s="78">
        <v>843</v>
      </c>
      <c r="N308" s="78">
        <v>1064</v>
      </c>
      <c r="O308" s="46" t="s">
        <v>1135</v>
      </c>
      <c r="P308" s="45"/>
      <c r="Q308" s="45">
        <v>1251019</v>
      </c>
      <c r="R308" s="68"/>
    </row>
    <row r="309" spans="1:18" ht="15" x14ac:dyDescent="0.25">
      <c r="A309" s="36" t="s">
        <v>675</v>
      </c>
      <c r="B309" s="39" t="s">
        <v>447</v>
      </c>
      <c r="C309" s="34" t="s">
        <v>99</v>
      </c>
      <c r="D309" s="34" t="s">
        <v>57</v>
      </c>
      <c r="E309" s="34" t="s">
        <v>147</v>
      </c>
      <c r="F309" s="34" t="s">
        <v>57</v>
      </c>
      <c r="G309" s="34" t="s">
        <v>57</v>
      </c>
      <c r="H309" s="34" t="s">
        <v>59</v>
      </c>
      <c r="I309" s="32" t="str">
        <f t="shared" si="4"/>
        <v>P/N CONNU</v>
      </c>
      <c r="J309" s="46" t="s">
        <v>147</v>
      </c>
      <c r="K309" s="46" t="s">
        <v>707</v>
      </c>
      <c r="L309" s="46" t="s">
        <v>736</v>
      </c>
      <c r="M309" s="78">
        <v>163</v>
      </c>
      <c r="N309" s="78">
        <v>465</v>
      </c>
      <c r="O309" s="46" t="s">
        <v>1135</v>
      </c>
      <c r="P309" s="45"/>
      <c r="Q309" s="45">
        <v>1251019</v>
      </c>
      <c r="R309" s="68"/>
    </row>
    <row r="310" spans="1:18" ht="12.75" customHeight="1" x14ac:dyDescent="0.25">
      <c r="A310" s="36" t="s">
        <v>676</v>
      </c>
      <c r="B310" s="39" t="s">
        <v>447</v>
      </c>
      <c r="C310" s="34" t="s">
        <v>99</v>
      </c>
      <c r="D310" s="34" t="s">
        <v>57</v>
      </c>
      <c r="E310" s="34" t="s">
        <v>147</v>
      </c>
      <c r="F310" s="34" t="s">
        <v>57</v>
      </c>
      <c r="G310" s="34" t="s">
        <v>57</v>
      </c>
      <c r="H310" s="34" t="s">
        <v>59</v>
      </c>
      <c r="I310" s="32" t="str">
        <f t="shared" si="4"/>
        <v>P/N CONNU</v>
      </c>
      <c r="J310" s="46" t="s">
        <v>147</v>
      </c>
      <c r="K310" s="46" t="s">
        <v>707</v>
      </c>
      <c r="L310" s="46" t="s">
        <v>736</v>
      </c>
      <c r="M310" s="78">
        <v>72</v>
      </c>
      <c r="N310" s="78"/>
      <c r="O310" s="46" t="s">
        <v>1134</v>
      </c>
      <c r="P310" s="45"/>
      <c r="Q310" s="45">
        <v>1251019</v>
      </c>
      <c r="R310" s="68"/>
    </row>
    <row r="311" spans="1:18" ht="15" x14ac:dyDescent="0.25">
      <c r="A311" s="92" t="s">
        <v>1419</v>
      </c>
      <c r="B311" s="91" t="s">
        <v>447</v>
      </c>
      <c r="C311" s="90" t="s">
        <v>99</v>
      </c>
      <c r="D311" s="90" t="s">
        <v>57</v>
      </c>
      <c r="E311" s="90" t="s">
        <v>147</v>
      </c>
      <c r="F311" s="90" t="s">
        <v>57</v>
      </c>
      <c r="G311" s="90" t="s">
        <v>57</v>
      </c>
      <c r="H311" s="90" t="s">
        <v>59</v>
      </c>
      <c r="I311" s="93" t="str">
        <f t="shared" si="4"/>
        <v>P/N CONNU</v>
      </c>
      <c r="J311" s="69" t="s">
        <v>147</v>
      </c>
      <c r="K311" s="94" t="s">
        <v>707</v>
      </c>
      <c r="L311" s="94" t="s">
        <v>736</v>
      </c>
      <c r="M311" s="95">
        <v>169</v>
      </c>
      <c r="N311" s="95">
        <v>471</v>
      </c>
      <c r="O311" s="94" t="s">
        <v>1135</v>
      </c>
      <c r="P311" s="96"/>
      <c r="Q311" s="96">
        <v>1251019</v>
      </c>
      <c r="R311" s="68"/>
    </row>
    <row r="312" spans="1:18" x14ac:dyDescent="0.2">
      <c r="A312" s="71" t="s">
        <v>1938</v>
      </c>
      <c r="B312" s="35" t="s">
        <v>1146</v>
      </c>
      <c r="C312" s="34" t="s">
        <v>51</v>
      </c>
      <c r="D312" s="34" t="s">
        <v>77</v>
      </c>
      <c r="E312" s="34" t="s">
        <v>77</v>
      </c>
      <c r="F312" s="58" t="s">
        <v>57</v>
      </c>
      <c r="G312" s="34" t="s">
        <v>57</v>
      </c>
      <c r="H312" s="34" t="s">
        <v>59</v>
      </c>
      <c r="I312" s="32" t="str">
        <f t="shared" ref="I312:I375" si="5">IF(ISTEXT($A312),"P/N CONNU","")</f>
        <v>P/N CONNU</v>
      </c>
      <c r="J312" s="46" t="s">
        <v>57</v>
      </c>
      <c r="K312" s="46" t="s">
        <v>707</v>
      </c>
      <c r="L312" s="46" t="s">
        <v>736</v>
      </c>
      <c r="M312" s="97">
        <v>4313</v>
      </c>
      <c r="N312" s="97">
        <v>8527</v>
      </c>
      <c r="O312" s="46" t="s">
        <v>1135</v>
      </c>
      <c r="P312" s="45"/>
      <c r="Q312" s="45">
        <v>1251019</v>
      </c>
    </row>
    <row r="313" spans="1:18" x14ac:dyDescent="0.2">
      <c r="A313" s="47" t="s">
        <v>1972</v>
      </c>
      <c r="B313" s="39" t="s">
        <v>1973</v>
      </c>
      <c r="C313" s="90" t="s">
        <v>99</v>
      </c>
      <c r="D313" s="34" t="s">
        <v>57</v>
      </c>
      <c r="E313" s="34" t="s">
        <v>57</v>
      </c>
      <c r="F313" s="58" t="s">
        <v>57</v>
      </c>
      <c r="G313" s="34" t="s">
        <v>57</v>
      </c>
      <c r="H313" s="34" t="s">
        <v>59</v>
      </c>
      <c r="I313" s="32" t="str">
        <f t="shared" si="5"/>
        <v>P/N CONNU</v>
      </c>
      <c r="J313" s="46" t="s">
        <v>57</v>
      </c>
      <c r="K313" s="46" t="s">
        <v>707</v>
      </c>
      <c r="L313" s="46" t="s">
        <v>1974</v>
      </c>
      <c r="M313" s="97">
        <v>959.44</v>
      </c>
      <c r="N313" s="97"/>
      <c r="O313" s="46" t="s">
        <v>1135</v>
      </c>
      <c r="P313" s="45"/>
      <c r="Q313" s="45">
        <v>1251019</v>
      </c>
    </row>
    <row r="314" spans="1:18" x14ac:dyDescent="0.2">
      <c r="A314" s="241" t="s">
        <v>1975</v>
      </c>
      <c r="B314" s="39" t="s">
        <v>1973</v>
      </c>
      <c r="C314" s="36" t="s">
        <v>99</v>
      </c>
      <c r="D314" s="36" t="s">
        <v>57</v>
      </c>
      <c r="E314" s="36" t="s">
        <v>57</v>
      </c>
      <c r="F314" s="55" t="s">
        <v>57</v>
      </c>
      <c r="G314" s="36" t="s">
        <v>57</v>
      </c>
      <c r="H314" s="36" t="s">
        <v>59</v>
      </c>
      <c r="I314" s="32" t="str">
        <f t="shared" si="5"/>
        <v>P/N CONNU</v>
      </c>
      <c r="J314" s="45" t="s">
        <v>57</v>
      </c>
      <c r="K314" s="45" t="s">
        <v>707</v>
      </c>
      <c r="L314" s="45" t="s">
        <v>1974</v>
      </c>
      <c r="M314" s="97">
        <v>500</v>
      </c>
      <c r="N314" s="97"/>
      <c r="O314" s="46" t="s">
        <v>1135</v>
      </c>
      <c r="P314" s="45"/>
      <c r="Q314" s="45">
        <v>1251019</v>
      </c>
    </row>
    <row r="315" spans="1:18" x14ac:dyDescent="0.2">
      <c r="A315" s="47" t="s">
        <v>1976</v>
      </c>
      <c r="B315" s="39" t="s">
        <v>1973</v>
      </c>
      <c r="C315" s="36" t="s">
        <v>99</v>
      </c>
      <c r="D315" s="36" t="s">
        <v>57</v>
      </c>
      <c r="E315" s="36" t="s">
        <v>57</v>
      </c>
      <c r="F315" s="55" t="s">
        <v>57</v>
      </c>
      <c r="G315" s="36" t="s">
        <v>57</v>
      </c>
      <c r="H315" s="36" t="s">
        <v>59</v>
      </c>
      <c r="I315" s="32" t="str">
        <f t="shared" si="5"/>
        <v>P/N CONNU</v>
      </c>
      <c r="J315" s="46" t="s">
        <v>57</v>
      </c>
      <c r="K315" s="46" t="s">
        <v>707</v>
      </c>
      <c r="L315" s="45" t="s">
        <v>1974</v>
      </c>
      <c r="M315" s="97">
        <v>1110</v>
      </c>
      <c r="N315" s="97"/>
      <c r="O315" s="46" t="s">
        <v>1135</v>
      </c>
      <c r="P315" s="45"/>
      <c r="Q315" s="45">
        <v>1251019</v>
      </c>
    </row>
    <row r="316" spans="1:18" x14ac:dyDescent="0.2">
      <c r="A316" s="71" t="s">
        <v>1977</v>
      </c>
      <c r="B316" s="35" t="s">
        <v>1978</v>
      </c>
      <c r="C316" s="36" t="s">
        <v>99</v>
      </c>
      <c r="D316" s="36" t="s">
        <v>57</v>
      </c>
      <c r="E316" s="36" t="s">
        <v>57</v>
      </c>
      <c r="F316" s="55" t="s">
        <v>57</v>
      </c>
      <c r="G316" s="36" t="s">
        <v>57</v>
      </c>
      <c r="H316" s="36" t="s">
        <v>59</v>
      </c>
      <c r="I316" s="32" t="str">
        <f t="shared" si="5"/>
        <v>P/N CONNU</v>
      </c>
      <c r="J316" s="46" t="s">
        <v>57</v>
      </c>
      <c r="K316" s="46" t="s">
        <v>707</v>
      </c>
      <c r="L316" s="46" t="s">
        <v>1974</v>
      </c>
      <c r="M316" s="97">
        <v>246.1</v>
      </c>
      <c r="N316" s="97"/>
      <c r="O316" s="46" t="s">
        <v>1135</v>
      </c>
      <c r="P316" s="45"/>
      <c r="Q316" s="45">
        <v>1251019</v>
      </c>
    </row>
    <row r="317" spans="1:18" x14ac:dyDescent="0.2">
      <c r="A317" s="47" t="s">
        <v>1979</v>
      </c>
      <c r="B317" s="35" t="s">
        <v>1980</v>
      </c>
      <c r="C317" s="36" t="s">
        <v>99</v>
      </c>
      <c r="D317" s="36" t="s">
        <v>57</v>
      </c>
      <c r="E317" s="36" t="s">
        <v>57</v>
      </c>
      <c r="F317" s="55" t="s">
        <v>57</v>
      </c>
      <c r="G317" s="36" t="s">
        <v>57</v>
      </c>
      <c r="H317" s="36" t="s">
        <v>59</v>
      </c>
      <c r="I317" s="32" t="str">
        <f t="shared" si="5"/>
        <v>P/N CONNU</v>
      </c>
      <c r="J317" s="46" t="s">
        <v>57</v>
      </c>
      <c r="K317" s="46" t="s">
        <v>707</v>
      </c>
      <c r="L317" s="46" t="s">
        <v>1974</v>
      </c>
      <c r="M317" s="97">
        <v>461.33</v>
      </c>
      <c r="N317" s="97">
        <v>611.33000000000004</v>
      </c>
      <c r="O317" s="46" t="s">
        <v>1135</v>
      </c>
      <c r="P317" s="45"/>
      <c r="Q317" s="45">
        <v>1251019</v>
      </c>
    </row>
    <row r="318" spans="1:18" x14ac:dyDescent="0.2">
      <c r="A318" s="241" t="s">
        <v>1981</v>
      </c>
      <c r="B318" s="35" t="s">
        <v>1978</v>
      </c>
      <c r="C318" s="36" t="s">
        <v>99</v>
      </c>
      <c r="D318" s="36" t="s">
        <v>57</v>
      </c>
      <c r="E318" s="36" t="s">
        <v>57</v>
      </c>
      <c r="F318" s="55" t="s">
        <v>57</v>
      </c>
      <c r="G318" s="36" t="s">
        <v>57</v>
      </c>
      <c r="H318" s="36" t="s">
        <v>59</v>
      </c>
      <c r="I318" s="32" t="str">
        <f t="shared" si="5"/>
        <v>P/N CONNU</v>
      </c>
      <c r="J318" s="45" t="s">
        <v>57</v>
      </c>
      <c r="K318" s="45" t="s">
        <v>707</v>
      </c>
      <c r="L318" s="45" t="s">
        <v>1974</v>
      </c>
      <c r="M318" s="97">
        <v>540.58000000000004</v>
      </c>
      <c r="N318" s="97"/>
      <c r="O318" s="46" t="s">
        <v>1135</v>
      </c>
      <c r="P318" s="45"/>
      <c r="Q318" s="45">
        <v>1251019</v>
      </c>
    </row>
    <row r="319" spans="1:18" x14ac:dyDescent="0.2">
      <c r="A319" s="71" t="s">
        <v>1982</v>
      </c>
      <c r="B319" s="35" t="s">
        <v>1978</v>
      </c>
      <c r="C319" s="36" t="s">
        <v>99</v>
      </c>
      <c r="D319" s="36" t="s">
        <v>57</v>
      </c>
      <c r="E319" s="36" t="s">
        <v>57</v>
      </c>
      <c r="F319" s="55" t="s">
        <v>57</v>
      </c>
      <c r="G319" s="36" t="s">
        <v>57</v>
      </c>
      <c r="H319" s="36" t="s">
        <v>59</v>
      </c>
      <c r="I319" s="32" t="str">
        <f t="shared" si="5"/>
        <v>P/N CONNU</v>
      </c>
      <c r="J319" s="46" t="s">
        <v>57</v>
      </c>
      <c r="K319" s="46" t="s">
        <v>707</v>
      </c>
      <c r="L319" s="45" t="s">
        <v>1974</v>
      </c>
      <c r="M319" s="97">
        <v>300.62</v>
      </c>
      <c r="N319" s="97"/>
      <c r="O319" s="46" t="s">
        <v>1135</v>
      </c>
      <c r="P319" s="45"/>
    </row>
    <row r="320" spans="1:18" x14ac:dyDescent="0.2">
      <c r="A320" s="47" t="s">
        <v>1983</v>
      </c>
      <c r="B320" s="35" t="s">
        <v>1978</v>
      </c>
      <c r="C320" s="36" t="s">
        <v>99</v>
      </c>
      <c r="D320" s="36" t="s">
        <v>57</v>
      </c>
      <c r="E320" s="36" t="s">
        <v>57</v>
      </c>
      <c r="F320" s="55" t="s">
        <v>57</v>
      </c>
      <c r="G320" s="36" t="s">
        <v>57</v>
      </c>
      <c r="H320" s="36" t="s">
        <v>59</v>
      </c>
      <c r="I320" s="32" t="str">
        <f t="shared" si="5"/>
        <v>P/N CONNU</v>
      </c>
      <c r="J320" s="46" t="s">
        <v>57</v>
      </c>
      <c r="K320" s="46" t="s">
        <v>707</v>
      </c>
      <c r="L320" s="45" t="s">
        <v>1974</v>
      </c>
      <c r="M320" s="97">
        <v>261.12</v>
      </c>
      <c r="N320" s="97"/>
      <c r="O320" s="46" t="s">
        <v>1135</v>
      </c>
      <c r="P320" s="45"/>
    </row>
    <row r="321" spans="1:16" x14ac:dyDescent="0.2">
      <c r="A321" s="47" t="s">
        <v>1984</v>
      </c>
      <c r="B321" s="39" t="s">
        <v>1978</v>
      </c>
      <c r="C321" s="36" t="s">
        <v>99</v>
      </c>
      <c r="D321" s="36" t="s">
        <v>57</v>
      </c>
      <c r="E321" s="36" t="s">
        <v>57</v>
      </c>
      <c r="F321" s="55" t="s">
        <v>57</v>
      </c>
      <c r="G321" s="36" t="s">
        <v>57</v>
      </c>
      <c r="H321" s="36" t="s">
        <v>59</v>
      </c>
      <c r="I321" s="32" t="str">
        <f t="shared" si="5"/>
        <v>P/N CONNU</v>
      </c>
      <c r="J321" s="45" t="s">
        <v>57</v>
      </c>
      <c r="K321" s="45" t="s">
        <v>707</v>
      </c>
      <c r="L321" s="45" t="s">
        <v>1974</v>
      </c>
      <c r="M321" s="97">
        <v>280.92</v>
      </c>
      <c r="N321" s="97"/>
      <c r="O321" s="46" t="s">
        <v>1135</v>
      </c>
      <c r="P321" s="45"/>
    </row>
    <row r="322" spans="1:16" x14ac:dyDescent="0.2">
      <c r="A322" s="71" t="s">
        <v>1985</v>
      </c>
      <c r="B322" s="35" t="s">
        <v>1980</v>
      </c>
      <c r="C322" s="36" t="s">
        <v>99</v>
      </c>
      <c r="D322" s="36" t="s">
        <v>57</v>
      </c>
      <c r="E322" s="36" t="s">
        <v>57</v>
      </c>
      <c r="F322" s="55" t="s">
        <v>57</v>
      </c>
      <c r="G322" s="36" t="s">
        <v>57</v>
      </c>
      <c r="H322" s="36" t="s">
        <v>59</v>
      </c>
      <c r="I322" s="32" t="str">
        <f t="shared" si="5"/>
        <v>P/N CONNU</v>
      </c>
      <c r="J322" s="45" t="s">
        <v>57</v>
      </c>
      <c r="K322" s="45" t="s">
        <v>707</v>
      </c>
      <c r="L322" s="45" t="s">
        <v>1974</v>
      </c>
      <c r="M322" s="97">
        <v>280.27999999999997</v>
      </c>
      <c r="N322" s="97"/>
      <c r="O322" s="46" t="s">
        <v>1135</v>
      </c>
      <c r="P322" s="45"/>
    </row>
    <row r="323" spans="1:16" x14ac:dyDescent="0.2">
      <c r="A323" s="241" t="s">
        <v>1986</v>
      </c>
      <c r="B323" s="35" t="s">
        <v>1980</v>
      </c>
      <c r="C323" s="36" t="s">
        <v>99</v>
      </c>
      <c r="D323" s="36" t="s">
        <v>57</v>
      </c>
      <c r="E323" s="36" t="s">
        <v>57</v>
      </c>
      <c r="F323" s="55" t="s">
        <v>57</v>
      </c>
      <c r="G323" s="36" t="s">
        <v>57</v>
      </c>
      <c r="H323" s="36" t="s">
        <v>59</v>
      </c>
      <c r="I323" s="32" t="str">
        <f t="shared" si="5"/>
        <v>P/N CONNU</v>
      </c>
      <c r="J323" s="45" t="s">
        <v>57</v>
      </c>
      <c r="K323" s="45" t="s">
        <v>707</v>
      </c>
      <c r="L323" s="45" t="s">
        <v>1974</v>
      </c>
      <c r="M323" s="97">
        <v>342.82</v>
      </c>
      <c r="N323" s="97"/>
      <c r="O323" s="46" t="s">
        <v>1135</v>
      </c>
      <c r="P323" s="45"/>
    </row>
    <row r="324" spans="1:16" x14ac:dyDescent="0.2">
      <c r="A324" s="71"/>
      <c r="B324" s="39"/>
      <c r="C324" s="36"/>
      <c r="D324" s="36"/>
      <c r="E324" s="36"/>
      <c r="F324" s="55"/>
      <c r="G324" s="36"/>
      <c r="H324" s="36"/>
      <c r="I324" s="32" t="str">
        <f t="shared" si="5"/>
        <v/>
      </c>
      <c r="J324" s="45"/>
      <c r="K324" s="45"/>
      <c r="L324" s="45"/>
      <c r="M324" s="97"/>
      <c r="N324" s="97"/>
      <c r="O324" s="45"/>
      <c r="P324" s="45"/>
    </row>
    <row r="325" spans="1:16" x14ac:dyDescent="0.2">
      <c r="A325" s="71"/>
      <c r="B325" s="39"/>
      <c r="C325" s="36"/>
      <c r="D325" s="36"/>
      <c r="E325" s="36"/>
      <c r="F325" s="55"/>
      <c r="G325" s="36"/>
      <c r="H325" s="36"/>
      <c r="I325" s="32" t="str">
        <f t="shared" si="5"/>
        <v/>
      </c>
      <c r="J325" s="45"/>
      <c r="K325" s="45"/>
      <c r="L325" s="45"/>
      <c r="M325" s="97"/>
      <c r="N325" s="97"/>
      <c r="O325" s="45"/>
      <c r="P325" s="45"/>
    </row>
    <row r="326" spans="1:16" x14ac:dyDescent="0.2">
      <c r="A326" s="71"/>
      <c r="B326" s="39"/>
      <c r="C326" s="36"/>
      <c r="D326" s="36"/>
      <c r="E326" s="36"/>
      <c r="F326" s="55"/>
      <c r="G326" s="36"/>
      <c r="H326" s="36"/>
      <c r="I326" s="32" t="str">
        <f t="shared" si="5"/>
        <v/>
      </c>
      <c r="J326" s="45"/>
      <c r="K326" s="45"/>
      <c r="L326" s="45"/>
      <c r="M326" s="97"/>
      <c r="N326" s="97"/>
      <c r="O326" s="45"/>
      <c r="P326" s="45"/>
    </row>
    <row r="327" spans="1:16" x14ac:dyDescent="0.2">
      <c r="A327" s="71"/>
      <c r="B327" s="39"/>
      <c r="C327" s="36"/>
      <c r="D327" s="36"/>
      <c r="E327" s="36"/>
      <c r="F327" s="55"/>
      <c r="G327" s="36"/>
      <c r="H327" s="36"/>
      <c r="I327" s="32" t="str">
        <f t="shared" si="5"/>
        <v/>
      </c>
      <c r="J327" s="45"/>
      <c r="K327" s="45"/>
      <c r="L327" s="45"/>
      <c r="M327" s="97"/>
      <c r="N327" s="97"/>
      <c r="O327" s="45"/>
      <c r="P327" s="45"/>
    </row>
    <row r="328" spans="1:16" x14ac:dyDescent="0.2">
      <c r="A328" s="71"/>
      <c r="B328" s="39"/>
      <c r="C328" s="36"/>
      <c r="D328" s="36"/>
      <c r="E328" s="36"/>
      <c r="F328" s="55"/>
      <c r="G328" s="36"/>
      <c r="H328" s="36"/>
      <c r="I328" s="32" t="str">
        <f t="shared" si="5"/>
        <v/>
      </c>
      <c r="J328" s="45"/>
      <c r="K328" s="45"/>
      <c r="L328" s="45"/>
      <c r="M328" s="97"/>
      <c r="N328" s="97"/>
      <c r="O328" s="45"/>
      <c r="P328" s="45"/>
    </row>
    <row r="329" spans="1:16" x14ac:dyDescent="0.2">
      <c r="A329" s="71"/>
      <c r="B329" s="39"/>
      <c r="C329" s="36"/>
      <c r="D329" s="36"/>
      <c r="E329" s="36"/>
      <c r="F329" s="55"/>
      <c r="G329" s="36"/>
      <c r="H329" s="36"/>
      <c r="I329" s="32" t="str">
        <f t="shared" si="5"/>
        <v/>
      </c>
      <c r="J329" s="45"/>
      <c r="K329" s="45"/>
      <c r="L329" s="45"/>
      <c r="M329" s="97"/>
      <c r="N329" s="97"/>
      <c r="O329" s="45"/>
      <c r="P329" s="45"/>
    </row>
    <row r="330" spans="1:16" x14ac:dyDescent="0.2">
      <c r="A330" s="71"/>
      <c r="B330" s="39"/>
      <c r="C330" s="36"/>
      <c r="D330" s="36"/>
      <c r="E330" s="36"/>
      <c r="F330" s="55"/>
      <c r="G330" s="36"/>
      <c r="H330" s="36"/>
      <c r="I330" s="32" t="str">
        <f t="shared" si="5"/>
        <v/>
      </c>
      <c r="J330" s="45"/>
      <c r="K330" s="45"/>
      <c r="L330" s="45"/>
      <c r="M330" s="97"/>
      <c r="N330" s="97"/>
      <c r="O330" s="45"/>
      <c r="P330" s="45"/>
    </row>
    <row r="331" spans="1:16" x14ac:dyDescent="0.2">
      <c r="A331" s="71"/>
      <c r="B331" s="39"/>
      <c r="C331" s="36"/>
      <c r="D331" s="36"/>
      <c r="E331" s="36"/>
      <c r="F331" s="55"/>
      <c r="G331" s="36"/>
      <c r="H331" s="36"/>
      <c r="I331" s="32" t="str">
        <f t="shared" si="5"/>
        <v/>
      </c>
      <c r="J331" s="45"/>
      <c r="K331" s="45"/>
      <c r="L331" s="45"/>
      <c r="M331" s="97"/>
      <c r="N331" s="97"/>
      <c r="O331" s="45"/>
      <c r="P331" s="45"/>
    </row>
    <row r="332" spans="1:16" x14ac:dyDescent="0.2">
      <c r="A332" s="71"/>
      <c r="B332" s="39"/>
      <c r="C332" s="36"/>
      <c r="D332" s="36"/>
      <c r="E332" s="36"/>
      <c r="F332" s="55"/>
      <c r="G332" s="36"/>
      <c r="H332" s="36"/>
      <c r="I332" s="32" t="str">
        <f t="shared" si="5"/>
        <v/>
      </c>
      <c r="J332" s="45"/>
      <c r="K332" s="45"/>
      <c r="L332" s="45"/>
      <c r="M332" s="97"/>
      <c r="N332" s="97"/>
      <c r="O332" s="45"/>
      <c r="P332" s="45"/>
    </row>
    <row r="333" spans="1:16" x14ac:dyDescent="0.2">
      <c r="A333" s="71"/>
      <c r="B333" s="39"/>
      <c r="C333" s="36"/>
      <c r="D333" s="36"/>
      <c r="E333" s="36"/>
      <c r="F333" s="55"/>
      <c r="G333" s="36"/>
      <c r="H333" s="36"/>
      <c r="I333" s="32" t="str">
        <f t="shared" si="5"/>
        <v/>
      </c>
      <c r="J333" s="45"/>
      <c r="K333" s="45"/>
      <c r="L333" s="45"/>
      <c r="M333" s="97"/>
      <c r="N333" s="97"/>
      <c r="O333" s="45"/>
      <c r="P333" s="45"/>
    </row>
    <row r="334" spans="1:16" x14ac:dyDescent="0.2">
      <c r="A334" s="71"/>
      <c r="B334" s="39"/>
      <c r="C334" s="36"/>
      <c r="D334" s="36"/>
      <c r="E334" s="36"/>
      <c r="F334" s="55"/>
      <c r="G334" s="36"/>
      <c r="H334" s="36"/>
      <c r="I334" s="32" t="str">
        <f t="shared" si="5"/>
        <v/>
      </c>
      <c r="J334" s="45"/>
      <c r="K334" s="45"/>
      <c r="L334" s="45"/>
      <c r="M334" s="97"/>
      <c r="N334" s="97"/>
      <c r="O334" s="45"/>
      <c r="P334" s="45"/>
    </row>
    <row r="335" spans="1:16" x14ac:dyDescent="0.2">
      <c r="A335" s="71"/>
      <c r="B335" s="39"/>
      <c r="C335" s="36"/>
      <c r="D335" s="36"/>
      <c r="E335" s="36"/>
      <c r="F335" s="55"/>
      <c r="G335" s="36"/>
      <c r="H335" s="36"/>
      <c r="I335" s="32" t="str">
        <f t="shared" si="5"/>
        <v/>
      </c>
      <c r="J335" s="45"/>
      <c r="K335" s="45"/>
      <c r="L335" s="45"/>
      <c r="M335" s="97"/>
      <c r="N335" s="97"/>
      <c r="O335" s="45"/>
      <c r="P335" s="45"/>
    </row>
    <row r="336" spans="1:16" x14ac:dyDescent="0.2">
      <c r="A336" s="71"/>
      <c r="B336" s="39"/>
      <c r="C336" s="36"/>
      <c r="D336" s="36"/>
      <c r="E336" s="36"/>
      <c r="F336" s="55"/>
      <c r="G336" s="36"/>
      <c r="H336" s="36"/>
      <c r="I336" s="32" t="str">
        <f t="shared" si="5"/>
        <v/>
      </c>
      <c r="J336" s="45"/>
      <c r="K336" s="45"/>
      <c r="L336" s="45"/>
      <c r="M336" s="97"/>
      <c r="N336" s="97"/>
      <c r="O336" s="45"/>
      <c r="P336" s="45"/>
    </row>
    <row r="337" spans="1:16" x14ac:dyDescent="0.2">
      <c r="A337" s="71"/>
      <c r="B337" s="39"/>
      <c r="C337" s="36"/>
      <c r="D337" s="36"/>
      <c r="E337" s="36"/>
      <c r="F337" s="55"/>
      <c r="G337" s="36"/>
      <c r="H337" s="36"/>
      <c r="I337" s="32" t="str">
        <f t="shared" si="5"/>
        <v/>
      </c>
      <c r="J337" s="45"/>
      <c r="K337" s="45"/>
      <c r="L337" s="45"/>
      <c r="M337" s="97"/>
      <c r="N337" s="97"/>
      <c r="O337" s="45"/>
      <c r="P337" s="45"/>
    </row>
    <row r="338" spans="1:16" x14ac:dyDescent="0.2">
      <c r="A338" s="71"/>
      <c r="B338" s="39"/>
      <c r="C338" s="36"/>
      <c r="D338" s="36"/>
      <c r="E338" s="36"/>
      <c r="F338" s="55"/>
      <c r="G338" s="36"/>
      <c r="H338" s="36"/>
      <c r="I338" s="32" t="str">
        <f t="shared" si="5"/>
        <v/>
      </c>
      <c r="J338" s="45"/>
      <c r="K338" s="45"/>
      <c r="L338" s="45"/>
      <c r="M338" s="97"/>
      <c r="N338" s="97"/>
      <c r="O338" s="45"/>
      <c r="P338" s="45"/>
    </row>
    <row r="339" spans="1:16" x14ac:dyDescent="0.2">
      <c r="A339" s="71"/>
      <c r="B339" s="39"/>
      <c r="C339" s="36"/>
      <c r="D339" s="36"/>
      <c r="E339" s="36"/>
      <c r="F339" s="55"/>
      <c r="G339" s="36"/>
      <c r="H339" s="36"/>
      <c r="I339" s="32" t="str">
        <f t="shared" si="5"/>
        <v/>
      </c>
      <c r="J339" s="45"/>
      <c r="K339" s="45"/>
      <c r="L339" s="45"/>
      <c r="M339" s="97"/>
      <c r="N339" s="97"/>
      <c r="O339" s="45"/>
      <c r="P339" s="45"/>
    </row>
    <row r="340" spans="1:16" x14ac:dyDescent="0.2">
      <c r="A340" s="71"/>
      <c r="B340" s="39"/>
      <c r="C340" s="36"/>
      <c r="D340" s="36"/>
      <c r="E340" s="36"/>
      <c r="F340" s="55"/>
      <c r="G340" s="36"/>
      <c r="H340" s="36"/>
      <c r="I340" s="32" t="str">
        <f t="shared" si="5"/>
        <v/>
      </c>
      <c r="J340" s="45"/>
      <c r="K340" s="45"/>
      <c r="L340" s="45"/>
      <c r="M340" s="97"/>
      <c r="N340" s="97"/>
      <c r="O340" s="45"/>
      <c r="P340" s="45"/>
    </row>
    <row r="341" spans="1:16" x14ac:dyDescent="0.2">
      <c r="A341" s="71"/>
      <c r="B341" s="39"/>
      <c r="C341" s="36"/>
      <c r="D341" s="36"/>
      <c r="E341" s="36"/>
      <c r="F341" s="55"/>
      <c r="G341" s="36"/>
      <c r="H341" s="36"/>
      <c r="I341" s="32" t="str">
        <f t="shared" si="5"/>
        <v/>
      </c>
      <c r="J341" s="45"/>
      <c r="K341" s="45"/>
      <c r="L341" s="45"/>
      <c r="M341" s="97"/>
      <c r="N341" s="97"/>
      <c r="O341" s="45"/>
      <c r="P341" s="45"/>
    </row>
    <row r="342" spans="1:16" x14ac:dyDescent="0.2">
      <c r="A342" s="71"/>
      <c r="B342" s="39"/>
      <c r="C342" s="36"/>
      <c r="D342" s="36"/>
      <c r="E342" s="36"/>
      <c r="F342" s="55"/>
      <c r="G342" s="36"/>
      <c r="H342" s="36"/>
      <c r="I342" s="32" t="str">
        <f t="shared" si="5"/>
        <v/>
      </c>
      <c r="J342" s="45"/>
      <c r="K342" s="45"/>
      <c r="L342" s="45"/>
      <c r="M342" s="97"/>
      <c r="N342" s="97"/>
      <c r="O342" s="45"/>
      <c r="P342" s="45"/>
    </row>
    <row r="343" spans="1:16" x14ac:dyDescent="0.2">
      <c r="A343" s="71"/>
      <c r="B343" s="39"/>
      <c r="C343" s="36"/>
      <c r="D343" s="36"/>
      <c r="E343" s="36"/>
      <c r="F343" s="55"/>
      <c r="G343" s="36"/>
      <c r="H343" s="36"/>
      <c r="I343" s="32" t="str">
        <f t="shared" si="5"/>
        <v/>
      </c>
      <c r="J343" s="45"/>
      <c r="K343" s="45"/>
      <c r="L343" s="45"/>
      <c r="M343" s="97"/>
      <c r="N343" s="97"/>
      <c r="O343" s="45"/>
      <c r="P343" s="45"/>
    </row>
    <row r="344" spans="1:16" x14ac:dyDescent="0.2">
      <c r="A344" s="71"/>
      <c r="B344" s="39"/>
      <c r="C344" s="36"/>
      <c r="D344" s="36"/>
      <c r="E344" s="36"/>
      <c r="F344" s="55"/>
      <c r="G344" s="36"/>
      <c r="H344" s="36"/>
      <c r="I344" s="32" t="str">
        <f t="shared" si="5"/>
        <v/>
      </c>
      <c r="J344" s="45"/>
      <c r="K344" s="45"/>
      <c r="L344" s="45"/>
      <c r="M344" s="97"/>
      <c r="N344" s="97"/>
      <c r="O344" s="45"/>
      <c r="P344" s="45"/>
    </row>
    <row r="345" spans="1:16" x14ac:dyDescent="0.2">
      <c r="A345" s="71"/>
      <c r="B345" s="39"/>
      <c r="C345" s="36"/>
      <c r="D345" s="36"/>
      <c r="E345" s="36"/>
      <c r="F345" s="55"/>
      <c r="G345" s="36"/>
      <c r="H345" s="36"/>
      <c r="I345" s="32" t="str">
        <f t="shared" si="5"/>
        <v/>
      </c>
      <c r="J345" s="45"/>
      <c r="K345" s="45"/>
      <c r="L345" s="45"/>
      <c r="M345" s="97"/>
      <c r="N345" s="97"/>
      <c r="O345" s="45"/>
      <c r="P345" s="45"/>
    </row>
    <row r="346" spans="1:16" x14ac:dyDescent="0.2">
      <c r="A346" s="71"/>
      <c r="B346" s="39"/>
      <c r="C346" s="36"/>
      <c r="D346" s="36"/>
      <c r="E346" s="36"/>
      <c r="F346" s="55"/>
      <c r="G346" s="36"/>
      <c r="H346" s="36"/>
      <c r="I346" s="32" t="str">
        <f t="shared" si="5"/>
        <v/>
      </c>
      <c r="J346" s="45"/>
      <c r="K346" s="45"/>
      <c r="L346" s="45"/>
      <c r="M346" s="97"/>
      <c r="N346" s="97"/>
      <c r="O346" s="45"/>
      <c r="P346" s="45"/>
    </row>
    <row r="347" spans="1:16" x14ac:dyDescent="0.2">
      <c r="A347" s="71"/>
      <c r="B347" s="39"/>
      <c r="C347" s="36"/>
      <c r="D347" s="36"/>
      <c r="E347" s="36"/>
      <c r="F347" s="55"/>
      <c r="G347" s="36"/>
      <c r="H347" s="36"/>
      <c r="I347" s="32" t="str">
        <f t="shared" si="5"/>
        <v/>
      </c>
      <c r="J347" s="45"/>
      <c r="K347" s="45"/>
      <c r="L347" s="45"/>
      <c r="M347" s="97"/>
      <c r="N347" s="97"/>
      <c r="O347" s="45"/>
      <c r="P347" s="45"/>
    </row>
    <row r="348" spans="1:16" x14ac:dyDescent="0.2">
      <c r="A348" s="71"/>
      <c r="B348" s="39"/>
      <c r="C348" s="36"/>
      <c r="D348" s="36"/>
      <c r="E348" s="36"/>
      <c r="F348" s="55"/>
      <c r="G348" s="36"/>
      <c r="H348" s="36"/>
      <c r="I348" s="32" t="str">
        <f t="shared" si="5"/>
        <v/>
      </c>
      <c r="J348" s="45"/>
      <c r="K348" s="45"/>
      <c r="L348" s="45"/>
      <c r="M348" s="97"/>
      <c r="N348" s="97"/>
      <c r="O348" s="45"/>
      <c r="P348" s="45"/>
    </row>
    <row r="349" spans="1:16" x14ac:dyDescent="0.2">
      <c r="A349" s="71"/>
      <c r="B349" s="39"/>
      <c r="C349" s="36"/>
      <c r="D349" s="36"/>
      <c r="E349" s="36"/>
      <c r="F349" s="55"/>
      <c r="G349" s="36"/>
      <c r="H349" s="36"/>
      <c r="I349" s="32" t="str">
        <f t="shared" si="5"/>
        <v/>
      </c>
      <c r="J349" s="45"/>
      <c r="K349" s="45"/>
      <c r="L349" s="45"/>
      <c r="M349" s="97"/>
      <c r="N349" s="97"/>
      <c r="O349" s="45"/>
      <c r="P349" s="45"/>
    </row>
    <row r="350" spans="1:16" x14ac:dyDescent="0.2">
      <c r="A350" s="71"/>
      <c r="B350" s="39"/>
      <c r="C350" s="36"/>
      <c r="D350" s="36"/>
      <c r="E350" s="36"/>
      <c r="F350" s="55"/>
      <c r="G350" s="36"/>
      <c r="H350" s="36"/>
      <c r="I350" s="32" t="str">
        <f t="shared" si="5"/>
        <v/>
      </c>
      <c r="J350" s="45"/>
      <c r="K350" s="45"/>
      <c r="L350" s="45"/>
      <c r="M350" s="97"/>
      <c r="N350" s="97"/>
      <c r="O350" s="45"/>
      <c r="P350" s="45"/>
    </row>
    <row r="351" spans="1:16" x14ac:dyDescent="0.2">
      <c r="A351" s="71"/>
      <c r="B351" s="39"/>
      <c r="C351" s="36"/>
      <c r="D351" s="36"/>
      <c r="E351" s="36"/>
      <c r="F351" s="55"/>
      <c r="G351" s="36"/>
      <c r="H351" s="36"/>
      <c r="I351" s="32" t="str">
        <f t="shared" si="5"/>
        <v/>
      </c>
      <c r="J351" s="45"/>
      <c r="K351" s="45"/>
      <c r="L351" s="45"/>
      <c r="M351" s="97"/>
      <c r="N351" s="97"/>
      <c r="O351" s="45"/>
      <c r="P351" s="45"/>
    </row>
    <row r="352" spans="1:16" x14ac:dyDescent="0.2">
      <c r="A352" s="71"/>
      <c r="B352" s="39"/>
      <c r="C352" s="36"/>
      <c r="D352" s="36"/>
      <c r="E352" s="36"/>
      <c r="F352" s="55"/>
      <c r="G352" s="36"/>
      <c r="H352" s="36"/>
      <c r="I352" s="32" t="str">
        <f t="shared" si="5"/>
        <v/>
      </c>
      <c r="J352" s="45"/>
      <c r="K352" s="45"/>
      <c r="L352" s="45"/>
      <c r="M352" s="97"/>
      <c r="N352" s="97"/>
      <c r="O352" s="45"/>
      <c r="P352" s="45"/>
    </row>
    <row r="353" spans="1:16" x14ac:dyDescent="0.2">
      <c r="A353" s="71"/>
      <c r="B353" s="39"/>
      <c r="C353" s="36"/>
      <c r="D353" s="36"/>
      <c r="E353" s="36"/>
      <c r="F353" s="55"/>
      <c r="G353" s="36"/>
      <c r="H353" s="36"/>
      <c r="I353" s="32" t="str">
        <f t="shared" si="5"/>
        <v/>
      </c>
      <c r="J353" s="45"/>
      <c r="K353" s="45"/>
      <c r="L353" s="45"/>
      <c r="M353" s="97"/>
      <c r="N353" s="97"/>
      <c r="O353" s="45"/>
      <c r="P353" s="45"/>
    </row>
    <row r="354" spans="1:16" x14ac:dyDescent="0.2">
      <c r="A354" s="71"/>
      <c r="B354" s="39"/>
      <c r="C354" s="36"/>
      <c r="D354" s="36"/>
      <c r="E354" s="36"/>
      <c r="F354" s="55"/>
      <c r="G354" s="36"/>
      <c r="H354" s="36"/>
      <c r="I354" s="32" t="str">
        <f t="shared" si="5"/>
        <v/>
      </c>
      <c r="J354" s="45"/>
      <c r="K354" s="45"/>
      <c r="L354" s="45"/>
      <c r="M354" s="97"/>
      <c r="N354" s="97"/>
      <c r="O354" s="45"/>
      <c r="P354" s="45"/>
    </row>
    <row r="355" spans="1:16" x14ac:dyDescent="0.2">
      <c r="A355" s="71"/>
      <c r="B355" s="39"/>
      <c r="C355" s="36"/>
      <c r="D355" s="36"/>
      <c r="E355" s="36"/>
      <c r="F355" s="55"/>
      <c r="G355" s="36"/>
      <c r="H355" s="36"/>
      <c r="I355" s="32" t="str">
        <f t="shared" si="5"/>
        <v/>
      </c>
      <c r="J355" s="45"/>
      <c r="K355" s="45"/>
      <c r="L355" s="45"/>
      <c r="M355" s="97"/>
      <c r="N355" s="97"/>
      <c r="O355" s="45"/>
      <c r="P355" s="45"/>
    </row>
    <row r="356" spans="1:16" x14ac:dyDescent="0.2">
      <c r="A356" s="71"/>
      <c r="B356" s="39"/>
      <c r="C356" s="36"/>
      <c r="D356" s="36"/>
      <c r="E356" s="36"/>
      <c r="F356" s="55"/>
      <c r="G356" s="36"/>
      <c r="H356" s="36"/>
      <c r="I356" s="32" t="str">
        <f t="shared" si="5"/>
        <v/>
      </c>
      <c r="J356" s="45"/>
      <c r="K356" s="45"/>
      <c r="L356" s="45"/>
      <c r="M356" s="97"/>
      <c r="N356" s="97"/>
      <c r="O356" s="45"/>
      <c r="P356" s="45"/>
    </row>
    <row r="357" spans="1:16" x14ac:dyDescent="0.2">
      <c r="A357" s="71"/>
      <c r="B357" s="39"/>
      <c r="C357" s="36"/>
      <c r="D357" s="36"/>
      <c r="E357" s="36"/>
      <c r="F357" s="55"/>
      <c r="G357" s="36"/>
      <c r="H357" s="36"/>
      <c r="I357" s="32" t="str">
        <f t="shared" si="5"/>
        <v/>
      </c>
      <c r="J357" s="45"/>
      <c r="K357" s="45"/>
      <c r="L357" s="45"/>
      <c r="M357" s="97"/>
      <c r="N357" s="97"/>
      <c r="O357" s="45"/>
      <c r="P357" s="45"/>
    </row>
    <row r="358" spans="1:16" x14ac:dyDescent="0.2">
      <c r="A358" s="71"/>
      <c r="B358" s="39"/>
      <c r="C358" s="36"/>
      <c r="D358" s="36"/>
      <c r="E358" s="36"/>
      <c r="F358" s="55"/>
      <c r="G358" s="36"/>
      <c r="H358" s="36"/>
      <c r="I358" s="32" t="str">
        <f t="shared" si="5"/>
        <v/>
      </c>
      <c r="J358" s="45"/>
      <c r="K358" s="45"/>
      <c r="L358" s="45"/>
      <c r="M358" s="97"/>
      <c r="N358" s="97"/>
      <c r="O358" s="45"/>
      <c r="P358" s="45"/>
    </row>
    <row r="359" spans="1:16" x14ac:dyDescent="0.2">
      <c r="A359" s="71"/>
      <c r="B359" s="39"/>
      <c r="C359" s="36"/>
      <c r="D359" s="36"/>
      <c r="E359" s="36"/>
      <c r="F359" s="55"/>
      <c r="G359" s="36"/>
      <c r="H359" s="36"/>
      <c r="I359" s="32" t="str">
        <f t="shared" si="5"/>
        <v/>
      </c>
      <c r="J359" s="45"/>
      <c r="K359" s="45"/>
      <c r="L359" s="45"/>
      <c r="M359" s="97"/>
      <c r="N359" s="97"/>
      <c r="O359" s="45"/>
      <c r="P359" s="45"/>
    </row>
    <row r="360" spans="1:16" x14ac:dyDescent="0.2">
      <c r="A360" s="71"/>
      <c r="B360" s="39"/>
      <c r="C360" s="36"/>
      <c r="D360" s="36"/>
      <c r="E360" s="36"/>
      <c r="F360" s="55"/>
      <c r="G360" s="36"/>
      <c r="H360" s="36"/>
      <c r="I360" s="32" t="str">
        <f t="shared" si="5"/>
        <v/>
      </c>
      <c r="J360" s="45"/>
      <c r="K360" s="45"/>
      <c r="L360" s="45"/>
      <c r="M360" s="97"/>
      <c r="N360" s="97"/>
      <c r="O360" s="45"/>
      <c r="P360" s="45"/>
    </row>
    <row r="361" spans="1:16" x14ac:dyDescent="0.2">
      <c r="A361" s="71"/>
      <c r="B361" s="39"/>
      <c r="C361" s="36"/>
      <c r="D361" s="36"/>
      <c r="E361" s="36"/>
      <c r="F361" s="55"/>
      <c r="G361" s="36"/>
      <c r="H361" s="36"/>
      <c r="I361" s="32" t="str">
        <f t="shared" si="5"/>
        <v/>
      </c>
      <c r="J361" s="45"/>
      <c r="K361" s="45"/>
      <c r="L361" s="45"/>
      <c r="M361" s="97"/>
      <c r="N361" s="97"/>
      <c r="O361" s="45"/>
      <c r="P361" s="45"/>
    </row>
    <row r="362" spans="1:16" x14ac:dyDescent="0.2">
      <c r="A362" s="71"/>
      <c r="B362" s="39"/>
      <c r="C362" s="36"/>
      <c r="D362" s="36"/>
      <c r="E362" s="36"/>
      <c r="F362" s="55"/>
      <c r="G362" s="36"/>
      <c r="H362" s="36"/>
      <c r="I362" s="32" t="str">
        <f t="shared" si="5"/>
        <v/>
      </c>
      <c r="J362" s="45"/>
      <c r="K362" s="45"/>
      <c r="L362" s="45"/>
      <c r="M362" s="97"/>
      <c r="N362" s="97"/>
      <c r="O362" s="45"/>
      <c r="P362" s="45"/>
    </row>
    <row r="363" spans="1:16" x14ac:dyDescent="0.2">
      <c r="A363" s="71"/>
      <c r="B363" s="39"/>
      <c r="C363" s="36"/>
      <c r="D363" s="36"/>
      <c r="E363" s="36"/>
      <c r="F363" s="55"/>
      <c r="G363" s="36"/>
      <c r="H363" s="36"/>
      <c r="I363" s="32" t="str">
        <f t="shared" si="5"/>
        <v/>
      </c>
      <c r="J363" s="45"/>
      <c r="K363" s="45"/>
      <c r="L363" s="45"/>
      <c r="M363" s="97"/>
      <c r="N363" s="97"/>
      <c r="O363" s="45"/>
      <c r="P363" s="45"/>
    </row>
    <row r="364" spans="1:16" x14ac:dyDescent="0.2">
      <c r="A364" s="71"/>
      <c r="B364" s="39"/>
      <c r="C364" s="36"/>
      <c r="D364" s="36"/>
      <c r="E364" s="36"/>
      <c r="F364" s="55"/>
      <c r="G364" s="36"/>
      <c r="H364" s="36"/>
      <c r="I364" s="32" t="str">
        <f t="shared" si="5"/>
        <v/>
      </c>
      <c r="J364" s="45"/>
      <c r="K364" s="45"/>
      <c r="L364" s="45"/>
      <c r="M364" s="97"/>
      <c r="N364" s="97"/>
      <c r="O364" s="45"/>
      <c r="P364" s="45"/>
    </row>
    <row r="365" spans="1:16" x14ac:dyDescent="0.2">
      <c r="A365" s="71"/>
      <c r="B365" s="39"/>
      <c r="C365" s="36"/>
      <c r="D365" s="36"/>
      <c r="E365" s="36"/>
      <c r="F365" s="55"/>
      <c r="G365" s="36"/>
      <c r="H365" s="36"/>
      <c r="I365" s="32" t="str">
        <f t="shared" si="5"/>
        <v/>
      </c>
      <c r="J365" s="45"/>
      <c r="K365" s="45"/>
      <c r="L365" s="45"/>
      <c r="M365" s="97"/>
      <c r="N365" s="97"/>
      <c r="O365" s="45"/>
      <c r="P365" s="45"/>
    </row>
    <row r="366" spans="1:16" x14ac:dyDescent="0.2">
      <c r="A366" s="71"/>
      <c r="B366" s="39"/>
      <c r="C366" s="36"/>
      <c r="D366" s="36"/>
      <c r="E366" s="36"/>
      <c r="F366" s="55"/>
      <c r="G366" s="36"/>
      <c r="H366" s="36"/>
      <c r="I366" s="32" t="str">
        <f t="shared" si="5"/>
        <v/>
      </c>
      <c r="J366" s="45"/>
      <c r="K366" s="45"/>
      <c r="L366" s="45"/>
      <c r="M366" s="97"/>
      <c r="N366" s="97"/>
      <c r="O366" s="45"/>
      <c r="P366" s="45"/>
    </row>
    <row r="367" spans="1:16" x14ac:dyDescent="0.2">
      <c r="A367" s="71"/>
      <c r="B367" s="39"/>
      <c r="C367" s="36"/>
      <c r="D367" s="36"/>
      <c r="E367" s="36"/>
      <c r="F367" s="55"/>
      <c r="G367" s="36"/>
      <c r="H367" s="36"/>
      <c r="I367" s="32" t="str">
        <f t="shared" si="5"/>
        <v/>
      </c>
      <c r="J367" s="45"/>
      <c r="K367" s="45"/>
      <c r="L367" s="45"/>
      <c r="M367" s="97"/>
      <c r="N367" s="97"/>
      <c r="O367" s="45"/>
      <c r="P367" s="45"/>
    </row>
    <row r="368" spans="1:16" x14ac:dyDescent="0.2">
      <c r="A368" s="71"/>
      <c r="B368" s="39"/>
      <c r="C368" s="36"/>
      <c r="D368" s="36"/>
      <c r="E368" s="36"/>
      <c r="F368" s="55"/>
      <c r="G368" s="36"/>
      <c r="H368" s="36"/>
      <c r="I368" s="32" t="str">
        <f t="shared" si="5"/>
        <v/>
      </c>
      <c r="J368" s="45"/>
      <c r="K368" s="45"/>
      <c r="L368" s="45"/>
      <c r="M368" s="97"/>
      <c r="N368" s="97"/>
      <c r="O368" s="45"/>
      <c r="P368" s="45"/>
    </row>
    <row r="369" spans="1:16" x14ac:dyDescent="0.2">
      <c r="A369" s="71"/>
      <c r="B369" s="39"/>
      <c r="C369" s="36"/>
      <c r="D369" s="36"/>
      <c r="E369" s="36"/>
      <c r="F369" s="55"/>
      <c r="G369" s="36"/>
      <c r="H369" s="36"/>
      <c r="I369" s="32" t="str">
        <f t="shared" si="5"/>
        <v/>
      </c>
      <c r="J369" s="45"/>
      <c r="K369" s="45"/>
      <c r="L369" s="45"/>
      <c r="M369" s="97"/>
      <c r="N369" s="97"/>
      <c r="O369" s="45"/>
      <c r="P369" s="45"/>
    </row>
    <row r="370" spans="1:16" x14ac:dyDescent="0.2">
      <c r="A370" s="71"/>
      <c r="B370" s="39"/>
      <c r="C370" s="36"/>
      <c r="D370" s="36"/>
      <c r="E370" s="36"/>
      <c r="F370" s="55"/>
      <c r="G370" s="36"/>
      <c r="H370" s="36"/>
      <c r="I370" s="32" t="str">
        <f t="shared" si="5"/>
        <v/>
      </c>
      <c r="J370" s="45"/>
      <c r="K370" s="45"/>
      <c r="L370" s="45"/>
      <c r="M370" s="97"/>
      <c r="N370" s="97"/>
      <c r="O370" s="45"/>
      <c r="P370" s="45"/>
    </row>
    <row r="371" spans="1:16" x14ac:dyDescent="0.2">
      <c r="A371" s="71"/>
      <c r="B371" s="39"/>
      <c r="C371" s="36"/>
      <c r="D371" s="36"/>
      <c r="E371" s="36"/>
      <c r="F371" s="55"/>
      <c r="G371" s="36"/>
      <c r="H371" s="36"/>
      <c r="I371" s="32" t="str">
        <f t="shared" si="5"/>
        <v/>
      </c>
      <c r="J371" s="45"/>
      <c r="K371" s="45"/>
      <c r="L371" s="45"/>
      <c r="M371" s="97"/>
      <c r="N371" s="97"/>
      <c r="O371" s="45"/>
      <c r="P371" s="45"/>
    </row>
    <row r="372" spans="1:16" x14ac:dyDescent="0.2">
      <c r="A372" s="71"/>
      <c r="B372" s="39"/>
      <c r="C372" s="36"/>
      <c r="D372" s="36"/>
      <c r="E372" s="36"/>
      <c r="F372" s="55"/>
      <c r="G372" s="36"/>
      <c r="H372" s="36"/>
      <c r="I372" s="32" t="str">
        <f t="shared" si="5"/>
        <v/>
      </c>
      <c r="J372" s="45"/>
      <c r="K372" s="45"/>
      <c r="L372" s="45"/>
      <c r="M372" s="97"/>
      <c r="N372" s="97"/>
      <c r="O372" s="45"/>
      <c r="P372" s="45"/>
    </row>
    <row r="373" spans="1:16" x14ac:dyDescent="0.2">
      <c r="A373" s="71"/>
      <c r="B373" s="39"/>
      <c r="C373" s="36"/>
      <c r="D373" s="36"/>
      <c r="E373" s="36"/>
      <c r="F373" s="55"/>
      <c r="G373" s="36"/>
      <c r="H373" s="36"/>
      <c r="I373" s="32" t="str">
        <f t="shared" si="5"/>
        <v/>
      </c>
      <c r="J373" s="45"/>
      <c r="K373" s="45"/>
      <c r="L373" s="45"/>
      <c r="M373" s="97"/>
      <c r="N373" s="97"/>
      <c r="O373" s="45"/>
      <c r="P373" s="45"/>
    </row>
    <row r="374" spans="1:16" x14ac:dyDescent="0.2">
      <c r="A374" s="71"/>
      <c r="B374" s="39"/>
      <c r="C374" s="36"/>
      <c r="D374" s="36"/>
      <c r="E374" s="36"/>
      <c r="F374" s="55"/>
      <c r="G374" s="36"/>
      <c r="H374" s="36"/>
      <c r="I374" s="32" t="str">
        <f t="shared" si="5"/>
        <v/>
      </c>
      <c r="J374" s="45"/>
      <c r="K374" s="45"/>
      <c r="L374" s="45"/>
      <c r="M374" s="97"/>
      <c r="N374" s="97"/>
      <c r="O374" s="45"/>
      <c r="P374" s="45"/>
    </row>
    <row r="375" spans="1:16" x14ac:dyDescent="0.2">
      <c r="A375" s="71"/>
      <c r="B375" s="39"/>
      <c r="C375" s="36"/>
      <c r="D375" s="36"/>
      <c r="E375" s="36"/>
      <c r="F375" s="55"/>
      <c r="G375" s="36"/>
      <c r="H375" s="36"/>
      <c r="I375" s="32" t="str">
        <f t="shared" si="5"/>
        <v/>
      </c>
      <c r="J375" s="45"/>
      <c r="K375" s="45"/>
      <c r="L375" s="45"/>
      <c r="M375" s="97"/>
      <c r="N375" s="97"/>
      <c r="O375" s="45"/>
      <c r="P375" s="45"/>
    </row>
    <row r="376" spans="1:16" x14ac:dyDescent="0.2">
      <c r="A376" s="71"/>
      <c r="B376" s="39"/>
      <c r="C376" s="36"/>
      <c r="D376" s="36"/>
      <c r="E376" s="36"/>
      <c r="F376" s="55"/>
      <c r="G376" s="36"/>
      <c r="H376" s="36"/>
      <c r="I376" s="32" t="str">
        <f t="shared" ref="I376:I439" si="6">IF(ISTEXT($A376),"P/N CONNU","")</f>
        <v/>
      </c>
      <c r="J376" s="45"/>
      <c r="K376" s="45"/>
      <c r="L376" s="45"/>
      <c r="M376" s="97"/>
      <c r="N376" s="97"/>
      <c r="O376" s="45"/>
      <c r="P376" s="45"/>
    </row>
    <row r="377" spans="1:16" x14ac:dyDescent="0.2">
      <c r="A377" s="71"/>
      <c r="B377" s="39"/>
      <c r="C377" s="36"/>
      <c r="D377" s="36"/>
      <c r="E377" s="36"/>
      <c r="F377" s="55"/>
      <c r="G377" s="36"/>
      <c r="H377" s="36"/>
      <c r="I377" s="32" t="str">
        <f t="shared" si="6"/>
        <v/>
      </c>
      <c r="J377" s="45"/>
      <c r="K377" s="45"/>
      <c r="L377" s="45"/>
      <c r="M377" s="97"/>
      <c r="N377" s="97"/>
      <c r="O377" s="45"/>
      <c r="P377" s="45"/>
    </row>
    <row r="378" spans="1:16" x14ac:dyDescent="0.2">
      <c r="A378" s="71"/>
      <c r="B378" s="39"/>
      <c r="C378" s="36"/>
      <c r="D378" s="36"/>
      <c r="E378" s="36"/>
      <c r="F378" s="55"/>
      <c r="G378" s="36"/>
      <c r="H378" s="36"/>
      <c r="I378" s="32" t="str">
        <f t="shared" si="6"/>
        <v/>
      </c>
      <c r="J378" s="45"/>
      <c r="K378" s="45"/>
      <c r="L378" s="45"/>
      <c r="M378" s="97"/>
      <c r="N378" s="97"/>
      <c r="O378" s="45"/>
      <c r="P378" s="45"/>
    </row>
    <row r="379" spans="1:16" x14ac:dyDescent="0.2">
      <c r="A379" s="71"/>
      <c r="B379" s="39"/>
      <c r="C379" s="36"/>
      <c r="D379" s="36"/>
      <c r="E379" s="36"/>
      <c r="F379" s="55"/>
      <c r="G379" s="36"/>
      <c r="H379" s="36"/>
      <c r="I379" s="32" t="str">
        <f t="shared" si="6"/>
        <v/>
      </c>
      <c r="J379" s="45"/>
      <c r="K379" s="45"/>
      <c r="L379" s="45"/>
      <c r="M379" s="97"/>
      <c r="N379" s="97"/>
      <c r="O379" s="45"/>
      <c r="P379" s="45"/>
    </row>
    <row r="380" spans="1:16" x14ac:dyDescent="0.2">
      <c r="A380" s="71"/>
      <c r="B380" s="39"/>
      <c r="C380" s="36"/>
      <c r="D380" s="36"/>
      <c r="E380" s="36"/>
      <c r="F380" s="55"/>
      <c r="G380" s="36"/>
      <c r="H380" s="36"/>
      <c r="I380" s="32" t="str">
        <f t="shared" si="6"/>
        <v/>
      </c>
      <c r="J380" s="45"/>
      <c r="K380" s="45"/>
      <c r="L380" s="45"/>
      <c r="M380" s="97"/>
      <c r="N380" s="97"/>
      <c r="O380" s="45"/>
      <c r="P380" s="45"/>
    </row>
    <row r="381" spans="1:16" x14ac:dyDescent="0.2">
      <c r="A381" s="71"/>
      <c r="B381" s="39"/>
      <c r="C381" s="36"/>
      <c r="D381" s="36"/>
      <c r="E381" s="36"/>
      <c r="F381" s="55"/>
      <c r="G381" s="36"/>
      <c r="H381" s="36"/>
      <c r="I381" s="32" t="str">
        <f t="shared" si="6"/>
        <v/>
      </c>
      <c r="J381" s="45"/>
      <c r="K381" s="45"/>
      <c r="L381" s="45"/>
      <c r="M381" s="97"/>
      <c r="N381" s="97"/>
      <c r="O381" s="45"/>
      <c r="P381" s="45"/>
    </row>
    <row r="382" spans="1:16" x14ac:dyDescent="0.2">
      <c r="A382" s="71"/>
      <c r="B382" s="39"/>
      <c r="C382" s="36"/>
      <c r="D382" s="36"/>
      <c r="E382" s="36"/>
      <c r="F382" s="55"/>
      <c r="G382" s="36"/>
      <c r="H382" s="36"/>
      <c r="I382" s="32" t="str">
        <f t="shared" si="6"/>
        <v/>
      </c>
      <c r="J382" s="45"/>
      <c r="K382" s="45"/>
      <c r="L382" s="45"/>
      <c r="M382" s="97"/>
      <c r="N382" s="97"/>
      <c r="O382" s="45"/>
      <c r="P382" s="45"/>
    </row>
    <row r="383" spans="1:16" x14ac:dyDescent="0.2">
      <c r="A383" s="71"/>
      <c r="B383" s="39"/>
      <c r="C383" s="36"/>
      <c r="D383" s="36"/>
      <c r="E383" s="36"/>
      <c r="F383" s="55"/>
      <c r="G383" s="36"/>
      <c r="H383" s="36"/>
      <c r="I383" s="32" t="str">
        <f t="shared" si="6"/>
        <v/>
      </c>
      <c r="J383" s="45"/>
      <c r="K383" s="45"/>
      <c r="L383" s="45"/>
      <c r="M383" s="97"/>
      <c r="N383" s="97"/>
      <c r="O383" s="45"/>
      <c r="P383" s="45"/>
    </row>
    <row r="384" spans="1:16" x14ac:dyDescent="0.2">
      <c r="A384" s="71"/>
      <c r="B384" s="39"/>
      <c r="C384" s="36"/>
      <c r="D384" s="36"/>
      <c r="E384" s="36"/>
      <c r="F384" s="55"/>
      <c r="G384" s="36"/>
      <c r="H384" s="36"/>
      <c r="I384" s="32" t="str">
        <f t="shared" si="6"/>
        <v/>
      </c>
      <c r="J384" s="45"/>
      <c r="K384" s="45"/>
      <c r="L384" s="45"/>
      <c r="M384" s="97"/>
      <c r="N384" s="97"/>
      <c r="O384" s="45"/>
      <c r="P384" s="45"/>
    </row>
    <row r="385" spans="1:16" x14ac:dyDescent="0.2">
      <c r="A385" s="71"/>
      <c r="B385" s="39"/>
      <c r="C385" s="36"/>
      <c r="D385" s="36"/>
      <c r="E385" s="36"/>
      <c r="F385" s="55"/>
      <c r="G385" s="36"/>
      <c r="H385" s="36"/>
      <c r="I385" s="32" t="str">
        <f t="shared" si="6"/>
        <v/>
      </c>
      <c r="J385" s="45"/>
      <c r="K385" s="45"/>
      <c r="L385" s="45"/>
      <c r="M385" s="97"/>
      <c r="N385" s="97"/>
      <c r="O385" s="45"/>
      <c r="P385" s="45"/>
    </row>
    <row r="386" spans="1:16" x14ac:dyDescent="0.2">
      <c r="A386" s="71"/>
      <c r="B386" s="39"/>
      <c r="C386" s="36"/>
      <c r="D386" s="36"/>
      <c r="E386" s="36"/>
      <c r="F386" s="55"/>
      <c r="G386" s="36"/>
      <c r="H386" s="36"/>
      <c r="I386" s="32" t="str">
        <f t="shared" si="6"/>
        <v/>
      </c>
      <c r="J386" s="45"/>
      <c r="K386" s="45"/>
      <c r="L386" s="45"/>
      <c r="M386" s="97"/>
      <c r="N386" s="97"/>
      <c r="O386" s="45"/>
      <c r="P386" s="45"/>
    </row>
    <row r="387" spans="1:16" x14ac:dyDescent="0.2">
      <c r="A387" s="71"/>
      <c r="B387" s="39"/>
      <c r="C387" s="36"/>
      <c r="D387" s="36"/>
      <c r="E387" s="36"/>
      <c r="F387" s="55"/>
      <c r="G387" s="36"/>
      <c r="H387" s="36"/>
      <c r="I387" s="32" t="str">
        <f t="shared" si="6"/>
        <v/>
      </c>
      <c r="J387" s="45"/>
      <c r="K387" s="45"/>
      <c r="L387" s="45"/>
      <c r="M387" s="97"/>
      <c r="N387" s="97"/>
      <c r="O387" s="45"/>
      <c r="P387" s="45"/>
    </row>
    <row r="388" spans="1:16" x14ac:dyDescent="0.2">
      <c r="A388" s="71"/>
      <c r="B388" s="39"/>
      <c r="C388" s="36"/>
      <c r="D388" s="36"/>
      <c r="E388" s="36"/>
      <c r="F388" s="55"/>
      <c r="G388" s="36"/>
      <c r="H388" s="36"/>
      <c r="I388" s="32" t="str">
        <f t="shared" si="6"/>
        <v/>
      </c>
      <c r="J388" s="45"/>
      <c r="K388" s="45"/>
      <c r="L388" s="45"/>
      <c r="M388" s="97"/>
      <c r="N388" s="97"/>
      <c r="O388" s="45"/>
      <c r="P388" s="45"/>
    </row>
    <row r="389" spans="1:16" x14ac:dyDescent="0.2">
      <c r="A389" s="71"/>
      <c r="B389" s="39"/>
      <c r="C389" s="36"/>
      <c r="D389" s="36"/>
      <c r="E389" s="36"/>
      <c r="F389" s="55"/>
      <c r="G389" s="36"/>
      <c r="H389" s="36"/>
      <c r="I389" s="32" t="str">
        <f t="shared" si="6"/>
        <v/>
      </c>
      <c r="J389" s="45"/>
      <c r="K389" s="45"/>
      <c r="L389" s="45"/>
      <c r="M389" s="97"/>
      <c r="N389" s="97"/>
      <c r="O389" s="45"/>
      <c r="P389" s="45"/>
    </row>
    <row r="390" spans="1:16" x14ac:dyDescent="0.2">
      <c r="A390" s="71"/>
      <c r="B390" s="39"/>
      <c r="C390" s="36"/>
      <c r="D390" s="36"/>
      <c r="E390" s="36"/>
      <c r="F390" s="55"/>
      <c r="G390" s="36"/>
      <c r="H390" s="36"/>
      <c r="I390" s="32" t="str">
        <f t="shared" si="6"/>
        <v/>
      </c>
      <c r="J390" s="45"/>
      <c r="K390" s="45"/>
      <c r="L390" s="45"/>
      <c r="M390" s="97"/>
      <c r="N390" s="97"/>
      <c r="O390" s="45"/>
      <c r="P390" s="45"/>
    </row>
    <row r="391" spans="1:16" x14ac:dyDescent="0.2">
      <c r="A391" s="71"/>
      <c r="B391" s="39"/>
      <c r="C391" s="36"/>
      <c r="D391" s="36"/>
      <c r="E391" s="36"/>
      <c r="F391" s="55"/>
      <c r="G391" s="36"/>
      <c r="H391" s="36"/>
      <c r="I391" s="32" t="str">
        <f t="shared" si="6"/>
        <v/>
      </c>
      <c r="J391" s="45"/>
      <c r="K391" s="45"/>
      <c r="L391" s="45"/>
      <c r="M391" s="97"/>
      <c r="N391" s="97"/>
      <c r="O391" s="45"/>
      <c r="P391" s="45"/>
    </row>
    <row r="392" spans="1:16" x14ac:dyDescent="0.2">
      <c r="A392" s="71"/>
      <c r="B392" s="39"/>
      <c r="C392" s="36"/>
      <c r="D392" s="36"/>
      <c r="E392" s="36"/>
      <c r="F392" s="55"/>
      <c r="G392" s="36"/>
      <c r="H392" s="36"/>
      <c r="I392" s="32" t="str">
        <f t="shared" si="6"/>
        <v/>
      </c>
      <c r="J392" s="45"/>
      <c r="K392" s="45"/>
      <c r="L392" s="45"/>
      <c r="M392" s="97"/>
      <c r="N392" s="97"/>
      <c r="O392" s="45"/>
      <c r="P392" s="45"/>
    </row>
    <row r="393" spans="1:16" x14ac:dyDescent="0.2">
      <c r="A393" s="71"/>
      <c r="B393" s="39"/>
      <c r="C393" s="36"/>
      <c r="D393" s="36"/>
      <c r="E393" s="36"/>
      <c r="F393" s="55"/>
      <c r="G393" s="36"/>
      <c r="H393" s="36"/>
      <c r="I393" s="32" t="str">
        <f t="shared" si="6"/>
        <v/>
      </c>
      <c r="J393" s="45"/>
      <c r="K393" s="45"/>
      <c r="L393" s="45"/>
      <c r="M393" s="97"/>
      <c r="N393" s="97"/>
      <c r="O393" s="45"/>
      <c r="P393" s="45"/>
    </row>
    <row r="394" spans="1:16" x14ac:dyDescent="0.2">
      <c r="A394" s="71"/>
      <c r="B394" s="39"/>
      <c r="C394" s="36"/>
      <c r="D394" s="36"/>
      <c r="E394" s="36"/>
      <c r="F394" s="55"/>
      <c r="G394" s="36"/>
      <c r="H394" s="36"/>
      <c r="I394" s="32" t="str">
        <f t="shared" si="6"/>
        <v/>
      </c>
      <c r="J394" s="45"/>
      <c r="K394" s="45"/>
      <c r="L394" s="45"/>
      <c r="M394" s="97"/>
      <c r="N394" s="97"/>
      <c r="O394" s="45"/>
      <c r="P394" s="45"/>
    </row>
    <row r="395" spans="1:16" x14ac:dyDescent="0.2">
      <c r="A395" s="71"/>
      <c r="B395" s="39"/>
      <c r="C395" s="36"/>
      <c r="D395" s="36"/>
      <c r="E395" s="36"/>
      <c r="F395" s="55"/>
      <c r="G395" s="36"/>
      <c r="H395" s="36"/>
      <c r="I395" s="32" t="str">
        <f t="shared" si="6"/>
        <v/>
      </c>
      <c r="J395" s="45"/>
      <c r="K395" s="45"/>
      <c r="L395" s="45"/>
      <c r="M395" s="97"/>
      <c r="N395" s="97"/>
      <c r="O395" s="45"/>
      <c r="P395" s="45"/>
    </row>
    <row r="396" spans="1:16" x14ac:dyDescent="0.2">
      <c r="A396" s="71"/>
      <c r="B396" s="39"/>
      <c r="C396" s="36"/>
      <c r="D396" s="36"/>
      <c r="E396" s="36"/>
      <c r="F396" s="55"/>
      <c r="G396" s="36"/>
      <c r="H396" s="36"/>
      <c r="I396" s="32" t="str">
        <f t="shared" si="6"/>
        <v/>
      </c>
      <c r="J396" s="45"/>
      <c r="K396" s="45"/>
      <c r="L396" s="45"/>
      <c r="M396" s="97"/>
      <c r="N396" s="97"/>
      <c r="O396" s="45"/>
      <c r="P396" s="45"/>
    </row>
    <row r="397" spans="1:16" x14ac:dyDescent="0.2">
      <c r="A397" s="71"/>
      <c r="B397" s="39"/>
      <c r="C397" s="36"/>
      <c r="D397" s="36"/>
      <c r="E397" s="36"/>
      <c r="F397" s="55"/>
      <c r="G397" s="36"/>
      <c r="H397" s="36"/>
      <c r="I397" s="32" t="str">
        <f t="shared" si="6"/>
        <v/>
      </c>
      <c r="J397" s="45"/>
      <c r="K397" s="45"/>
      <c r="L397" s="45"/>
      <c r="M397" s="97"/>
      <c r="N397" s="97"/>
      <c r="O397" s="45"/>
      <c r="P397" s="45"/>
    </row>
    <row r="398" spans="1:16" x14ac:dyDescent="0.2">
      <c r="A398" s="71"/>
      <c r="B398" s="39"/>
      <c r="C398" s="36"/>
      <c r="D398" s="36"/>
      <c r="E398" s="36"/>
      <c r="F398" s="55"/>
      <c r="G398" s="36"/>
      <c r="H398" s="36"/>
      <c r="I398" s="32" t="str">
        <f t="shared" si="6"/>
        <v/>
      </c>
      <c r="J398" s="45"/>
      <c r="K398" s="45"/>
      <c r="L398" s="45"/>
      <c r="M398" s="97"/>
      <c r="N398" s="97"/>
      <c r="O398" s="45"/>
      <c r="P398" s="45"/>
    </row>
    <row r="399" spans="1:16" x14ac:dyDescent="0.2">
      <c r="A399" s="71"/>
      <c r="B399" s="39"/>
      <c r="C399" s="36"/>
      <c r="D399" s="36"/>
      <c r="E399" s="36"/>
      <c r="F399" s="55"/>
      <c r="G399" s="36"/>
      <c r="H399" s="36"/>
      <c r="I399" s="32" t="str">
        <f t="shared" si="6"/>
        <v/>
      </c>
      <c r="J399" s="45"/>
      <c r="K399" s="45"/>
      <c r="L399" s="45"/>
      <c r="M399" s="97"/>
      <c r="N399" s="97"/>
      <c r="O399" s="45"/>
      <c r="P399" s="45"/>
    </row>
    <row r="400" spans="1:16" x14ac:dyDescent="0.2">
      <c r="A400" s="71"/>
      <c r="B400" s="39"/>
      <c r="C400" s="36"/>
      <c r="D400" s="36"/>
      <c r="E400" s="36"/>
      <c r="F400" s="55"/>
      <c r="G400" s="36"/>
      <c r="H400" s="36"/>
      <c r="I400" s="32" t="str">
        <f t="shared" si="6"/>
        <v/>
      </c>
      <c r="J400" s="45"/>
      <c r="K400" s="45"/>
      <c r="L400" s="45"/>
      <c r="M400" s="97"/>
      <c r="N400" s="97"/>
      <c r="O400" s="45"/>
      <c r="P400" s="45"/>
    </row>
    <row r="401" spans="1:16" x14ac:dyDescent="0.2">
      <c r="A401" s="71"/>
      <c r="B401" s="39"/>
      <c r="C401" s="36"/>
      <c r="D401" s="36"/>
      <c r="E401" s="36"/>
      <c r="F401" s="55"/>
      <c r="G401" s="36"/>
      <c r="H401" s="36"/>
      <c r="I401" s="32" t="str">
        <f t="shared" si="6"/>
        <v/>
      </c>
      <c r="J401" s="45"/>
      <c r="K401" s="45"/>
      <c r="L401" s="45"/>
      <c r="M401" s="97"/>
      <c r="N401" s="97"/>
      <c r="O401" s="45"/>
      <c r="P401" s="45"/>
    </row>
    <row r="402" spans="1:16" x14ac:dyDescent="0.2">
      <c r="A402" s="71"/>
      <c r="B402" s="39"/>
      <c r="C402" s="36"/>
      <c r="D402" s="36"/>
      <c r="E402" s="36"/>
      <c r="F402" s="55"/>
      <c r="G402" s="36"/>
      <c r="H402" s="36"/>
      <c r="I402" s="32" t="str">
        <f t="shared" si="6"/>
        <v/>
      </c>
      <c r="J402" s="45"/>
      <c r="K402" s="45"/>
      <c r="L402" s="45"/>
      <c r="M402" s="97"/>
      <c r="N402" s="97"/>
      <c r="O402" s="45"/>
      <c r="P402" s="45"/>
    </row>
    <row r="403" spans="1:16" x14ac:dyDescent="0.2">
      <c r="A403" s="71"/>
      <c r="B403" s="39"/>
      <c r="C403" s="36"/>
      <c r="D403" s="36"/>
      <c r="E403" s="36"/>
      <c r="F403" s="55"/>
      <c r="G403" s="36"/>
      <c r="H403" s="36"/>
      <c r="I403" s="32" t="str">
        <f t="shared" si="6"/>
        <v/>
      </c>
      <c r="J403" s="45"/>
      <c r="K403" s="45"/>
      <c r="L403" s="45"/>
      <c r="M403" s="97"/>
      <c r="N403" s="97"/>
      <c r="O403" s="45"/>
      <c r="P403" s="45"/>
    </row>
    <row r="404" spans="1:16" x14ac:dyDescent="0.2">
      <c r="A404" s="71"/>
      <c r="B404" s="39"/>
      <c r="C404" s="36"/>
      <c r="D404" s="36"/>
      <c r="E404" s="36"/>
      <c r="F404" s="55"/>
      <c r="G404" s="36"/>
      <c r="H404" s="36"/>
      <c r="I404" s="32" t="str">
        <f t="shared" si="6"/>
        <v/>
      </c>
      <c r="J404" s="45"/>
      <c r="K404" s="45"/>
      <c r="L404" s="45"/>
      <c r="M404" s="97"/>
      <c r="N404" s="97"/>
      <c r="O404" s="45"/>
      <c r="P404" s="45"/>
    </row>
    <row r="405" spans="1:16" x14ac:dyDescent="0.2">
      <c r="A405" s="71"/>
      <c r="B405" s="39"/>
      <c r="C405" s="36"/>
      <c r="D405" s="36"/>
      <c r="E405" s="36"/>
      <c r="F405" s="55"/>
      <c r="G405" s="36"/>
      <c r="H405" s="36"/>
      <c r="I405" s="32" t="str">
        <f t="shared" si="6"/>
        <v/>
      </c>
      <c r="J405" s="45"/>
      <c r="K405" s="45"/>
      <c r="L405" s="45"/>
      <c r="M405" s="97"/>
      <c r="N405" s="97"/>
      <c r="O405" s="45"/>
      <c r="P405" s="45"/>
    </row>
    <row r="406" spans="1:16" x14ac:dyDescent="0.2">
      <c r="A406" s="71"/>
      <c r="B406" s="39"/>
      <c r="C406" s="36"/>
      <c r="D406" s="36"/>
      <c r="E406" s="36"/>
      <c r="F406" s="55"/>
      <c r="G406" s="36"/>
      <c r="H406" s="36"/>
      <c r="I406" s="32" t="str">
        <f t="shared" si="6"/>
        <v/>
      </c>
      <c r="J406" s="45"/>
      <c r="K406" s="45"/>
      <c r="L406" s="45"/>
      <c r="M406" s="97"/>
      <c r="N406" s="97"/>
      <c r="O406" s="45"/>
      <c r="P406" s="45"/>
    </row>
    <row r="407" spans="1:16" x14ac:dyDescent="0.2">
      <c r="A407" s="71"/>
      <c r="B407" s="39"/>
      <c r="C407" s="36"/>
      <c r="D407" s="36"/>
      <c r="E407" s="36"/>
      <c r="F407" s="55"/>
      <c r="G407" s="36"/>
      <c r="H407" s="36"/>
      <c r="I407" s="32" t="str">
        <f t="shared" si="6"/>
        <v/>
      </c>
      <c r="J407" s="45"/>
      <c r="K407" s="45"/>
      <c r="L407" s="45"/>
      <c r="M407" s="97"/>
      <c r="N407" s="97"/>
      <c r="O407" s="45"/>
      <c r="P407" s="45"/>
    </row>
    <row r="408" spans="1:16" x14ac:dyDescent="0.2">
      <c r="A408" s="71"/>
      <c r="B408" s="39"/>
      <c r="C408" s="36"/>
      <c r="D408" s="36"/>
      <c r="E408" s="36"/>
      <c r="F408" s="55"/>
      <c r="G408" s="36"/>
      <c r="H408" s="36"/>
      <c r="I408" s="32" t="str">
        <f t="shared" si="6"/>
        <v/>
      </c>
      <c r="J408" s="45"/>
      <c r="K408" s="45"/>
      <c r="L408" s="45"/>
      <c r="M408" s="97"/>
      <c r="N408" s="97"/>
      <c r="O408" s="45"/>
      <c r="P408" s="45"/>
    </row>
    <row r="409" spans="1:16" x14ac:dyDescent="0.2">
      <c r="A409" s="71"/>
      <c r="B409" s="39"/>
      <c r="C409" s="36"/>
      <c r="D409" s="36"/>
      <c r="E409" s="36"/>
      <c r="F409" s="55"/>
      <c r="G409" s="36"/>
      <c r="H409" s="36"/>
      <c r="I409" s="32" t="str">
        <f t="shared" si="6"/>
        <v/>
      </c>
      <c r="J409" s="45"/>
      <c r="K409" s="45"/>
      <c r="L409" s="45"/>
      <c r="M409" s="97"/>
      <c r="N409" s="97"/>
      <c r="O409" s="45"/>
      <c r="P409" s="45"/>
    </row>
    <row r="410" spans="1:16" x14ac:dyDescent="0.2">
      <c r="A410" s="71"/>
      <c r="B410" s="39"/>
      <c r="C410" s="36"/>
      <c r="D410" s="36"/>
      <c r="E410" s="36"/>
      <c r="F410" s="55"/>
      <c r="G410" s="36"/>
      <c r="H410" s="36"/>
      <c r="I410" s="32" t="str">
        <f t="shared" si="6"/>
        <v/>
      </c>
      <c r="J410" s="45"/>
      <c r="K410" s="45"/>
      <c r="L410" s="45"/>
      <c r="M410" s="97"/>
      <c r="N410" s="97"/>
      <c r="O410" s="45"/>
      <c r="P410" s="45"/>
    </row>
    <row r="411" spans="1:16" x14ac:dyDescent="0.2">
      <c r="A411" s="71"/>
      <c r="B411" s="39"/>
      <c r="C411" s="36"/>
      <c r="D411" s="36"/>
      <c r="E411" s="36"/>
      <c r="F411" s="55"/>
      <c r="G411" s="36"/>
      <c r="H411" s="36"/>
      <c r="I411" s="32" t="str">
        <f t="shared" si="6"/>
        <v/>
      </c>
      <c r="J411" s="45"/>
      <c r="K411" s="45"/>
      <c r="L411" s="45"/>
      <c r="M411" s="97"/>
      <c r="N411" s="97"/>
      <c r="O411" s="45"/>
      <c r="P411" s="45"/>
    </row>
    <row r="412" spans="1:16" x14ac:dyDescent="0.2">
      <c r="A412" s="71"/>
      <c r="B412" s="39"/>
      <c r="C412" s="36"/>
      <c r="D412" s="36"/>
      <c r="E412" s="36"/>
      <c r="F412" s="55"/>
      <c r="G412" s="36"/>
      <c r="H412" s="36"/>
      <c r="I412" s="32" t="str">
        <f t="shared" si="6"/>
        <v/>
      </c>
      <c r="J412" s="45"/>
      <c r="K412" s="45"/>
      <c r="L412" s="45"/>
      <c r="M412" s="97"/>
      <c r="N412" s="97"/>
      <c r="O412" s="45"/>
      <c r="P412" s="45"/>
    </row>
    <row r="413" spans="1:16" x14ac:dyDescent="0.2">
      <c r="A413" s="71"/>
      <c r="B413" s="39"/>
      <c r="C413" s="36"/>
      <c r="D413" s="36"/>
      <c r="E413" s="36"/>
      <c r="F413" s="55"/>
      <c r="G413" s="36"/>
      <c r="H413" s="36"/>
      <c r="I413" s="32" t="str">
        <f t="shared" si="6"/>
        <v/>
      </c>
      <c r="J413" s="45"/>
      <c r="K413" s="45"/>
      <c r="L413" s="45"/>
      <c r="M413" s="97"/>
      <c r="N413" s="97"/>
      <c r="O413" s="45"/>
      <c r="P413" s="45"/>
    </row>
    <row r="414" spans="1:16" x14ac:dyDescent="0.2">
      <c r="A414" s="71"/>
      <c r="B414" s="39"/>
      <c r="C414" s="36"/>
      <c r="D414" s="36"/>
      <c r="E414" s="36"/>
      <c r="F414" s="55"/>
      <c r="G414" s="36"/>
      <c r="H414" s="36"/>
      <c r="I414" s="32" t="str">
        <f t="shared" si="6"/>
        <v/>
      </c>
      <c r="J414" s="45"/>
      <c r="K414" s="45"/>
      <c r="L414" s="45"/>
      <c r="M414" s="97"/>
      <c r="N414" s="97"/>
      <c r="O414" s="45"/>
      <c r="P414" s="45"/>
    </row>
    <row r="415" spans="1:16" x14ac:dyDescent="0.2">
      <c r="A415" s="71"/>
      <c r="B415" s="39"/>
      <c r="C415" s="36"/>
      <c r="D415" s="36"/>
      <c r="E415" s="36"/>
      <c r="F415" s="55"/>
      <c r="G415" s="36"/>
      <c r="H415" s="36"/>
      <c r="I415" s="32" t="str">
        <f t="shared" si="6"/>
        <v/>
      </c>
      <c r="J415" s="45"/>
      <c r="K415" s="45"/>
      <c r="L415" s="45"/>
      <c r="M415" s="97"/>
      <c r="N415" s="97"/>
      <c r="O415" s="45"/>
      <c r="P415" s="45"/>
    </row>
    <row r="416" spans="1:16" x14ac:dyDescent="0.2">
      <c r="A416" s="71"/>
      <c r="B416" s="39"/>
      <c r="C416" s="36"/>
      <c r="D416" s="36"/>
      <c r="E416" s="36"/>
      <c r="F416" s="55"/>
      <c r="G416" s="36"/>
      <c r="H416" s="36"/>
      <c r="I416" s="32" t="str">
        <f t="shared" si="6"/>
        <v/>
      </c>
      <c r="J416" s="45"/>
      <c r="K416" s="45"/>
      <c r="L416" s="45"/>
      <c r="M416" s="97"/>
      <c r="N416" s="97"/>
      <c r="O416" s="45"/>
      <c r="P416" s="45"/>
    </row>
    <row r="417" spans="1:16" x14ac:dyDescent="0.2">
      <c r="A417" s="71"/>
      <c r="B417" s="39"/>
      <c r="C417" s="36"/>
      <c r="D417" s="36"/>
      <c r="E417" s="36"/>
      <c r="F417" s="55"/>
      <c r="G417" s="36"/>
      <c r="H417" s="36"/>
      <c r="I417" s="32" t="str">
        <f t="shared" si="6"/>
        <v/>
      </c>
      <c r="J417" s="45"/>
      <c r="K417" s="45"/>
      <c r="L417" s="45"/>
      <c r="M417" s="97"/>
      <c r="N417" s="97"/>
      <c r="O417" s="45"/>
      <c r="P417" s="45"/>
    </row>
    <row r="418" spans="1:16" x14ac:dyDescent="0.2">
      <c r="A418" s="71"/>
      <c r="B418" s="39"/>
      <c r="C418" s="36"/>
      <c r="D418" s="36"/>
      <c r="E418" s="36"/>
      <c r="F418" s="55"/>
      <c r="G418" s="36"/>
      <c r="H418" s="36"/>
      <c r="I418" s="32" t="str">
        <f t="shared" si="6"/>
        <v/>
      </c>
      <c r="J418" s="45"/>
      <c r="K418" s="45"/>
      <c r="L418" s="45"/>
      <c r="M418" s="97"/>
      <c r="N418" s="97"/>
      <c r="O418" s="45"/>
      <c r="P418" s="45"/>
    </row>
    <row r="419" spans="1:16" x14ac:dyDescent="0.2">
      <c r="A419" s="71"/>
      <c r="B419" s="39"/>
      <c r="C419" s="36"/>
      <c r="D419" s="36"/>
      <c r="E419" s="36"/>
      <c r="F419" s="55"/>
      <c r="G419" s="36"/>
      <c r="H419" s="36"/>
      <c r="I419" s="32" t="str">
        <f t="shared" si="6"/>
        <v/>
      </c>
      <c r="J419" s="45"/>
      <c r="K419" s="45"/>
      <c r="L419" s="45"/>
      <c r="M419" s="97"/>
      <c r="N419" s="97"/>
      <c r="O419" s="45"/>
      <c r="P419" s="45"/>
    </row>
    <row r="420" spans="1:16" x14ac:dyDescent="0.2">
      <c r="A420" s="71"/>
      <c r="B420" s="39"/>
      <c r="C420" s="36"/>
      <c r="D420" s="36"/>
      <c r="E420" s="36"/>
      <c r="F420" s="55"/>
      <c r="G420" s="36"/>
      <c r="H420" s="36"/>
      <c r="I420" s="32" t="str">
        <f t="shared" si="6"/>
        <v/>
      </c>
      <c r="J420" s="45"/>
      <c r="K420" s="45"/>
      <c r="L420" s="45"/>
      <c r="M420" s="97"/>
      <c r="N420" s="97"/>
      <c r="O420" s="45"/>
      <c r="P420" s="45"/>
    </row>
    <row r="421" spans="1:16" x14ac:dyDescent="0.2">
      <c r="A421" s="71"/>
      <c r="B421" s="39"/>
      <c r="C421" s="36"/>
      <c r="D421" s="36"/>
      <c r="E421" s="36"/>
      <c r="F421" s="55"/>
      <c r="G421" s="36"/>
      <c r="H421" s="36"/>
      <c r="I421" s="32" t="str">
        <f t="shared" si="6"/>
        <v/>
      </c>
      <c r="J421" s="45"/>
      <c r="K421" s="45"/>
      <c r="L421" s="45"/>
      <c r="M421" s="97"/>
      <c r="N421" s="97"/>
      <c r="O421" s="45"/>
      <c r="P421" s="45"/>
    </row>
    <row r="422" spans="1:16" x14ac:dyDescent="0.2">
      <c r="A422" s="71"/>
      <c r="B422" s="39"/>
      <c r="C422" s="36"/>
      <c r="D422" s="36"/>
      <c r="E422" s="36"/>
      <c r="F422" s="55"/>
      <c r="G422" s="36"/>
      <c r="H422" s="36"/>
      <c r="I422" s="32" t="str">
        <f t="shared" si="6"/>
        <v/>
      </c>
      <c r="J422" s="45"/>
      <c r="K422" s="45"/>
      <c r="L422" s="45"/>
      <c r="M422" s="97"/>
      <c r="N422" s="97"/>
      <c r="O422" s="45"/>
      <c r="P422" s="45"/>
    </row>
    <row r="423" spans="1:16" x14ac:dyDescent="0.2">
      <c r="A423" s="71"/>
      <c r="B423" s="39"/>
      <c r="C423" s="36"/>
      <c r="D423" s="36"/>
      <c r="E423" s="36"/>
      <c r="F423" s="55"/>
      <c r="G423" s="36"/>
      <c r="H423" s="36"/>
      <c r="I423" s="32" t="str">
        <f t="shared" si="6"/>
        <v/>
      </c>
      <c r="J423" s="45"/>
      <c r="K423" s="45"/>
      <c r="L423" s="45"/>
      <c r="M423" s="97"/>
      <c r="N423" s="97"/>
      <c r="O423" s="45"/>
      <c r="P423" s="45"/>
    </row>
    <row r="424" spans="1:16" x14ac:dyDescent="0.2">
      <c r="A424" s="71"/>
      <c r="B424" s="39"/>
      <c r="C424" s="36"/>
      <c r="D424" s="36"/>
      <c r="E424" s="36"/>
      <c r="F424" s="55"/>
      <c r="G424" s="36"/>
      <c r="H424" s="36"/>
      <c r="I424" s="32" t="str">
        <f t="shared" si="6"/>
        <v/>
      </c>
      <c r="J424" s="45"/>
      <c r="K424" s="45"/>
      <c r="L424" s="45"/>
      <c r="M424" s="97"/>
      <c r="N424" s="97"/>
      <c r="O424" s="45"/>
      <c r="P424" s="45"/>
    </row>
    <row r="425" spans="1:16" x14ac:dyDescent="0.2">
      <c r="A425" s="71"/>
      <c r="B425" s="39"/>
      <c r="C425" s="36"/>
      <c r="D425" s="36"/>
      <c r="E425" s="36"/>
      <c r="F425" s="55"/>
      <c r="G425" s="36"/>
      <c r="H425" s="36"/>
      <c r="I425" s="32" t="str">
        <f t="shared" si="6"/>
        <v/>
      </c>
      <c r="J425" s="45"/>
      <c r="K425" s="45"/>
      <c r="L425" s="45"/>
      <c r="M425" s="97"/>
      <c r="N425" s="97"/>
      <c r="O425" s="45"/>
      <c r="P425" s="45"/>
    </row>
    <row r="426" spans="1:16" x14ac:dyDescent="0.2">
      <c r="A426" s="71"/>
      <c r="B426" s="39"/>
      <c r="C426" s="36"/>
      <c r="D426" s="36"/>
      <c r="E426" s="36"/>
      <c r="F426" s="55"/>
      <c r="G426" s="36"/>
      <c r="H426" s="36"/>
      <c r="I426" s="32" t="str">
        <f t="shared" si="6"/>
        <v/>
      </c>
      <c r="J426" s="45"/>
      <c r="K426" s="45"/>
      <c r="L426" s="45"/>
      <c r="M426" s="97"/>
      <c r="N426" s="97"/>
      <c r="O426" s="45"/>
      <c r="P426" s="45"/>
    </row>
    <row r="427" spans="1:16" x14ac:dyDescent="0.2">
      <c r="A427" s="71"/>
      <c r="B427" s="39"/>
      <c r="C427" s="36"/>
      <c r="D427" s="36"/>
      <c r="E427" s="36"/>
      <c r="F427" s="55"/>
      <c r="G427" s="36"/>
      <c r="H427" s="36"/>
      <c r="I427" s="32" t="str">
        <f t="shared" si="6"/>
        <v/>
      </c>
      <c r="J427" s="45"/>
      <c r="K427" s="45"/>
      <c r="L427" s="45"/>
      <c r="M427" s="97"/>
      <c r="N427" s="97"/>
      <c r="O427" s="45"/>
      <c r="P427" s="45"/>
    </row>
    <row r="428" spans="1:16" x14ac:dyDescent="0.2">
      <c r="A428" s="71"/>
      <c r="B428" s="39"/>
      <c r="C428" s="36"/>
      <c r="D428" s="36"/>
      <c r="E428" s="36"/>
      <c r="F428" s="55"/>
      <c r="G428" s="36"/>
      <c r="H428" s="36"/>
      <c r="I428" s="32" t="str">
        <f t="shared" si="6"/>
        <v/>
      </c>
      <c r="J428" s="45"/>
      <c r="K428" s="45"/>
      <c r="L428" s="45"/>
      <c r="M428" s="97"/>
      <c r="N428" s="97"/>
      <c r="O428" s="45"/>
      <c r="P428" s="45"/>
    </row>
    <row r="429" spans="1:16" x14ac:dyDescent="0.2">
      <c r="A429" s="71"/>
      <c r="B429" s="39"/>
      <c r="C429" s="36"/>
      <c r="D429" s="36"/>
      <c r="E429" s="36"/>
      <c r="F429" s="55"/>
      <c r="G429" s="36"/>
      <c r="H429" s="36"/>
      <c r="I429" s="32" t="str">
        <f t="shared" si="6"/>
        <v/>
      </c>
      <c r="J429" s="45"/>
      <c r="K429" s="45"/>
      <c r="L429" s="45"/>
      <c r="M429" s="97"/>
      <c r="N429" s="97"/>
      <c r="O429" s="45"/>
      <c r="P429" s="45"/>
    </row>
    <row r="430" spans="1:16" x14ac:dyDescent="0.2">
      <c r="A430" s="71"/>
      <c r="B430" s="39"/>
      <c r="C430" s="36"/>
      <c r="D430" s="36"/>
      <c r="E430" s="36"/>
      <c r="F430" s="55"/>
      <c r="G430" s="36"/>
      <c r="H430" s="36"/>
      <c r="I430" s="32" t="str">
        <f t="shared" si="6"/>
        <v/>
      </c>
      <c r="J430" s="45"/>
      <c r="K430" s="45"/>
      <c r="L430" s="45"/>
      <c r="M430" s="97"/>
      <c r="N430" s="97"/>
      <c r="O430" s="45"/>
      <c r="P430" s="45"/>
    </row>
    <row r="431" spans="1:16" x14ac:dyDescent="0.2">
      <c r="A431" s="71"/>
      <c r="B431" s="39"/>
      <c r="C431" s="36"/>
      <c r="D431" s="36"/>
      <c r="E431" s="36"/>
      <c r="F431" s="55"/>
      <c r="G431" s="36"/>
      <c r="H431" s="36"/>
      <c r="I431" s="32" t="str">
        <f t="shared" si="6"/>
        <v/>
      </c>
      <c r="J431" s="45"/>
      <c r="K431" s="45"/>
      <c r="L431" s="45"/>
      <c r="M431" s="97"/>
      <c r="N431" s="97"/>
      <c r="O431" s="45"/>
      <c r="P431" s="45"/>
    </row>
    <row r="432" spans="1:16" x14ac:dyDescent="0.2">
      <c r="A432" s="71"/>
      <c r="B432" s="39"/>
      <c r="C432" s="36"/>
      <c r="D432" s="36"/>
      <c r="E432" s="36"/>
      <c r="F432" s="55"/>
      <c r="G432" s="36"/>
      <c r="H432" s="36"/>
      <c r="I432" s="32" t="str">
        <f t="shared" si="6"/>
        <v/>
      </c>
      <c r="J432" s="45"/>
      <c r="K432" s="45"/>
      <c r="L432" s="45"/>
      <c r="M432" s="97"/>
      <c r="N432" s="97"/>
      <c r="O432" s="45"/>
      <c r="P432" s="45"/>
    </row>
    <row r="433" spans="1:16" x14ac:dyDescent="0.2">
      <c r="A433" s="71"/>
      <c r="B433" s="39"/>
      <c r="C433" s="36"/>
      <c r="D433" s="36"/>
      <c r="E433" s="36"/>
      <c r="F433" s="55"/>
      <c r="G433" s="36"/>
      <c r="H433" s="36"/>
      <c r="I433" s="32" t="str">
        <f t="shared" si="6"/>
        <v/>
      </c>
      <c r="J433" s="45"/>
      <c r="K433" s="45"/>
      <c r="L433" s="45"/>
      <c r="M433" s="97"/>
      <c r="N433" s="97"/>
      <c r="O433" s="45"/>
      <c r="P433" s="45"/>
    </row>
    <row r="434" spans="1:16" x14ac:dyDescent="0.2">
      <c r="A434" s="71"/>
      <c r="B434" s="39"/>
      <c r="C434" s="36"/>
      <c r="D434" s="36"/>
      <c r="E434" s="36"/>
      <c r="F434" s="55"/>
      <c r="G434" s="36"/>
      <c r="H434" s="36"/>
      <c r="I434" s="32" t="str">
        <f t="shared" si="6"/>
        <v/>
      </c>
      <c r="J434" s="45"/>
      <c r="K434" s="45"/>
      <c r="L434" s="45"/>
      <c r="M434" s="97"/>
      <c r="N434" s="97"/>
      <c r="O434" s="45"/>
      <c r="P434" s="45"/>
    </row>
    <row r="435" spans="1:16" x14ac:dyDescent="0.2">
      <c r="A435" s="71"/>
      <c r="B435" s="39"/>
      <c r="C435" s="36"/>
      <c r="D435" s="36"/>
      <c r="E435" s="36"/>
      <c r="F435" s="55"/>
      <c r="G435" s="36"/>
      <c r="H435" s="36"/>
      <c r="I435" s="32" t="str">
        <f t="shared" si="6"/>
        <v/>
      </c>
      <c r="J435" s="45"/>
      <c r="K435" s="45"/>
      <c r="L435" s="45"/>
      <c r="M435" s="97"/>
      <c r="N435" s="97"/>
      <c r="O435" s="45"/>
      <c r="P435" s="45"/>
    </row>
    <row r="436" spans="1:16" x14ac:dyDescent="0.2">
      <c r="A436" s="71"/>
      <c r="B436" s="39"/>
      <c r="C436" s="36"/>
      <c r="D436" s="36"/>
      <c r="E436" s="36"/>
      <c r="F436" s="55"/>
      <c r="G436" s="36"/>
      <c r="H436" s="36"/>
      <c r="I436" s="32" t="str">
        <f t="shared" si="6"/>
        <v/>
      </c>
      <c r="J436" s="45"/>
      <c r="K436" s="45"/>
      <c r="L436" s="45"/>
      <c r="M436" s="97"/>
      <c r="N436" s="97"/>
      <c r="O436" s="45"/>
      <c r="P436" s="45"/>
    </row>
    <row r="437" spans="1:16" x14ac:dyDescent="0.2">
      <c r="A437" s="71"/>
      <c r="B437" s="39"/>
      <c r="C437" s="36"/>
      <c r="D437" s="36"/>
      <c r="E437" s="36"/>
      <c r="F437" s="55"/>
      <c r="G437" s="36"/>
      <c r="H437" s="36"/>
      <c r="I437" s="32" t="str">
        <f t="shared" si="6"/>
        <v/>
      </c>
      <c r="J437" s="45"/>
      <c r="K437" s="45"/>
      <c r="L437" s="45"/>
      <c r="M437" s="97"/>
      <c r="N437" s="97"/>
      <c r="O437" s="45"/>
      <c r="P437" s="45"/>
    </row>
    <row r="438" spans="1:16" x14ac:dyDescent="0.2">
      <c r="A438" s="71"/>
      <c r="B438" s="39"/>
      <c r="C438" s="36"/>
      <c r="D438" s="36"/>
      <c r="E438" s="36"/>
      <c r="F438" s="55"/>
      <c r="G438" s="36"/>
      <c r="H438" s="36"/>
      <c r="I438" s="32" t="str">
        <f t="shared" si="6"/>
        <v/>
      </c>
      <c r="J438" s="45"/>
      <c r="K438" s="45"/>
      <c r="L438" s="45"/>
      <c r="M438" s="97"/>
      <c r="N438" s="97"/>
      <c r="O438" s="45"/>
      <c r="P438" s="45"/>
    </row>
    <row r="439" spans="1:16" x14ac:dyDescent="0.2">
      <c r="A439" s="71"/>
      <c r="B439" s="39"/>
      <c r="C439" s="36"/>
      <c r="D439" s="36"/>
      <c r="E439" s="36"/>
      <c r="F439" s="55"/>
      <c r="G439" s="36"/>
      <c r="H439" s="36"/>
      <c r="I439" s="32" t="str">
        <f t="shared" si="6"/>
        <v/>
      </c>
      <c r="J439" s="45"/>
      <c r="K439" s="45"/>
      <c r="L439" s="45"/>
      <c r="M439" s="97"/>
      <c r="N439" s="97"/>
      <c r="O439" s="45"/>
      <c r="P439" s="45"/>
    </row>
    <row r="440" spans="1:16" x14ac:dyDescent="0.2">
      <c r="A440" s="71"/>
      <c r="B440" s="39"/>
      <c r="C440" s="36"/>
      <c r="D440" s="36"/>
      <c r="E440" s="36"/>
      <c r="F440" s="55"/>
      <c r="G440" s="36"/>
      <c r="H440" s="36"/>
      <c r="I440" s="32" t="str">
        <f t="shared" ref="I440:I503" si="7">IF(ISTEXT($A440),"P/N CONNU","")</f>
        <v/>
      </c>
      <c r="J440" s="45"/>
      <c r="K440" s="45"/>
      <c r="L440" s="45"/>
      <c r="M440" s="97"/>
      <c r="N440" s="97"/>
      <c r="O440" s="45"/>
      <c r="P440" s="45"/>
    </row>
    <row r="441" spans="1:16" x14ac:dyDescent="0.2">
      <c r="A441" s="71"/>
      <c r="B441" s="39"/>
      <c r="C441" s="36"/>
      <c r="D441" s="36"/>
      <c r="E441" s="36"/>
      <c r="F441" s="55"/>
      <c r="G441" s="36"/>
      <c r="H441" s="36"/>
      <c r="I441" s="32" t="str">
        <f t="shared" si="7"/>
        <v/>
      </c>
      <c r="J441" s="45"/>
      <c r="K441" s="45"/>
      <c r="L441" s="45"/>
      <c r="M441" s="97"/>
      <c r="N441" s="97"/>
      <c r="O441" s="45"/>
      <c r="P441" s="45"/>
    </row>
    <row r="442" spans="1:16" x14ac:dyDescent="0.2">
      <c r="A442" s="71"/>
      <c r="B442" s="39"/>
      <c r="C442" s="36"/>
      <c r="D442" s="36"/>
      <c r="E442" s="36"/>
      <c r="F442" s="55"/>
      <c r="G442" s="36"/>
      <c r="H442" s="36"/>
      <c r="I442" s="32" t="str">
        <f t="shared" si="7"/>
        <v/>
      </c>
      <c r="J442" s="45"/>
      <c r="K442" s="45"/>
      <c r="L442" s="45"/>
      <c r="M442" s="97"/>
      <c r="N442" s="97"/>
      <c r="O442" s="45"/>
      <c r="P442" s="45"/>
    </row>
    <row r="443" spans="1:16" x14ac:dyDescent="0.2">
      <c r="A443" s="71"/>
      <c r="B443" s="39"/>
      <c r="C443" s="36"/>
      <c r="D443" s="36"/>
      <c r="E443" s="36"/>
      <c r="F443" s="55"/>
      <c r="G443" s="36"/>
      <c r="H443" s="36"/>
      <c r="I443" s="32" t="str">
        <f t="shared" si="7"/>
        <v/>
      </c>
      <c r="J443" s="45"/>
      <c r="K443" s="45"/>
      <c r="L443" s="45"/>
      <c r="M443" s="97"/>
      <c r="N443" s="97"/>
      <c r="O443" s="45"/>
      <c r="P443" s="45"/>
    </row>
    <row r="444" spans="1:16" x14ac:dyDescent="0.2">
      <c r="A444" s="71"/>
      <c r="B444" s="39"/>
      <c r="C444" s="36"/>
      <c r="D444" s="36"/>
      <c r="E444" s="36"/>
      <c r="F444" s="55"/>
      <c r="G444" s="36"/>
      <c r="H444" s="36"/>
      <c r="I444" s="32" t="str">
        <f t="shared" si="7"/>
        <v/>
      </c>
      <c r="J444" s="45"/>
      <c r="K444" s="45"/>
      <c r="L444" s="45"/>
      <c r="M444" s="97"/>
      <c r="N444" s="97"/>
      <c r="O444" s="45"/>
      <c r="P444" s="45"/>
    </row>
    <row r="445" spans="1:16" x14ac:dyDescent="0.2">
      <c r="A445" s="71"/>
      <c r="B445" s="39"/>
      <c r="C445" s="36"/>
      <c r="D445" s="36"/>
      <c r="E445" s="36"/>
      <c r="F445" s="55"/>
      <c r="G445" s="36"/>
      <c r="H445" s="36"/>
      <c r="I445" s="32" t="str">
        <f t="shared" si="7"/>
        <v/>
      </c>
      <c r="J445" s="45"/>
      <c r="K445" s="45"/>
      <c r="L445" s="45"/>
      <c r="M445" s="97"/>
      <c r="N445" s="97"/>
      <c r="O445" s="45"/>
      <c r="P445" s="45"/>
    </row>
    <row r="446" spans="1:16" x14ac:dyDescent="0.2">
      <c r="A446" s="71"/>
      <c r="B446" s="39"/>
      <c r="C446" s="36"/>
      <c r="D446" s="36"/>
      <c r="E446" s="36"/>
      <c r="F446" s="55"/>
      <c r="G446" s="36"/>
      <c r="H446" s="36"/>
      <c r="I446" s="32" t="str">
        <f t="shared" si="7"/>
        <v/>
      </c>
      <c r="J446" s="45"/>
      <c r="K446" s="45"/>
      <c r="L446" s="45"/>
      <c r="M446" s="97"/>
      <c r="N446" s="97"/>
      <c r="O446" s="45"/>
      <c r="P446" s="45"/>
    </row>
    <row r="447" spans="1:16" x14ac:dyDescent="0.2">
      <c r="A447" s="71"/>
      <c r="B447" s="39"/>
      <c r="C447" s="36"/>
      <c r="D447" s="36"/>
      <c r="E447" s="36"/>
      <c r="F447" s="55"/>
      <c r="G447" s="36"/>
      <c r="H447" s="36"/>
      <c r="I447" s="32" t="str">
        <f t="shared" si="7"/>
        <v/>
      </c>
      <c r="J447" s="45"/>
      <c r="K447" s="45"/>
      <c r="L447" s="45"/>
      <c r="M447" s="97"/>
      <c r="N447" s="97"/>
      <c r="O447" s="45"/>
      <c r="P447" s="45"/>
    </row>
    <row r="448" spans="1:16" x14ac:dyDescent="0.2">
      <c r="A448" s="71"/>
      <c r="B448" s="39"/>
      <c r="C448" s="36"/>
      <c r="D448" s="36"/>
      <c r="E448" s="36"/>
      <c r="F448" s="55"/>
      <c r="G448" s="36"/>
      <c r="H448" s="36"/>
      <c r="I448" s="32" t="str">
        <f t="shared" si="7"/>
        <v/>
      </c>
      <c r="J448" s="45"/>
      <c r="K448" s="45"/>
      <c r="L448" s="45"/>
      <c r="M448" s="97"/>
      <c r="N448" s="97"/>
      <c r="O448" s="45"/>
      <c r="P448" s="45"/>
    </row>
    <row r="449" spans="1:16" x14ac:dyDescent="0.2">
      <c r="A449" s="71"/>
      <c r="B449" s="39"/>
      <c r="C449" s="36"/>
      <c r="D449" s="36"/>
      <c r="E449" s="36"/>
      <c r="F449" s="55"/>
      <c r="G449" s="36"/>
      <c r="H449" s="36"/>
      <c r="I449" s="32" t="str">
        <f t="shared" si="7"/>
        <v/>
      </c>
      <c r="J449" s="45"/>
      <c r="K449" s="45"/>
      <c r="L449" s="45"/>
      <c r="M449" s="97"/>
      <c r="N449" s="97"/>
      <c r="O449" s="45"/>
      <c r="P449" s="45"/>
    </row>
    <row r="450" spans="1:16" x14ac:dyDescent="0.2">
      <c r="A450" s="71"/>
      <c r="B450" s="39"/>
      <c r="C450" s="36"/>
      <c r="D450" s="36"/>
      <c r="E450" s="36"/>
      <c r="F450" s="55"/>
      <c r="G450" s="36"/>
      <c r="H450" s="36"/>
      <c r="I450" s="32" t="str">
        <f t="shared" si="7"/>
        <v/>
      </c>
      <c r="J450" s="45"/>
      <c r="K450" s="45"/>
      <c r="L450" s="45"/>
      <c r="M450" s="97"/>
      <c r="N450" s="97"/>
      <c r="O450" s="45"/>
      <c r="P450" s="45"/>
    </row>
    <row r="451" spans="1:16" x14ac:dyDescent="0.2">
      <c r="A451" s="71"/>
      <c r="B451" s="39"/>
      <c r="C451" s="36"/>
      <c r="D451" s="36"/>
      <c r="E451" s="36"/>
      <c r="F451" s="55"/>
      <c r="G451" s="36"/>
      <c r="H451" s="36"/>
      <c r="I451" s="32" t="str">
        <f t="shared" si="7"/>
        <v/>
      </c>
      <c r="J451" s="45"/>
      <c r="K451" s="45"/>
      <c r="L451" s="45"/>
      <c r="M451" s="97"/>
      <c r="N451" s="97"/>
      <c r="O451" s="45"/>
      <c r="P451" s="45"/>
    </row>
    <row r="452" spans="1:16" x14ac:dyDescent="0.2">
      <c r="A452" s="71"/>
      <c r="B452" s="39"/>
      <c r="C452" s="36"/>
      <c r="D452" s="36"/>
      <c r="E452" s="36"/>
      <c r="F452" s="55"/>
      <c r="G452" s="36"/>
      <c r="H452" s="36"/>
      <c r="I452" s="32" t="str">
        <f t="shared" si="7"/>
        <v/>
      </c>
      <c r="J452" s="45"/>
      <c r="K452" s="45"/>
      <c r="L452" s="45"/>
      <c r="M452" s="97"/>
      <c r="N452" s="97"/>
      <c r="O452" s="45"/>
      <c r="P452" s="45"/>
    </row>
    <row r="453" spans="1:16" x14ac:dyDescent="0.2">
      <c r="A453" s="71"/>
      <c r="B453" s="39"/>
      <c r="C453" s="36"/>
      <c r="D453" s="36"/>
      <c r="E453" s="36"/>
      <c r="F453" s="55"/>
      <c r="G453" s="36"/>
      <c r="H453" s="36"/>
      <c r="I453" s="32" t="str">
        <f t="shared" si="7"/>
        <v/>
      </c>
      <c r="J453" s="45"/>
      <c r="K453" s="45"/>
      <c r="L453" s="45"/>
      <c r="M453" s="97"/>
      <c r="N453" s="97"/>
      <c r="O453" s="45"/>
      <c r="P453" s="45"/>
    </row>
    <row r="454" spans="1:16" x14ac:dyDescent="0.2">
      <c r="A454" s="71"/>
      <c r="B454" s="39"/>
      <c r="C454" s="36"/>
      <c r="D454" s="36"/>
      <c r="E454" s="36"/>
      <c r="F454" s="55"/>
      <c r="G454" s="36"/>
      <c r="H454" s="36"/>
      <c r="I454" s="32" t="str">
        <f t="shared" si="7"/>
        <v/>
      </c>
      <c r="J454" s="45"/>
      <c r="K454" s="45"/>
      <c r="L454" s="45"/>
      <c r="M454" s="97"/>
      <c r="N454" s="97"/>
      <c r="O454" s="45"/>
      <c r="P454" s="45"/>
    </row>
    <row r="455" spans="1:16" x14ac:dyDescent="0.2">
      <c r="A455" s="71"/>
      <c r="B455" s="39"/>
      <c r="C455" s="36"/>
      <c r="D455" s="36"/>
      <c r="E455" s="36"/>
      <c r="F455" s="55"/>
      <c r="G455" s="36"/>
      <c r="H455" s="36"/>
      <c r="I455" s="32" t="str">
        <f t="shared" si="7"/>
        <v/>
      </c>
      <c r="J455" s="45"/>
      <c r="K455" s="45"/>
      <c r="L455" s="45"/>
      <c r="M455" s="97"/>
      <c r="N455" s="97"/>
      <c r="O455" s="45"/>
      <c r="P455" s="45"/>
    </row>
    <row r="456" spans="1:16" x14ac:dyDescent="0.2">
      <c r="A456" s="71"/>
      <c r="B456" s="39"/>
      <c r="C456" s="36"/>
      <c r="D456" s="36"/>
      <c r="E456" s="36"/>
      <c r="F456" s="55"/>
      <c r="G456" s="36"/>
      <c r="H456" s="36"/>
      <c r="I456" s="32" t="str">
        <f t="shared" si="7"/>
        <v/>
      </c>
      <c r="J456" s="45"/>
      <c r="K456" s="45"/>
      <c r="L456" s="45"/>
      <c r="M456" s="97"/>
      <c r="N456" s="97"/>
      <c r="O456" s="45"/>
      <c r="P456" s="45"/>
    </row>
    <row r="457" spans="1:16" x14ac:dyDescent="0.2">
      <c r="A457" s="71"/>
      <c r="B457" s="39"/>
      <c r="C457" s="36"/>
      <c r="D457" s="36"/>
      <c r="E457" s="36"/>
      <c r="F457" s="55"/>
      <c r="G457" s="36"/>
      <c r="H457" s="36"/>
      <c r="I457" s="32" t="str">
        <f t="shared" si="7"/>
        <v/>
      </c>
      <c r="J457" s="45"/>
      <c r="K457" s="45"/>
      <c r="L457" s="45"/>
      <c r="M457" s="97"/>
      <c r="N457" s="97"/>
      <c r="O457" s="45"/>
      <c r="P457" s="45"/>
    </row>
    <row r="458" spans="1:16" x14ac:dyDescent="0.2">
      <c r="A458" s="71"/>
      <c r="B458" s="39"/>
      <c r="C458" s="36"/>
      <c r="D458" s="36"/>
      <c r="E458" s="36"/>
      <c r="F458" s="55"/>
      <c r="G458" s="36"/>
      <c r="H458" s="36"/>
      <c r="I458" s="32" t="str">
        <f t="shared" si="7"/>
        <v/>
      </c>
      <c r="J458" s="45"/>
      <c r="K458" s="45"/>
      <c r="L458" s="45"/>
      <c r="M458" s="97"/>
      <c r="N458" s="97"/>
      <c r="O458" s="45"/>
      <c r="P458" s="45"/>
    </row>
    <row r="459" spans="1:16" x14ac:dyDescent="0.2">
      <c r="A459" s="71"/>
      <c r="B459" s="39"/>
      <c r="C459" s="36"/>
      <c r="D459" s="36"/>
      <c r="E459" s="36"/>
      <c r="F459" s="55"/>
      <c r="G459" s="36"/>
      <c r="H459" s="36"/>
      <c r="I459" s="32" t="str">
        <f t="shared" si="7"/>
        <v/>
      </c>
      <c r="J459" s="45"/>
      <c r="K459" s="45"/>
      <c r="L459" s="45"/>
      <c r="M459" s="97"/>
      <c r="N459" s="97"/>
      <c r="O459" s="45"/>
      <c r="P459" s="45"/>
    </row>
    <row r="460" spans="1:16" x14ac:dyDescent="0.2">
      <c r="A460" s="71"/>
      <c r="B460" s="39"/>
      <c r="C460" s="36"/>
      <c r="D460" s="36"/>
      <c r="E460" s="36"/>
      <c r="F460" s="55"/>
      <c r="G460" s="36"/>
      <c r="H460" s="36"/>
      <c r="I460" s="32" t="str">
        <f t="shared" si="7"/>
        <v/>
      </c>
      <c r="J460" s="45"/>
      <c r="K460" s="45"/>
      <c r="L460" s="45"/>
      <c r="M460" s="97"/>
      <c r="N460" s="97"/>
      <c r="O460" s="45"/>
      <c r="P460" s="45"/>
    </row>
    <row r="461" spans="1:16" x14ac:dyDescent="0.2">
      <c r="A461" s="71"/>
      <c r="B461" s="39"/>
      <c r="C461" s="36"/>
      <c r="D461" s="36"/>
      <c r="E461" s="36"/>
      <c r="F461" s="55"/>
      <c r="G461" s="36"/>
      <c r="H461" s="36"/>
      <c r="I461" s="32" t="str">
        <f t="shared" si="7"/>
        <v/>
      </c>
      <c r="J461" s="45"/>
      <c r="K461" s="45"/>
      <c r="L461" s="45"/>
      <c r="M461" s="97"/>
      <c r="N461" s="97"/>
      <c r="O461" s="45"/>
      <c r="P461" s="45"/>
    </row>
    <row r="462" spans="1:16" x14ac:dyDescent="0.2">
      <c r="A462" s="71"/>
      <c r="B462" s="39"/>
      <c r="C462" s="36"/>
      <c r="D462" s="36"/>
      <c r="E462" s="36"/>
      <c r="F462" s="55"/>
      <c r="G462" s="36"/>
      <c r="H462" s="36"/>
      <c r="I462" s="32" t="str">
        <f t="shared" si="7"/>
        <v/>
      </c>
      <c r="J462" s="45"/>
      <c r="K462" s="45"/>
      <c r="L462" s="45"/>
      <c r="M462" s="97"/>
      <c r="N462" s="97"/>
      <c r="O462" s="45"/>
      <c r="P462" s="45"/>
    </row>
    <row r="463" spans="1:16" x14ac:dyDescent="0.2">
      <c r="A463" s="71"/>
      <c r="B463" s="39"/>
      <c r="C463" s="36"/>
      <c r="D463" s="36"/>
      <c r="E463" s="36"/>
      <c r="F463" s="55"/>
      <c r="G463" s="36"/>
      <c r="H463" s="36"/>
      <c r="I463" s="32" t="str">
        <f t="shared" si="7"/>
        <v/>
      </c>
      <c r="J463" s="45"/>
      <c r="K463" s="45"/>
      <c r="L463" s="45"/>
      <c r="M463" s="97"/>
      <c r="N463" s="97"/>
      <c r="O463" s="45"/>
      <c r="P463" s="45"/>
    </row>
    <row r="464" spans="1:16" x14ac:dyDescent="0.2">
      <c r="A464" s="71"/>
      <c r="B464" s="39"/>
      <c r="C464" s="36"/>
      <c r="D464" s="36"/>
      <c r="E464" s="36"/>
      <c r="F464" s="55"/>
      <c r="G464" s="36"/>
      <c r="H464" s="36"/>
      <c r="I464" s="32" t="str">
        <f t="shared" si="7"/>
        <v/>
      </c>
      <c r="J464" s="45"/>
      <c r="K464" s="45"/>
      <c r="L464" s="45"/>
      <c r="M464" s="97"/>
      <c r="N464" s="97"/>
      <c r="O464" s="45"/>
      <c r="P464" s="45"/>
    </row>
    <row r="465" spans="1:16" x14ac:dyDescent="0.2">
      <c r="A465" s="71"/>
      <c r="B465" s="39"/>
      <c r="C465" s="36"/>
      <c r="D465" s="36"/>
      <c r="E465" s="36"/>
      <c r="F465" s="55"/>
      <c r="G465" s="36"/>
      <c r="H465" s="36"/>
      <c r="I465" s="32" t="str">
        <f t="shared" si="7"/>
        <v/>
      </c>
      <c r="J465" s="45"/>
      <c r="K465" s="45"/>
      <c r="L465" s="45"/>
      <c r="M465" s="97"/>
      <c r="N465" s="97"/>
      <c r="O465" s="45"/>
      <c r="P465" s="45"/>
    </row>
    <row r="466" spans="1:16" x14ac:dyDescent="0.2">
      <c r="A466" s="71"/>
      <c r="B466" s="39"/>
      <c r="C466" s="36"/>
      <c r="D466" s="36"/>
      <c r="E466" s="36"/>
      <c r="F466" s="55"/>
      <c r="G466" s="36"/>
      <c r="H466" s="36"/>
      <c r="I466" s="32" t="str">
        <f t="shared" si="7"/>
        <v/>
      </c>
      <c r="J466" s="45"/>
      <c r="K466" s="45"/>
      <c r="L466" s="45"/>
      <c r="M466" s="97"/>
      <c r="N466" s="97"/>
      <c r="O466" s="45"/>
      <c r="P466" s="45"/>
    </row>
    <row r="467" spans="1:16" x14ac:dyDescent="0.2">
      <c r="A467" s="71"/>
      <c r="B467" s="39"/>
      <c r="C467" s="36"/>
      <c r="D467" s="36"/>
      <c r="E467" s="36"/>
      <c r="F467" s="55"/>
      <c r="G467" s="36"/>
      <c r="H467" s="36"/>
      <c r="I467" s="32" t="str">
        <f t="shared" si="7"/>
        <v/>
      </c>
      <c r="J467" s="45"/>
      <c r="K467" s="45"/>
      <c r="L467" s="45"/>
      <c r="M467" s="97"/>
      <c r="N467" s="97"/>
      <c r="O467" s="45"/>
      <c r="P467" s="45"/>
    </row>
    <row r="468" spans="1:16" x14ac:dyDescent="0.2">
      <c r="A468" s="71"/>
      <c r="B468" s="39"/>
      <c r="C468" s="36"/>
      <c r="D468" s="36"/>
      <c r="E468" s="36"/>
      <c r="F468" s="55"/>
      <c r="G468" s="36"/>
      <c r="H468" s="36"/>
      <c r="I468" s="32" t="str">
        <f t="shared" si="7"/>
        <v/>
      </c>
      <c r="J468" s="45"/>
      <c r="K468" s="45"/>
      <c r="L468" s="45"/>
      <c r="M468" s="97"/>
      <c r="N468" s="97"/>
      <c r="O468" s="45"/>
      <c r="P468" s="45"/>
    </row>
    <row r="469" spans="1:16" x14ac:dyDescent="0.2">
      <c r="A469" s="71"/>
      <c r="B469" s="39"/>
      <c r="C469" s="36"/>
      <c r="D469" s="36"/>
      <c r="E469" s="36"/>
      <c r="F469" s="55"/>
      <c r="G469" s="36"/>
      <c r="H469" s="36"/>
      <c r="I469" s="32" t="str">
        <f t="shared" si="7"/>
        <v/>
      </c>
      <c r="J469" s="45"/>
      <c r="K469" s="45"/>
      <c r="L469" s="45"/>
      <c r="M469" s="97"/>
      <c r="N469" s="97"/>
      <c r="O469" s="45"/>
      <c r="P469" s="45"/>
    </row>
    <row r="470" spans="1:16" x14ac:dyDescent="0.2">
      <c r="A470" s="71"/>
      <c r="B470" s="39"/>
      <c r="C470" s="36"/>
      <c r="D470" s="36"/>
      <c r="E470" s="36"/>
      <c r="F470" s="55"/>
      <c r="G470" s="36"/>
      <c r="H470" s="36"/>
      <c r="I470" s="32" t="str">
        <f t="shared" si="7"/>
        <v/>
      </c>
      <c r="J470" s="45"/>
      <c r="K470" s="45"/>
      <c r="L470" s="45"/>
      <c r="M470" s="97"/>
      <c r="N470" s="97"/>
      <c r="O470" s="45"/>
      <c r="P470" s="45"/>
    </row>
    <row r="471" spans="1:16" x14ac:dyDescent="0.2">
      <c r="A471" s="71"/>
      <c r="B471" s="39"/>
      <c r="C471" s="36"/>
      <c r="D471" s="36"/>
      <c r="E471" s="36"/>
      <c r="F471" s="55"/>
      <c r="G471" s="36"/>
      <c r="H471" s="36"/>
      <c r="I471" s="32" t="str">
        <f t="shared" si="7"/>
        <v/>
      </c>
      <c r="J471" s="45"/>
      <c r="K471" s="45"/>
      <c r="L471" s="45"/>
      <c r="M471" s="97"/>
      <c r="N471" s="97"/>
      <c r="O471" s="45"/>
      <c r="P471" s="45"/>
    </row>
    <row r="472" spans="1:16" x14ac:dyDescent="0.2">
      <c r="A472" s="71"/>
      <c r="B472" s="39"/>
      <c r="C472" s="36"/>
      <c r="D472" s="36"/>
      <c r="E472" s="36"/>
      <c r="F472" s="55"/>
      <c r="G472" s="36"/>
      <c r="H472" s="36"/>
      <c r="I472" s="32" t="str">
        <f t="shared" si="7"/>
        <v/>
      </c>
      <c r="J472" s="45"/>
      <c r="K472" s="45"/>
      <c r="L472" s="45"/>
      <c r="M472" s="97"/>
      <c r="N472" s="97"/>
      <c r="O472" s="45"/>
      <c r="P472" s="45"/>
    </row>
    <row r="473" spans="1:16" x14ac:dyDescent="0.2">
      <c r="A473" s="71"/>
      <c r="B473" s="39"/>
      <c r="C473" s="36"/>
      <c r="D473" s="36"/>
      <c r="E473" s="36"/>
      <c r="F473" s="55"/>
      <c r="G473" s="36"/>
      <c r="H473" s="36"/>
      <c r="I473" s="32" t="str">
        <f t="shared" si="7"/>
        <v/>
      </c>
      <c r="J473" s="45"/>
      <c r="K473" s="45"/>
      <c r="L473" s="45"/>
      <c r="M473" s="97"/>
      <c r="N473" s="97"/>
      <c r="O473" s="45"/>
      <c r="P473" s="45"/>
    </row>
    <row r="474" spans="1:16" x14ac:dyDescent="0.2">
      <c r="A474" s="71"/>
      <c r="B474" s="39"/>
      <c r="C474" s="36"/>
      <c r="D474" s="36"/>
      <c r="E474" s="36"/>
      <c r="F474" s="55"/>
      <c r="G474" s="36"/>
      <c r="H474" s="36"/>
      <c r="I474" s="32" t="str">
        <f t="shared" si="7"/>
        <v/>
      </c>
      <c r="J474" s="45"/>
      <c r="K474" s="45"/>
      <c r="L474" s="45"/>
      <c r="M474" s="97"/>
      <c r="N474" s="97"/>
      <c r="O474" s="45"/>
      <c r="P474" s="45"/>
    </row>
    <row r="475" spans="1:16" x14ac:dyDescent="0.2">
      <c r="A475" s="71"/>
      <c r="B475" s="39"/>
      <c r="C475" s="36"/>
      <c r="D475" s="36"/>
      <c r="E475" s="36"/>
      <c r="F475" s="55"/>
      <c r="G475" s="36"/>
      <c r="H475" s="36"/>
      <c r="I475" s="32" t="str">
        <f t="shared" si="7"/>
        <v/>
      </c>
      <c r="J475" s="45"/>
      <c r="K475" s="45"/>
      <c r="L475" s="45"/>
      <c r="M475" s="97"/>
      <c r="N475" s="97"/>
      <c r="O475" s="45"/>
      <c r="P475" s="45"/>
    </row>
    <row r="476" spans="1:16" x14ac:dyDescent="0.2">
      <c r="A476" s="71"/>
      <c r="B476" s="39"/>
      <c r="C476" s="36"/>
      <c r="D476" s="36"/>
      <c r="E476" s="36"/>
      <c r="F476" s="55"/>
      <c r="G476" s="36"/>
      <c r="H476" s="36"/>
      <c r="I476" s="32" t="str">
        <f t="shared" si="7"/>
        <v/>
      </c>
      <c r="J476" s="45"/>
      <c r="K476" s="45"/>
      <c r="L476" s="45"/>
      <c r="M476" s="97"/>
      <c r="N476" s="97"/>
      <c r="O476" s="45"/>
      <c r="P476" s="45"/>
    </row>
    <row r="477" spans="1:16" x14ac:dyDescent="0.2">
      <c r="A477" s="71"/>
      <c r="B477" s="39"/>
      <c r="C477" s="36"/>
      <c r="D477" s="36"/>
      <c r="E477" s="36"/>
      <c r="F477" s="55"/>
      <c r="G477" s="36"/>
      <c r="H477" s="36"/>
      <c r="I477" s="32" t="str">
        <f t="shared" si="7"/>
        <v/>
      </c>
      <c r="J477" s="45"/>
      <c r="K477" s="45"/>
      <c r="L477" s="45"/>
      <c r="M477" s="97"/>
      <c r="N477" s="97"/>
      <c r="O477" s="45"/>
      <c r="P477" s="45"/>
    </row>
    <row r="478" spans="1:16" x14ac:dyDescent="0.2">
      <c r="A478" s="71"/>
      <c r="B478" s="39"/>
      <c r="C478" s="36"/>
      <c r="D478" s="36"/>
      <c r="E478" s="36"/>
      <c r="F478" s="55"/>
      <c r="G478" s="36"/>
      <c r="H478" s="36"/>
      <c r="I478" s="32" t="str">
        <f t="shared" si="7"/>
        <v/>
      </c>
      <c r="J478" s="45"/>
      <c r="K478" s="45"/>
      <c r="L478" s="45"/>
      <c r="M478" s="97"/>
      <c r="N478" s="97"/>
      <c r="O478" s="45"/>
      <c r="P478" s="45"/>
    </row>
    <row r="479" spans="1:16" x14ac:dyDescent="0.2">
      <c r="A479" s="71"/>
      <c r="B479" s="39"/>
      <c r="C479" s="36"/>
      <c r="D479" s="36"/>
      <c r="E479" s="36"/>
      <c r="F479" s="55"/>
      <c r="G479" s="36"/>
      <c r="H479" s="36"/>
      <c r="I479" s="32" t="str">
        <f t="shared" si="7"/>
        <v/>
      </c>
      <c r="J479" s="45"/>
      <c r="K479" s="45"/>
      <c r="L479" s="45"/>
      <c r="M479" s="97"/>
      <c r="N479" s="97"/>
      <c r="O479" s="45"/>
      <c r="P479" s="45"/>
    </row>
    <row r="480" spans="1:16" x14ac:dyDescent="0.2">
      <c r="A480" s="71"/>
      <c r="B480" s="39"/>
      <c r="C480" s="36"/>
      <c r="D480" s="36"/>
      <c r="E480" s="36"/>
      <c r="F480" s="55"/>
      <c r="G480" s="36"/>
      <c r="H480" s="36"/>
      <c r="I480" s="32" t="str">
        <f t="shared" si="7"/>
        <v/>
      </c>
      <c r="J480" s="45"/>
      <c r="K480" s="45"/>
      <c r="L480" s="45"/>
      <c r="M480" s="97"/>
      <c r="N480" s="97"/>
      <c r="O480" s="45"/>
      <c r="P480" s="45"/>
    </row>
    <row r="481" spans="1:16" x14ac:dyDescent="0.2">
      <c r="A481" s="71"/>
      <c r="B481" s="39"/>
      <c r="C481" s="36"/>
      <c r="D481" s="36"/>
      <c r="E481" s="36"/>
      <c r="F481" s="55"/>
      <c r="G481" s="36"/>
      <c r="H481" s="36"/>
      <c r="I481" s="32" t="str">
        <f t="shared" si="7"/>
        <v/>
      </c>
      <c r="J481" s="45"/>
      <c r="K481" s="45"/>
      <c r="L481" s="45"/>
      <c r="M481" s="97"/>
      <c r="N481" s="97"/>
      <c r="O481" s="45"/>
      <c r="P481" s="45"/>
    </row>
    <row r="482" spans="1:16" x14ac:dyDescent="0.2">
      <c r="A482" s="71"/>
      <c r="B482" s="39"/>
      <c r="C482" s="36"/>
      <c r="D482" s="36"/>
      <c r="E482" s="36"/>
      <c r="F482" s="55"/>
      <c r="G482" s="36"/>
      <c r="H482" s="36"/>
      <c r="I482" s="32" t="str">
        <f t="shared" si="7"/>
        <v/>
      </c>
      <c r="J482" s="45"/>
      <c r="K482" s="45"/>
      <c r="L482" s="45"/>
      <c r="M482" s="97"/>
      <c r="N482" s="97"/>
      <c r="O482" s="45"/>
      <c r="P482" s="45"/>
    </row>
    <row r="483" spans="1:16" x14ac:dyDescent="0.2">
      <c r="A483" s="71"/>
      <c r="B483" s="39"/>
      <c r="C483" s="36"/>
      <c r="D483" s="36"/>
      <c r="E483" s="36"/>
      <c r="F483" s="55"/>
      <c r="G483" s="36"/>
      <c r="H483" s="36"/>
      <c r="I483" s="32" t="str">
        <f t="shared" si="7"/>
        <v/>
      </c>
      <c r="J483" s="45"/>
      <c r="K483" s="45"/>
      <c r="L483" s="45"/>
      <c r="M483" s="97"/>
      <c r="N483" s="97"/>
      <c r="O483" s="45"/>
      <c r="P483" s="45"/>
    </row>
    <row r="484" spans="1:16" x14ac:dyDescent="0.2">
      <c r="A484" s="71"/>
      <c r="B484" s="39"/>
      <c r="C484" s="36"/>
      <c r="D484" s="36"/>
      <c r="E484" s="36"/>
      <c r="F484" s="55"/>
      <c r="G484" s="36"/>
      <c r="H484" s="36"/>
      <c r="I484" s="32" t="str">
        <f t="shared" si="7"/>
        <v/>
      </c>
      <c r="J484" s="45"/>
      <c r="K484" s="45"/>
      <c r="L484" s="45"/>
      <c r="M484" s="97"/>
      <c r="N484" s="97"/>
      <c r="O484" s="45"/>
      <c r="P484" s="45"/>
    </row>
    <row r="485" spans="1:16" x14ac:dyDescent="0.2">
      <c r="A485" s="71"/>
      <c r="B485" s="39"/>
      <c r="C485" s="36"/>
      <c r="D485" s="36"/>
      <c r="E485" s="36"/>
      <c r="F485" s="55"/>
      <c r="G485" s="36"/>
      <c r="H485" s="36"/>
      <c r="I485" s="32" t="str">
        <f t="shared" si="7"/>
        <v/>
      </c>
      <c r="J485" s="45"/>
      <c r="K485" s="45"/>
      <c r="L485" s="45"/>
      <c r="M485" s="97"/>
      <c r="N485" s="97"/>
      <c r="O485" s="45"/>
      <c r="P485" s="45"/>
    </row>
    <row r="486" spans="1:16" x14ac:dyDescent="0.2">
      <c r="A486" s="71"/>
      <c r="B486" s="39"/>
      <c r="C486" s="36"/>
      <c r="D486" s="36"/>
      <c r="E486" s="36"/>
      <c r="F486" s="55"/>
      <c r="G486" s="36"/>
      <c r="H486" s="36"/>
      <c r="I486" s="32" t="str">
        <f t="shared" si="7"/>
        <v/>
      </c>
      <c r="J486" s="45"/>
      <c r="K486" s="45"/>
      <c r="L486" s="45"/>
      <c r="M486" s="97"/>
      <c r="N486" s="97"/>
      <c r="O486" s="45"/>
      <c r="P486" s="45"/>
    </row>
    <row r="487" spans="1:16" x14ac:dyDescent="0.2">
      <c r="A487" s="71"/>
      <c r="B487" s="39"/>
      <c r="C487" s="36"/>
      <c r="D487" s="36"/>
      <c r="E487" s="36"/>
      <c r="F487" s="55"/>
      <c r="G487" s="36"/>
      <c r="H487" s="36"/>
      <c r="I487" s="32" t="str">
        <f t="shared" si="7"/>
        <v/>
      </c>
      <c r="J487" s="45"/>
      <c r="K487" s="45"/>
      <c r="L487" s="45"/>
      <c r="M487" s="97"/>
      <c r="N487" s="97"/>
      <c r="O487" s="45"/>
      <c r="P487" s="45"/>
    </row>
    <row r="488" spans="1:16" x14ac:dyDescent="0.2">
      <c r="A488" s="71"/>
      <c r="B488" s="39"/>
      <c r="C488" s="36"/>
      <c r="D488" s="36"/>
      <c r="E488" s="36"/>
      <c r="F488" s="55"/>
      <c r="G488" s="36"/>
      <c r="H488" s="36"/>
      <c r="I488" s="32" t="str">
        <f t="shared" si="7"/>
        <v/>
      </c>
      <c r="J488" s="45"/>
      <c r="K488" s="45"/>
      <c r="L488" s="45"/>
      <c r="M488" s="97"/>
      <c r="N488" s="97"/>
      <c r="O488" s="45"/>
      <c r="P488" s="45"/>
    </row>
    <row r="489" spans="1:16" x14ac:dyDescent="0.2">
      <c r="A489" s="71"/>
      <c r="B489" s="39"/>
      <c r="C489" s="36"/>
      <c r="D489" s="36"/>
      <c r="E489" s="36"/>
      <c r="F489" s="55"/>
      <c r="G489" s="36"/>
      <c r="H489" s="36"/>
      <c r="I489" s="32" t="str">
        <f t="shared" si="7"/>
        <v/>
      </c>
      <c r="J489" s="45"/>
      <c r="K489" s="45"/>
      <c r="L489" s="45"/>
      <c r="M489" s="97"/>
      <c r="N489" s="97"/>
      <c r="O489" s="45"/>
      <c r="P489" s="45"/>
    </row>
    <row r="490" spans="1:16" x14ac:dyDescent="0.2">
      <c r="A490" s="71"/>
      <c r="B490" s="39"/>
      <c r="C490" s="36"/>
      <c r="D490" s="36"/>
      <c r="E490" s="36"/>
      <c r="F490" s="55"/>
      <c r="G490" s="36"/>
      <c r="H490" s="36"/>
      <c r="I490" s="32" t="str">
        <f t="shared" si="7"/>
        <v/>
      </c>
      <c r="J490" s="45"/>
      <c r="K490" s="45"/>
      <c r="L490" s="45"/>
      <c r="M490" s="97"/>
      <c r="N490" s="97"/>
      <c r="O490" s="45"/>
      <c r="P490" s="45"/>
    </row>
    <row r="491" spans="1:16" x14ac:dyDescent="0.2">
      <c r="A491" s="71"/>
      <c r="B491" s="39"/>
      <c r="C491" s="36"/>
      <c r="D491" s="36"/>
      <c r="E491" s="36"/>
      <c r="F491" s="55"/>
      <c r="G491" s="36"/>
      <c r="H491" s="36"/>
      <c r="I491" s="32" t="str">
        <f t="shared" si="7"/>
        <v/>
      </c>
      <c r="J491" s="45"/>
      <c r="K491" s="45"/>
      <c r="L491" s="45"/>
      <c r="M491" s="97"/>
      <c r="N491" s="97"/>
      <c r="O491" s="45"/>
      <c r="P491" s="45"/>
    </row>
    <row r="492" spans="1:16" x14ac:dyDescent="0.2">
      <c r="A492" s="71"/>
      <c r="B492" s="39"/>
      <c r="C492" s="36"/>
      <c r="D492" s="36"/>
      <c r="E492" s="36"/>
      <c r="F492" s="55"/>
      <c r="G492" s="36"/>
      <c r="H492" s="36"/>
      <c r="I492" s="32" t="str">
        <f t="shared" si="7"/>
        <v/>
      </c>
      <c r="J492" s="45"/>
      <c r="K492" s="45"/>
      <c r="L492" s="45"/>
      <c r="M492" s="97"/>
      <c r="N492" s="97"/>
      <c r="O492" s="45"/>
      <c r="P492" s="45"/>
    </row>
    <row r="493" spans="1:16" x14ac:dyDescent="0.2">
      <c r="A493" s="71"/>
      <c r="B493" s="39"/>
      <c r="C493" s="36"/>
      <c r="D493" s="36"/>
      <c r="E493" s="36"/>
      <c r="F493" s="55"/>
      <c r="G493" s="36"/>
      <c r="H493" s="36"/>
      <c r="I493" s="32" t="str">
        <f t="shared" si="7"/>
        <v/>
      </c>
      <c r="J493" s="45"/>
      <c r="K493" s="45"/>
      <c r="L493" s="45"/>
      <c r="M493" s="97"/>
      <c r="N493" s="97"/>
      <c r="O493" s="45"/>
      <c r="P493" s="45"/>
    </row>
    <row r="494" spans="1:16" x14ac:dyDescent="0.2">
      <c r="A494" s="71"/>
      <c r="B494" s="39"/>
      <c r="C494" s="36"/>
      <c r="D494" s="36"/>
      <c r="E494" s="36"/>
      <c r="F494" s="55"/>
      <c r="G494" s="36"/>
      <c r="H494" s="36"/>
      <c r="I494" s="32" t="str">
        <f t="shared" si="7"/>
        <v/>
      </c>
      <c r="J494" s="45"/>
      <c r="K494" s="45"/>
      <c r="L494" s="45"/>
      <c r="M494" s="97"/>
      <c r="N494" s="97"/>
      <c r="O494" s="45"/>
      <c r="P494" s="45"/>
    </row>
    <row r="495" spans="1:16" x14ac:dyDescent="0.2">
      <c r="A495" s="71"/>
      <c r="B495" s="39"/>
      <c r="C495" s="36"/>
      <c r="D495" s="36"/>
      <c r="E495" s="36"/>
      <c r="F495" s="55"/>
      <c r="G495" s="36"/>
      <c r="H495" s="36"/>
      <c r="I495" s="32" t="str">
        <f t="shared" si="7"/>
        <v/>
      </c>
      <c r="J495" s="45"/>
      <c r="K495" s="45"/>
      <c r="L495" s="45"/>
      <c r="M495" s="97"/>
      <c r="N495" s="97"/>
      <c r="O495" s="45"/>
      <c r="P495" s="45"/>
    </row>
    <row r="496" spans="1:16" x14ac:dyDescent="0.2">
      <c r="A496" s="71"/>
      <c r="B496" s="39"/>
      <c r="C496" s="36"/>
      <c r="D496" s="36"/>
      <c r="E496" s="36"/>
      <c r="F496" s="55"/>
      <c r="G496" s="36"/>
      <c r="H496" s="36"/>
      <c r="I496" s="32" t="str">
        <f t="shared" si="7"/>
        <v/>
      </c>
      <c r="J496" s="45"/>
      <c r="K496" s="45"/>
      <c r="L496" s="45"/>
      <c r="M496" s="97"/>
      <c r="N496" s="97"/>
      <c r="O496" s="45"/>
      <c r="P496" s="45"/>
    </row>
    <row r="497" spans="1:16" x14ac:dyDescent="0.2">
      <c r="A497" s="71"/>
      <c r="B497" s="39"/>
      <c r="C497" s="36"/>
      <c r="D497" s="36"/>
      <c r="E497" s="36"/>
      <c r="F497" s="55"/>
      <c r="G497" s="36"/>
      <c r="H497" s="36"/>
      <c r="I497" s="32" t="str">
        <f t="shared" si="7"/>
        <v/>
      </c>
      <c r="J497" s="45"/>
      <c r="K497" s="45"/>
      <c r="L497" s="45"/>
      <c r="M497" s="97"/>
      <c r="N497" s="97"/>
      <c r="O497" s="45"/>
      <c r="P497" s="45"/>
    </row>
    <row r="498" spans="1:16" x14ac:dyDescent="0.2">
      <c r="A498" s="71"/>
      <c r="B498" s="39"/>
      <c r="C498" s="36"/>
      <c r="D498" s="36"/>
      <c r="E498" s="36"/>
      <c r="F498" s="55"/>
      <c r="G498" s="36"/>
      <c r="H498" s="36"/>
      <c r="I498" s="32" t="str">
        <f t="shared" si="7"/>
        <v/>
      </c>
      <c r="J498" s="45"/>
      <c r="K498" s="45"/>
      <c r="L498" s="45"/>
      <c r="M498" s="97"/>
      <c r="N498" s="97"/>
      <c r="O498" s="45"/>
      <c r="P498" s="45"/>
    </row>
    <row r="499" spans="1:16" x14ac:dyDescent="0.2">
      <c r="A499" s="71"/>
      <c r="B499" s="39"/>
      <c r="C499" s="36"/>
      <c r="D499" s="36"/>
      <c r="E499" s="36"/>
      <c r="F499" s="55"/>
      <c r="G499" s="36"/>
      <c r="H499" s="36"/>
      <c r="I499" s="32" t="str">
        <f t="shared" si="7"/>
        <v/>
      </c>
      <c r="J499" s="45"/>
      <c r="K499" s="45"/>
      <c r="L499" s="45"/>
      <c r="M499" s="97"/>
      <c r="N499" s="97"/>
      <c r="O499" s="45"/>
      <c r="P499" s="45"/>
    </row>
    <row r="500" spans="1:16" x14ac:dyDescent="0.2">
      <c r="A500" s="71"/>
      <c r="B500" s="39"/>
      <c r="C500" s="36"/>
      <c r="D500" s="36"/>
      <c r="E500" s="36"/>
      <c r="F500" s="55"/>
      <c r="G500" s="36"/>
      <c r="H500" s="36"/>
      <c r="I500" s="32" t="str">
        <f t="shared" si="7"/>
        <v/>
      </c>
      <c r="J500" s="45"/>
      <c r="K500" s="45"/>
      <c r="L500" s="45"/>
      <c r="M500" s="97"/>
      <c r="N500" s="97"/>
      <c r="O500" s="45"/>
      <c r="P500" s="45"/>
    </row>
    <row r="501" spans="1:16" x14ac:dyDescent="0.2">
      <c r="A501" s="71"/>
      <c r="B501" s="39"/>
      <c r="C501" s="36"/>
      <c r="D501" s="36"/>
      <c r="E501" s="36"/>
      <c r="F501" s="55"/>
      <c r="G501" s="36"/>
      <c r="H501" s="36"/>
      <c r="I501" s="32" t="str">
        <f t="shared" si="7"/>
        <v/>
      </c>
      <c r="J501" s="45"/>
      <c r="K501" s="45"/>
      <c r="L501" s="45"/>
      <c r="M501" s="97"/>
      <c r="N501" s="97"/>
      <c r="O501" s="45"/>
      <c r="P501" s="45"/>
    </row>
    <row r="502" spans="1:16" x14ac:dyDescent="0.2">
      <c r="A502" s="71"/>
      <c r="B502" s="39"/>
      <c r="C502" s="36"/>
      <c r="D502" s="36"/>
      <c r="E502" s="36"/>
      <c r="F502" s="55"/>
      <c r="G502" s="36"/>
      <c r="H502" s="36"/>
      <c r="I502" s="32" t="str">
        <f t="shared" si="7"/>
        <v/>
      </c>
      <c r="J502" s="45"/>
      <c r="K502" s="45"/>
      <c r="L502" s="45"/>
      <c r="M502" s="97"/>
      <c r="N502" s="97"/>
      <c r="O502" s="45"/>
      <c r="P502" s="45"/>
    </row>
    <row r="503" spans="1:16" x14ac:dyDescent="0.2">
      <c r="A503" s="71"/>
      <c r="B503" s="39"/>
      <c r="C503" s="36"/>
      <c r="D503" s="36"/>
      <c r="E503" s="36"/>
      <c r="F503" s="55"/>
      <c r="G503" s="36"/>
      <c r="H503" s="36"/>
      <c r="I503" s="32" t="str">
        <f t="shared" si="7"/>
        <v/>
      </c>
      <c r="J503" s="45"/>
      <c r="K503" s="45"/>
      <c r="L503" s="45"/>
      <c r="M503" s="97"/>
      <c r="N503" s="97"/>
      <c r="O503" s="45"/>
      <c r="P503" s="45"/>
    </row>
    <row r="504" spans="1:16" x14ac:dyDescent="0.2">
      <c r="A504" s="71"/>
      <c r="B504" s="39"/>
      <c r="C504" s="36"/>
      <c r="D504" s="36"/>
      <c r="E504" s="36"/>
      <c r="F504" s="55"/>
      <c r="G504" s="36"/>
      <c r="H504" s="36"/>
      <c r="I504" s="32" t="str">
        <f t="shared" ref="I504:I546" si="8">IF(ISTEXT($A504),"P/N CONNU","")</f>
        <v/>
      </c>
      <c r="J504" s="45"/>
      <c r="K504" s="45"/>
      <c r="L504" s="45"/>
      <c r="M504" s="97"/>
      <c r="N504" s="97"/>
      <c r="O504" s="45"/>
      <c r="P504" s="45"/>
    </row>
    <row r="505" spans="1:16" x14ac:dyDescent="0.2">
      <c r="A505" s="71"/>
      <c r="B505" s="39"/>
      <c r="C505" s="36"/>
      <c r="D505" s="36"/>
      <c r="E505" s="36"/>
      <c r="F505" s="55"/>
      <c r="G505" s="36"/>
      <c r="H505" s="36"/>
      <c r="I505" s="32" t="str">
        <f t="shared" si="8"/>
        <v/>
      </c>
      <c r="J505" s="45"/>
      <c r="K505" s="45"/>
      <c r="L505" s="45"/>
      <c r="M505" s="97"/>
      <c r="N505" s="97"/>
      <c r="O505" s="45"/>
      <c r="P505" s="45"/>
    </row>
    <row r="506" spans="1:16" x14ac:dyDescent="0.2">
      <c r="A506" s="71"/>
      <c r="B506" s="39"/>
      <c r="C506" s="36"/>
      <c r="D506" s="36"/>
      <c r="E506" s="36"/>
      <c r="F506" s="55"/>
      <c r="G506" s="36"/>
      <c r="H506" s="36"/>
      <c r="I506" s="32" t="str">
        <f t="shared" si="8"/>
        <v/>
      </c>
      <c r="J506" s="45"/>
      <c r="K506" s="45"/>
      <c r="L506" s="45"/>
      <c r="M506" s="97"/>
      <c r="N506" s="97"/>
      <c r="O506" s="45"/>
      <c r="P506" s="45"/>
    </row>
    <row r="507" spans="1:16" x14ac:dyDescent="0.2">
      <c r="A507" s="71"/>
      <c r="B507" s="39"/>
      <c r="C507" s="36"/>
      <c r="D507" s="36"/>
      <c r="E507" s="36"/>
      <c r="F507" s="55"/>
      <c r="G507" s="36"/>
      <c r="H507" s="36"/>
      <c r="I507" s="32" t="str">
        <f t="shared" si="8"/>
        <v/>
      </c>
      <c r="J507" s="45"/>
      <c r="K507" s="45"/>
      <c r="L507" s="45"/>
      <c r="M507" s="97"/>
      <c r="N507" s="97"/>
      <c r="O507" s="45"/>
      <c r="P507" s="45"/>
    </row>
    <row r="508" spans="1:16" x14ac:dyDescent="0.2">
      <c r="A508" s="71"/>
      <c r="B508" s="39"/>
      <c r="C508" s="36"/>
      <c r="D508" s="36"/>
      <c r="E508" s="36"/>
      <c r="F508" s="55"/>
      <c r="G508" s="36"/>
      <c r="H508" s="36"/>
      <c r="I508" s="32" t="str">
        <f t="shared" si="8"/>
        <v/>
      </c>
      <c r="J508" s="45"/>
      <c r="K508" s="45"/>
      <c r="L508" s="45"/>
      <c r="M508" s="97"/>
      <c r="N508" s="97"/>
      <c r="O508" s="45"/>
      <c r="P508" s="45"/>
    </row>
    <row r="509" spans="1:16" x14ac:dyDescent="0.2">
      <c r="A509" s="71"/>
      <c r="B509" s="39"/>
      <c r="C509" s="36"/>
      <c r="D509" s="36"/>
      <c r="E509" s="36"/>
      <c r="F509" s="55"/>
      <c r="G509" s="36"/>
      <c r="H509" s="36"/>
      <c r="I509" s="32" t="str">
        <f t="shared" si="8"/>
        <v/>
      </c>
      <c r="J509" s="45"/>
      <c r="K509" s="45"/>
      <c r="L509" s="45"/>
      <c r="M509" s="97"/>
      <c r="N509" s="97"/>
      <c r="O509" s="45"/>
      <c r="P509" s="45"/>
    </row>
    <row r="510" spans="1:16" x14ac:dyDescent="0.2">
      <c r="A510" s="71"/>
      <c r="B510" s="39"/>
      <c r="C510" s="36"/>
      <c r="D510" s="36"/>
      <c r="E510" s="36"/>
      <c r="F510" s="55"/>
      <c r="G510" s="36"/>
      <c r="H510" s="36"/>
      <c r="I510" s="32" t="str">
        <f t="shared" si="8"/>
        <v/>
      </c>
      <c r="J510" s="45"/>
      <c r="K510" s="45"/>
      <c r="L510" s="45"/>
      <c r="M510" s="97"/>
      <c r="N510" s="97"/>
      <c r="O510" s="45"/>
      <c r="P510" s="45"/>
    </row>
    <row r="511" spans="1:16" x14ac:dyDescent="0.2">
      <c r="A511" s="71"/>
      <c r="B511" s="39"/>
      <c r="C511" s="36"/>
      <c r="D511" s="36"/>
      <c r="E511" s="36"/>
      <c r="F511" s="55"/>
      <c r="G511" s="36"/>
      <c r="H511" s="36"/>
      <c r="I511" s="32" t="str">
        <f t="shared" si="8"/>
        <v/>
      </c>
      <c r="J511" s="45"/>
      <c r="K511" s="45"/>
      <c r="L511" s="45"/>
      <c r="M511" s="97"/>
      <c r="N511" s="97"/>
      <c r="O511" s="45"/>
      <c r="P511" s="45"/>
    </row>
    <row r="512" spans="1:16" x14ac:dyDescent="0.2">
      <c r="A512" s="71"/>
      <c r="B512" s="39"/>
      <c r="C512" s="36"/>
      <c r="D512" s="36"/>
      <c r="E512" s="36"/>
      <c r="F512" s="55"/>
      <c r="G512" s="36"/>
      <c r="H512" s="36"/>
      <c r="I512" s="32" t="str">
        <f t="shared" si="8"/>
        <v/>
      </c>
      <c r="J512" s="45"/>
      <c r="K512" s="45"/>
      <c r="L512" s="45"/>
      <c r="M512" s="97"/>
      <c r="N512" s="97"/>
      <c r="O512" s="45"/>
      <c r="P512" s="45"/>
    </row>
    <row r="513" spans="1:16" x14ac:dyDescent="0.2">
      <c r="A513" s="71"/>
      <c r="B513" s="39"/>
      <c r="C513" s="36"/>
      <c r="D513" s="36"/>
      <c r="E513" s="36"/>
      <c r="F513" s="55"/>
      <c r="G513" s="36"/>
      <c r="H513" s="36"/>
      <c r="I513" s="32" t="str">
        <f t="shared" si="8"/>
        <v/>
      </c>
      <c r="J513" s="45"/>
      <c r="K513" s="45"/>
      <c r="L513" s="45"/>
      <c r="M513" s="97"/>
      <c r="N513" s="97"/>
      <c r="O513" s="45"/>
      <c r="P513" s="45"/>
    </row>
    <row r="514" spans="1:16" x14ac:dyDescent="0.2">
      <c r="A514" s="71"/>
      <c r="B514" s="39"/>
      <c r="C514" s="36"/>
      <c r="D514" s="36"/>
      <c r="E514" s="36"/>
      <c r="F514" s="55"/>
      <c r="G514" s="36"/>
      <c r="H514" s="36"/>
      <c r="I514" s="32" t="str">
        <f t="shared" si="8"/>
        <v/>
      </c>
      <c r="J514" s="45"/>
      <c r="K514" s="45"/>
      <c r="L514" s="45"/>
      <c r="M514" s="97"/>
      <c r="N514" s="97"/>
      <c r="O514" s="45"/>
      <c r="P514" s="45"/>
    </row>
    <row r="515" spans="1:16" x14ac:dyDescent="0.2">
      <c r="A515" s="71"/>
      <c r="B515" s="39"/>
      <c r="C515" s="36"/>
      <c r="D515" s="36"/>
      <c r="E515" s="36"/>
      <c r="F515" s="55"/>
      <c r="G515" s="36"/>
      <c r="H515" s="36"/>
      <c r="I515" s="32" t="str">
        <f t="shared" si="8"/>
        <v/>
      </c>
      <c r="J515" s="45"/>
      <c r="K515" s="45"/>
      <c r="L515" s="45"/>
      <c r="M515" s="97"/>
      <c r="N515" s="97"/>
      <c r="O515" s="45"/>
      <c r="P515" s="45"/>
    </row>
    <row r="516" spans="1:16" x14ac:dyDescent="0.2">
      <c r="A516" s="71"/>
      <c r="B516" s="39"/>
      <c r="C516" s="36"/>
      <c r="D516" s="36"/>
      <c r="E516" s="36"/>
      <c r="F516" s="55"/>
      <c r="G516" s="36"/>
      <c r="H516" s="36"/>
      <c r="I516" s="32" t="str">
        <f t="shared" si="8"/>
        <v/>
      </c>
      <c r="J516" s="45"/>
      <c r="K516" s="45"/>
      <c r="L516" s="45"/>
      <c r="M516" s="97"/>
      <c r="N516" s="97"/>
      <c r="O516" s="45"/>
      <c r="P516" s="45"/>
    </row>
    <row r="517" spans="1:16" x14ac:dyDescent="0.2">
      <c r="A517" s="71"/>
      <c r="B517" s="39"/>
      <c r="C517" s="36"/>
      <c r="D517" s="36"/>
      <c r="E517" s="36"/>
      <c r="F517" s="55"/>
      <c r="G517" s="36"/>
      <c r="H517" s="36"/>
      <c r="I517" s="32" t="str">
        <f t="shared" si="8"/>
        <v/>
      </c>
      <c r="J517" s="45"/>
      <c r="K517" s="45"/>
      <c r="L517" s="45"/>
      <c r="M517" s="97"/>
      <c r="N517" s="97"/>
      <c r="O517" s="45"/>
      <c r="P517" s="45"/>
    </row>
    <row r="518" spans="1:16" x14ac:dyDescent="0.2">
      <c r="A518" s="71"/>
      <c r="B518" s="39"/>
      <c r="C518" s="36"/>
      <c r="D518" s="36"/>
      <c r="E518" s="36"/>
      <c r="F518" s="55"/>
      <c r="G518" s="36"/>
      <c r="H518" s="36"/>
      <c r="I518" s="32" t="str">
        <f t="shared" si="8"/>
        <v/>
      </c>
      <c r="J518" s="45"/>
      <c r="K518" s="45"/>
      <c r="L518" s="45"/>
      <c r="M518" s="97"/>
      <c r="N518" s="97"/>
      <c r="O518" s="45"/>
      <c r="P518" s="45"/>
    </row>
    <row r="519" spans="1:16" x14ac:dyDescent="0.2">
      <c r="A519" s="71"/>
      <c r="B519" s="39"/>
      <c r="C519" s="36"/>
      <c r="D519" s="36"/>
      <c r="E519" s="36"/>
      <c r="F519" s="55"/>
      <c r="G519" s="36"/>
      <c r="H519" s="36"/>
      <c r="I519" s="32" t="str">
        <f t="shared" si="8"/>
        <v/>
      </c>
      <c r="J519" s="45"/>
      <c r="K519" s="45"/>
      <c r="L519" s="45"/>
      <c r="M519" s="97"/>
      <c r="N519" s="97"/>
      <c r="O519" s="45"/>
      <c r="P519" s="45"/>
    </row>
    <row r="520" spans="1:16" x14ac:dyDescent="0.2">
      <c r="A520" s="71"/>
      <c r="B520" s="39"/>
      <c r="C520" s="36"/>
      <c r="D520" s="36"/>
      <c r="E520" s="36"/>
      <c r="F520" s="55"/>
      <c r="G520" s="36"/>
      <c r="H520" s="36"/>
      <c r="I520" s="32" t="str">
        <f t="shared" si="8"/>
        <v/>
      </c>
      <c r="J520" s="45"/>
      <c r="K520" s="45"/>
      <c r="L520" s="45"/>
      <c r="M520" s="97"/>
      <c r="N520" s="97"/>
      <c r="O520" s="45"/>
      <c r="P520" s="45"/>
    </row>
    <row r="521" spans="1:16" x14ac:dyDescent="0.2">
      <c r="A521" s="71"/>
      <c r="B521" s="39"/>
      <c r="C521" s="36"/>
      <c r="D521" s="36"/>
      <c r="E521" s="36"/>
      <c r="F521" s="55"/>
      <c r="G521" s="36"/>
      <c r="H521" s="36"/>
      <c r="I521" s="32" t="str">
        <f t="shared" si="8"/>
        <v/>
      </c>
      <c r="J521" s="45"/>
      <c r="K521" s="45"/>
      <c r="L521" s="45"/>
      <c r="M521" s="97"/>
      <c r="N521" s="97"/>
      <c r="O521" s="45"/>
      <c r="P521" s="45"/>
    </row>
    <row r="522" spans="1:16" x14ac:dyDescent="0.2">
      <c r="A522" s="71"/>
      <c r="B522" s="39"/>
      <c r="C522" s="36"/>
      <c r="D522" s="36"/>
      <c r="E522" s="36"/>
      <c r="F522" s="55"/>
      <c r="G522" s="36"/>
      <c r="H522" s="36"/>
      <c r="I522" s="32" t="str">
        <f t="shared" si="8"/>
        <v/>
      </c>
      <c r="J522" s="45"/>
      <c r="K522" s="45"/>
      <c r="L522" s="45"/>
      <c r="M522" s="97"/>
      <c r="N522" s="97"/>
      <c r="O522" s="45"/>
      <c r="P522" s="45"/>
    </row>
    <row r="523" spans="1:16" x14ac:dyDescent="0.2">
      <c r="A523" s="71"/>
      <c r="B523" s="39"/>
      <c r="C523" s="36"/>
      <c r="D523" s="36"/>
      <c r="E523" s="36"/>
      <c r="F523" s="55"/>
      <c r="G523" s="36"/>
      <c r="H523" s="36"/>
      <c r="I523" s="32" t="str">
        <f t="shared" si="8"/>
        <v/>
      </c>
      <c r="J523" s="45"/>
      <c r="K523" s="45"/>
      <c r="L523" s="45"/>
      <c r="M523" s="97"/>
      <c r="N523" s="97"/>
      <c r="O523" s="45"/>
      <c r="P523" s="45"/>
    </row>
    <row r="524" spans="1:16" x14ac:dyDescent="0.2">
      <c r="A524" s="71"/>
      <c r="B524" s="39"/>
      <c r="C524" s="36"/>
      <c r="D524" s="36"/>
      <c r="E524" s="36"/>
      <c r="F524" s="55"/>
      <c r="G524" s="36"/>
      <c r="H524" s="36"/>
      <c r="I524" s="32" t="str">
        <f t="shared" si="8"/>
        <v/>
      </c>
      <c r="J524" s="45"/>
      <c r="K524" s="45"/>
      <c r="L524" s="45"/>
      <c r="M524" s="97"/>
      <c r="N524" s="97"/>
      <c r="O524" s="45"/>
      <c r="P524" s="45"/>
    </row>
    <row r="525" spans="1:16" x14ac:dyDescent="0.2">
      <c r="A525" s="71"/>
      <c r="B525" s="39"/>
      <c r="C525" s="36"/>
      <c r="D525" s="36"/>
      <c r="E525" s="36"/>
      <c r="F525" s="55"/>
      <c r="G525" s="36"/>
      <c r="H525" s="36"/>
      <c r="I525" s="32" t="str">
        <f t="shared" si="8"/>
        <v/>
      </c>
      <c r="J525" s="45"/>
      <c r="K525" s="45"/>
      <c r="L525" s="45"/>
      <c r="M525" s="97"/>
      <c r="N525" s="97"/>
      <c r="O525" s="45"/>
      <c r="P525" s="45"/>
    </row>
    <row r="526" spans="1:16" x14ac:dyDescent="0.2">
      <c r="A526" s="71"/>
      <c r="B526" s="39"/>
      <c r="C526" s="36"/>
      <c r="D526" s="36"/>
      <c r="E526" s="36"/>
      <c r="F526" s="55"/>
      <c r="G526" s="36"/>
      <c r="H526" s="36"/>
      <c r="I526" s="32" t="str">
        <f t="shared" si="8"/>
        <v/>
      </c>
      <c r="J526" s="45"/>
      <c r="K526" s="45"/>
      <c r="L526" s="45"/>
      <c r="M526" s="97"/>
      <c r="N526" s="97"/>
      <c r="O526" s="45"/>
      <c r="P526" s="45"/>
    </row>
    <row r="527" spans="1:16" x14ac:dyDescent="0.2">
      <c r="A527" s="71"/>
      <c r="B527" s="39"/>
      <c r="C527" s="36"/>
      <c r="D527" s="36"/>
      <c r="E527" s="36"/>
      <c r="F527" s="55"/>
      <c r="G527" s="36"/>
      <c r="H527" s="36"/>
      <c r="I527" s="32" t="str">
        <f t="shared" si="8"/>
        <v/>
      </c>
      <c r="J527" s="45"/>
      <c r="K527" s="45"/>
      <c r="L527" s="45"/>
      <c r="M527" s="97"/>
      <c r="N527" s="97"/>
      <c r="O527" s="45"/>
      <c r="P527" s="45"/>
    </row>
    <row r="528" spans="1:16" x14ac:dyDescent="0.2">
      <c r="A528" s="71"/>
      <c r="B528" s="39"/>
      <c r="C528" s="36"/>
      <c r="D528" s="36"/>
      <c r="E528" s="36"/>
      <c r="F528" s="55"/>
      <c r="G528" s="36"/>
      <c r="H528" s="36"/>
      <c r="I528" s="32" t="str">
        <f t="shared" si="8"/>
        <v/>
      </c>
      <c r="J528" s="45"/>
      <c r="K528" s="45"/>
      <c r="L528" s="45"/>
      <c r="M528" s="97"/>
      <c r="N528" s="97"/>
      <c r="O528" s="45"/>
      <c r="P528" s="45"/>
    </row>
    <row r="529" spans="1:16" x14ac:dyDescent="0.2">
      <c r="A529" s="71"/>
      <c r="B529" s="39"/>
      <c r="C529" s="36"/>
      <c r="D529" s="36"/>
      <c r="E529" s="36"/>
      <c r="F529" s="55"/>
      <c r="G529" s="36"/>
      <c r="H529" s="36"/>
      <c r="I529" s="32" t="str">
        <f t="shared" si="8"/>
        <v/>
      </c>
      <c r="J529" s="45"/>
      <c r="K529" s="45"/>
      <c r="L529" s="45"/>
      <c r="M529" s="97"/>
      <c r="N529" s="97"/>
      <c r="O529" s="45"/>
      <c r="P529" s="45"/>
    </row>
    <row r="530" spans="1:16" x14ac:dyDescent="0.2">
      <c r="A530" s="71"/>
      <c r="B530" s="39"/>
      <c r="C530" s="36"/>
      <c r="D530" s="36"/>
      <c r="E530" s="36"/>
      <c r="F530" s="55"/>
      <c r="G530" s="36"/>
      <c r="H530" s="36"/>
      <c r="I530" s="32" t="str">
        <f t="shared" si="8"/>
        <v/>
      </c>
      <c r="J530" s="45"/>
      <c r="K530" s="45"/>
      <c r="L530" s="45"/>
      <c r="M530" s="97"/>
      <c r="N530" s="97"/>
      <c r="O530" s="45"/>
      <c r="P530" s="45"/>
    </row>
    <row r="531" spans="1:16" x14ac:dyDescent="0.2">
      <c r="A531" s="71"/>
      <c r="B531" s="39"/>
      <c r="C531" s="36"/>
      <c r="D531" s="36"/>
      <c r="E531" s="36"/>
      <c r="F531" s="55"/>
      <c r="G531" s="36"/>
      <c r="H531" s="36"/>
      <c r="I531" s="32" t="str">
        <f t="shared" si="8"/>
        <v/>
      </c>
      <c r="J531" s="45"/>
      <c r="K531" s="45"/>
      <c r="L531" s="45"/>
      <c r="M531" s="97"/>
      <c r="N531" s="97"/>
      <c r="O531" s="45"/>
      <c r="P531" s="45"/>
    </row>
    <row r="532" spans="1:16" x14ac:dyDescent="0.2">
      <c r="A532" s="71"/>
      <c r="B532" s="39"/>
      <c r="C532" s="36"/>
      <c r="D532" s="36"/>
      <c r="E532" s="36"/>
      <c r="F532" s="55"/>
      <c r="G532" s="36"/>
      <c r="H532" s="36"/>
      <c r="I532" s="32" t="str">
        <f t="shared" si="8"/>
        <v/>
      </c>
      <c r="J532" s="45"/>
      <c r="K532" s="45"/>
      <c r="L532" s="45"/>
      <c r="M532" s="97"/>
      <c r="N532" s="97"/>
      <c r="O532" s="45"/>
      <c r="P532" s="45"/>
    </row>
    <row r="533" spans="1:16" x14ac:dyDescent="0.2">
      <c r="A533" s="71"/>
      <c r="B533" s="39"/>
      <c r="C533" s="36"/>
      <c r="D533" s="36"/>
      <c r="E533" s="36"/>
      <c r="F533" s="55"/>
      <c r="G533" s="36"/>
      <c r="H533" s="36"/>
      <c r="I533" s="32" t="str">
        <f t="shared" si="8"/>
        <v/>
      </c>
      <c r="J533" s="45"/>
      <c r="K533" s="45"/>
      <c r="L533" s="45"/>
      <c r="M533" s="97"/>
      <c r="N533" s="97"/>
      <c r="O533" s="45"/>
      <c r="P533" s="45"/>
    </row>
    <row r="534" spans="1:16" x14ac:dyDescent="0.2">
      <c r="A534" s="71"/>
      <c r="B534" s="39"/>
      <c r="C534" s="36"/>
      <c r="D534" s="36"/>
      <c r="E534" s="36"/>
      <c r="F534" s="55"/>
      <c r="G534" s="36"/>
      <c r="H534" s="36"/>
      <c r="I534" s="32" t="str">
        <f t="shared" si="8"/>
        <v/>
      </c>
      <c r="J534" s="45"/>
      <c r="K534" s="45"/>
      <c r="L534" s="45"/>
      <c r="M534" s="97"/>
      <c r="N534" s="97"/>
      <c r="O534" s="45"/>
      <c r="P534" s="45"/>
    </row>
    <row r="535" spans="1:16" x14ac:dyDescent="0.2">
      <c r="A535" s="71"/>
      <c r="B535" s="39"/>
      <c r="C535" s="36"/>
      <c r="D535" s="36"/>
      <c r="E535" s="36"/>
      <c r="F535" s="55"/>
      <c r="G535" s="36"/>
      <c r="H535" s="36"/>
      <c r="I535" s="32" t="str">
        <f t="shared" si="8"/>
        <v/>
      </c>
      <c r="J535" s="45"/>
      <c r="K535" s="45"/>
      <c r="L535" s="45"/>
      <c r="M535" s="97"/>
      <c r="N535" s="97"/>
      <c r="O535" s="45"/>
      <c r="P535" s="45"/>
    </row>
    <row r="536" spans="1:16" x14ac:dyDescent="0.2">
      <c r="A536" s="71"/>
      <c r="B536" s="39"/>
      <c r="C536" s="36"/>
      <c r="D536" s="36"/>
      <c r="E536" s="36"/>
      <c r="F536" s="55"/>
      <c r="G536" s="36"/>
      <c r="H536" s="36"/>
      <c r="I536" s="32" t="str">
        <f t="shared" si="8"/>
        <v/>
      </c>
      <c r="J536" s="45"/>
      <c r="K536" s="45"/>
      <c r="L536" s="45"/>
      <c r="M536" s="97"/>
      <c r="N536" s="97"/>
      <c r="O536" s="45"/>
      <c r="P536" s="45"/>
    </row>
    <row r="537" spans="1:16" x14ac:dyDescent="0.2">
      <c r="A537" s="71"/>
      <c r="B537" s="39"/>
      <c r="C537" s="36"/>
      <c r="D537" s="36"/>
      <c r="E537" s="36"/>
      <c r="F537" s="55"/>
      <c r="G537" s="36"/>
      <c r="H537" s="36"/>
      <c r="I537" s="32" t="str">
        <f t="shared" si="8"/>
        <v/>
      </c>
      <c r="J537" s="45"/>
      <c r="K537" s="45"/>
      <c r="L537" s="45"/>
      <c r="M537" s="97"/>
      <c r="N537" s="97"/>
      <c r="O537" s="45"/>
      <c r="P537" s="45"/>
    </row>
    <row r="538" spans="1:16" x14ac:dyDescent="0.2">
      <c r="A538" s="71"/>
      <c r="B538" s="39"/>
      <c r="C538" s="36"/>
      <c r="D538" s="36"/>
      <c r="E538" s="36"/>
      <c r="F538" s="55"/>
      <c r="G538" s="36"/>
      <c r="H538" s="36"/>
      <c r="I538" s="32" t="str">
        <f t="shared" si="8"/>
        <v/>
      </c>
      <c r="J538" s="45"/>
      <c r="K538" s="45"/>
      <c r="L538" s="45"/>
      <c r="M538" s="97"/>
      <c r="N538" s="97"/>
      <c r="O538" s="45"/>
      <c r="P538" s="45"/>
    </row>
    <row r="539" spans="1:16" x14ac:dyDescent="0.2">
      <c r="A539" s="71"/>
      <c r="B539" s="39"/>
      <c r="C539" s="36"/>
      <c r="D539" s="36"/>
      <c r="E539" s="36"/>
      <c r="F539" s="55"/>
      <c r="G539" s="36"/>
      <c r="H539" s="36"/>
      <c r="I539" s="32" t="str">
        <f t="shared" si="8"/>
        <v/>
      </c>
      <c r="J539" s="45"/>
      <c r="K539" s="45"/>
      <c r="L539" s="45"/>
      <c r="M539" s="97"/>
      <c r="N539" s="97"/>
      <c r="O539" s="45"/>
      <c r="P539" s="45"/>
    </row>
    <row r="540" spans="1:16" x14ac:dyDescent="0.2">
      <c r="A540" s="71"/>
      <c r="B540" s="39"/>
      <c r="C540" s="36"/>
      <c r="D540" s="36"/>
      <c r="E540" s="36"/>
      <c r="F540" s="55"/>
      <c r="G540" s="36"/>
      <c r="H540" s="36"/>
      <c r="I540" s="32" t="str">
        <f t="shared" si="8"/>
        <v/>
      </c>
      <c r="J540" s="45"/>
      <c r="K540" s="45"/>
      <c r="L540" s="45"/>
      <c r="M540" s="97"/>
      <c r="N540" s="97"/>
      <c r="O540" s="45"/>
      <c r="P540" s="45"/>
    </row>
    <row r="541" spans="1:16" x14ac:dyDescent="0.2">
      <c r="A541" s="71"/>
      <c r="B541" s="39"/>
      <c r="C541" s="36"/>
      <c r="D541" s="36"/>
      <c r="E541" s="36"/>
      <c r="F541" s="55"/>
      <c r="G541" s="36"/>
      <c r="H541" s="36"/>
      <c r="I541" s="32" t="str">
        <f t="shared" si="8"/>
        <v/>
      </c>
      <c r="J541" s="45"/>
      <c r="K541" s="45"/>
      <c r="L541" s="45"/>
      <c r="M541" s="97"/>
      <c r="N541" s="97"/>
      <c r="O541" s="45"/>
      <c r="P541" s="45"/>
    </row>
    <row r="542" spans="1:16" x14ac:dyDescent="0.2">
      <c r="A542" s="71"/>
      <c r="B542" s="39"/>
      <c r="C542" s="36"/>
      <c r="D542" s="36"/>
      <c r="E542" s="36"/>
      <c r="F542" s="55"/>
      <c r="G542" s="36"/>
      <c r="H542" s="36"/>
      <c r="I542" s="32" t="str">
        <f t="shared" si="8"/>
        <v/>
      </c>
      <c r="J542" s="45"/>
      <c r="K542" s="45"/>
      <c r="L542" s="45"/>
      <c r="M542" s="97"/>
      <c r="N542" s="97"/>
      <c r="O542" s="45"/>
      <c r="P542" s="45"/>
    </row>
    <row r="543" spans="1:16" x14ac:dyDescent="0.2">
      <c r="A543" s="71"/>
      <c r="B543" s="39"/>
      <c r="C543" s="36"/>
      <c r="D543" s="36"/>
      <c r="E543" s="36"/>
      <c r="F543" s="55"/>
      <c r="G543" s="36"/>
      <c r="H543" s="36"/>
      <c r="I543" s="32" t="str">
        <f t="shared" si="8"/>
        <v/>
      </c>
      <c r="J543" s="45"/>
      <c r="K543" s="45"/>
      <c r="L543" s="45"/>
      <c r="M543" s="97"/>
      <c r="N543" s="97"/>
      <c r="O543" s="45"/>
      <c r="P543" s="45"/>
    </row>
    <row r="544" spans="1:16" x14ac:dyDescent="0.2">
      <c r="A544" s="71"/>
      <c r="B544" s="39"/>
      <c r="C544" s="36"/>
      <c r="D544" s="36"/>
      <c r="E544" s="36"/>
      <c r="F544" s="55"/>
      <c r="G544" s="36"/>
      <c r="H544" s="36"/>
      <c r="I544" s="32" t="str">
        <f t="shared" si="8"/>
        <v/>
      </c>
      <c r="J544" s="45"/>
      <c r="K544" s="45"/>
      <c r="L544" s="45"/>
      <c r="M544" s="97"/>
      <c r="N544" s="97"/>
      <c r="O544" s="45"/>
      <c r="P544" s="45"/>
    </row>
    <row r="545" spans="1:16" x14ac:dyDescent="0.2">
      <c r="A545" s="71"/>
      <c r="B545" s="39"/>
      <c r="C545" s="36"/>
      <c r="D545" s="36"/>
      <c r="E545" s="36"/>
      <c r="F545" s="55"/>
      <c r="G545" s="36"/>
      <c r="H545" s="36"/>
      <c r="I545" s="32" t="str">
        <f t="shared" si="8"/>
        <v/>
      </c>
      <c r="J545" s="45"/>
      <c r="K545" s="45"/>
      <c r="L545" s="45"/>
      <c r="M545" s="97"/>
      <c r="N545" s="97"/>
      <c r="O545" s="45"/>
      <c r="P545" s="45"/>
    </row>
    <row r="546" spans="1:16" x14ac:dyDescent="0.2">
      <c r="A546" s="71"/>
      <c r="B546" s="39"/>
      <c r="C546" s="36"/>
      <c r="D546" s="36"/>
      <c r="E546" s="36"/>
      <c r="F546" s="55"/>
      <c r="G546" s="36"/>
      <c r="H546" s="36"/>
      <c r="I546" s="32" t="str">
        <f t="shared" si="8"/>
        <v/>
      </c>
      <c r="J546" s="45"/>
      <c r="K546" s="45"/>
      <c r="L546" s="45"/>
      <c r="M546" s="97"/>
      <c r="N546" s="97"/>
      <c r="O546" s="45"/>
      <c r="P546" s="45"/>
    </row>
  </sheetData>
  <sheetProtection selectLockedCells="1"/>
  <autoFilter ref="A1:Q311"/>
  <customSheetViews>
    <customSheetView guid="{F5A6D21F-9853-4C34-8A96-6646D1808F2B}" showAutoFilter="1" topLeftCell="D36">
      <selection activeCell="A36" sqref="A36:XFD36"/>
      <pageMargins left="0.7" right="0.7" top="0.75" bottom="0.75" header="0.3" footer="0.3"/>
      <pageSetup paperSize="9" orientation="portrait" r:id="rId1"/>
      <autoFilter ref="A1:P286"/>
    </customSheetView>
    <customSheetView guid="{185A1AA8-B7F4-427C-82E0-426200BDCAC4}" showAutoFilter="1" topLeftCell="A167">
      <selection activeCell="A99" sqref="A99:XFD99"/>
      <pageMargins left="0.7" right="0.7" top="0.75" bottom="0.75" header="0.3" footer="0.3"/>
      <pageSetup paperSize="9" orientation="portrait" r:id="rId2"/>
      <autoFilter ref="A1:N269">
        <sortState ref="A3:N269">
          <sortCondition ref="B1:B266"/>
        </sortState>
      </autoFilter>
    </customSheetView>
    <customSheetView guid="{030A1ECB-8A59-4ED4-9621-B5102B8E1734}" showAutoFilter="1" topLeftCell="A167">
      <selection activeCell="A99" sqref="A99:XFD99"/>
      <pageMargins left="0.7" right="0.7" top="0.75" bottom="0.75" header="0.3" footer="0.3"/>
      <pageSetup paperSize="9" orientation="portrait" r:id="rId3"/>
      <autoFilter ref="A1:N269">
        <sortState ref="A3:N269">
          <sortCondition ref="B1:B266"/>
        </sortState>
      </autoFilter>
    </customSheetView>
    <customSheetView guid="{A820C9AF-5FF0-455B-AA56-7CBF0D73A156}" showAutoFilter="1">
      <pane ySplit="1" topLeftCell="A77" activePane="bottomLeft" state="frozen"/>
      <selection pane="bottomLeft" activeCell="M88" sqref="M88"/>
      <pageMargins left="0.7" right="0.7" top="0.75" bottom="0.75" header="0.3" footer="0.3"/>
      <pageSetup paperSize="9" orientation="portrait" r:id="rId4"/>
      <autoFilter ref="A1:I267">
        <sortState ref="A3:I267">
          <sortCondition ref="B1:B266"/>
        </sortState>
      </autoFilter>
    </customSheetView>
    <customSheetView guid="{61B7E505-A669-48C1-97A7-76B60F9D2EE4}" showAutoFilter="1">
      <selection activeCell="F267" sqref="F267"/>
      <pageMargins left="0.7" right="0.7" top="0.75" bottom="0.75" header="0.3" footer="0.3"/>
      <pageSetup paperSize="9" orientation="portrait" r:id="rId5"/>
      <autoFilter ref="A1:N266">
        <sortState ref="A3:N266">
          <sortCondition ref="B1:B267"/>
        </sortState>
      </autoFilter>
    </customSheetView>
    <customSheetView guid="{430EDB84-E9B5-4E97-9B03-C92B6BA1DD86}" showAutoFilter="1" topLeftCell="A167">
      <selection activeCell="A99" sqref="A99:XFD99"/>
      <pageMargins left="0.7" right="0.7" top="0.75" bottom="0.75" header="0.3" footer="0.3"/>
      <pageSetup paperSize="9" orientation="portrait" r:id="rId6"/>
      <autoFilter ref="A1:N269">
        <sortState ref="A3:N269">
          <sortCondition ref="B1:B266"/>
        </sortState>
      </autoFilter>
    </customSheetView>
    <customSheetView guid="{19C95166-DD88-47C4-95B0-3FEFA7A0385C}" showAutoFilter="1" topLeftCell="A167">
      <selection activeCell="A99" sqref="A99:XFD99"/>
      <pageMargins left="0.7" right="0.7" top="0.75" bottom="0.75" header="0.3" footer="0.3"/>
      <pageSetup paperSize="9" orientation="portrait" r:id="rId7"/>
      <autoFilter ref="A1:N269">
        <sortState ref="A3:N269">
          <sortCondition ref="B1:B266"/>
        </sortState>
      </autoFilter>
    </customSheetView>
    <customSheetView guid="{51E2EB05-C110-4399-A7B1-7D1192506865}" showAutoFilter="1" topLeftCell="A167">
      <selection activeCell="A99" sqref="A99:XFD99"/>
      <pageMargins left="0.7" right="0.7" top="0.75" bottom="0.75" header="0.3" footer="0.3"/>
      <pageSetup paperSize="9" orientation="portrait" r:id="rId8"/>
      <autoFilter ref="A1:N269">
        <sortState ref="A3:N269">
          <sortCondition ref="B1:B266"/>
        </sortState>
      </autoFilter>
    </customSheetView>
    <customSheetView guid="{588CDFB3-979C-4D48-BDBE-8FAAF50665DA}" filter="1" showAutoFilter="1" hiddenColumns="1" topLeftCell="A110">
      <selection activeCell="A134" sqref="A134"/>
      <pageMargins left="0.7" right="0.7" top="0.75" bottom="0.75" header="0.3" footer="0.3"/>
      <pageSetup paperSize="9" orientation="portrait" r:id="rId9"/>
      <autoFilter ref="A1:P275">
        <filterColumn colId="0">
          <filters>
            <filter val="A0041114100095"/>
            <filter val="A27912401006C10"/>
            <filter val="A27912401006C11"/>
            <filter val="A27912401007C10"/>
            <filter val="A27912401007C11"/>
            <filter val="A320EL050000-EPA"/>
            <filter val="A9000095408195"/>
            <filter val="A9000095408295"/>
            <filter val="A9000095408395"/>
            <filter val="A9000095408895"/>
            <filter val="A92529726000D00"/>
            <filter val="A95500076000AA"/>
            <filter val="A95500110000AB"/>
            <filter val="A95500408000AA"/>
            <filter val="A95500412000AA"/>
            <filter val="A9550041272695"/>
            <filter val="A95500413000AA"/>
            <filter val="A95500419000AA"/>
            <filter val="A95500420000AA"/>
            <filter val="A95500423000AA"/>
            <filter val="A95500425000AA"/>
            <filter val="A95500426000AB"/>
            <filter val="A95500429000AA"/>
            <filter val="A95500430000AA"/>
            <filter val="A9550043077195"/>
            <filter val="A95500436000AA"/>
            <filter val="A95500437000AA"/>
            <filter val="A9550051000196"/>
            <filter val="A9550051000296"/>
            <filter val="A9550051100197"/>
            <filter val="A9550051100395"/>
            <filter val="A9551010800195"/>
            <filter val="A9551046300195"/>
            <filter val="A9551046300196"/>
            <filter val="A9551051200195"/>
            <filter val="ADKS-TOPWINGS-0803"/>
            <filter val="ADKS-TOPWINGS-0866"/>
            <filter val="B2352101700200"/>
            <filter val="B23521038000D00"/>
            <filter val="B737-1288L3000010"/>
            <filter val="B737-1288L4000010"/>
            <filter val="B777-1323L1000010"/>
            <filter val="D9000095028495"/>
            <filter val="D9000095028595"/>
            <filter val="D9100095010095"/>
            <filter val="D9100095010295"/>
            <filter val="D9100095010395"/>
            <filter val="D9100095010495"/>
            <filter val="D9100095010595"/>
            <filter val="D9100095010695"/>
            <filter val="D9100095010795"/>
            <filter val="D9100095010895"/>
            <filter val="D9100095600395"/>
            <filter val="D9251110700000"/>
            <filter val="D9251504300000"/>
            <filter val="D9251505100000"/>
            <filter val="D9251513300000"/>
            <filter val="D9251513500000"/>
            <filter val="D9251513900000"/>
            <filter val="D9251514300000"/>
            <filter val="D9251514500000"/>
            <filter val="D9251519600000"/>
            <filter val="D9251524300000"/>
            <filter val="D9251527800000"/>
            <filter val="D9251537400000"/>
            <filter val="D9251543900100"/>
            <filter val="D9251587700000"/>
            <filter val="D9251606900000"/>
            <filter val="D9251719400095"/>
            <filter val="D9251740300000"/>
            <filter val="D9550001500195"/>
            <filter val="D9550002201695"/>
            <filter val="D9550002700195"/>
            <filter val="D9550002700196"/>
            <filter val="D9550004000195"/>
            <filter val="D9550005100395"/>
            <filter val="D9550005400195"/>
            <filter val="D9550005600295"/>
            <filter val="D9550006000295"/>
            <filter val="D9550006100295"/>
            <filter val="D9550006200295"/>
            <filter val="D9550010800996"/>
            <filter val="D9550010801096"/>
            <filter val="D9550010801295"/>
            <filter val="D9550010801495"/>
            <filter val="D9550010802095"/>
            <filter val="D9550010802195"/>
            <filter val="D9550010802795"/>
            <filter val="D9550010802895"/>
            <filter val="D9550011100195"/>
            <filter val="D9550011700295"/>
            <filter val="D9550011900195"/>
            <filter val="D9550011900295"/>
            <filter val="D9550013000195"/>
            <filter val="D9550040300395"/>
            <filter val="D9550045300195"/>
            <filter val="D9551001600196"/>
            <filter val="D9551001700195"/>
            <filter val="D9551002200295"/>
            <filter val="D9551002200495"/>
            <filter val="D9551002200595"/>
            <filter val="D9551002200895"/>
            <filter val="D9551002200995"/>
            <filter val="D9551002201095"/>
            <filter val="D9551002201195"/>
            <filter val="D9551002201295"/>
            <filter val="D9551002201395"/>
            <filter val="D9551002201495"/>
            <filter val="D9551002201595"/>
            <filter val="D9551002201695"/>
            <filter val="D9551002700295"/>
            <filter val="D9551002700495"/>
            <filter val="D9551002700595"/>
            <filter val="D9551002700695"/>
            <filter val="D9551004000195"/>
            <filter val="D9551004000196"/>
            <filter val="D9551004000295"/>
            <filter val="D9551004000395"/>
            <filter val="D9551004100195"/>
            <filter val="D9551004500395"/>
            <filter val="D9551004500495"/>
            <filter val="D9551005100295"/>
            <filter val="D9551005100395"/>
            <filter val="D9551005600195"/>
            <filter val="D9551005600495"/>
            <filter val="D9551006000295"/>
            <filter val="D9551006100295"/>
            <filter val="D9551006200295"/>
            <filter val="D9551010800195"/>
            <filter val="D9551011600195"/>
            <filter val="D9551011700195"/>
            <filter val="D9551011700196"/>
            <filter val="D9551011900195"/>
            <filter val="D9551013000195"/>
            <filter val="D9551013100295"/>
            <filter val="D9551030100195"/>
            <filter val="D9551030100295"/>
            <filter val="D9551030100296"/>
            <filter val="D9551045200195"/>
            <filter val="D9551050000195"/>
            <filter val="D9551050000295"/>
            <filter val="D9551050000296"/>
            <filter val="D9551060000195"/>
            <filter val="D9551070000195"/>
            <filter val="F0003003000000"/>
            <filter val="F0003008100000"/>
            <filter val="F0003008101000"/>
            <filter val="F7161001100001"/>
            <filter val="F7161001200001"/>
            <filter val="F7161001300001"/>
            <filter val="F9000095023795"/>
            <filter val="F9000095023895"/>
            <filter val="F9252020200000"/>
            <filter val="L9297715001000"/>
            <filter val="L9297725700000"/>
            <filter val="M1133301800000"/>
            <filter val="M1133306800000"/>
            <filter val="MB035ACAAAAC"/>
            <filter val="MB041ACAAAAE"/>
            <filter val="MB042ACABAAA"/>
            <filter val="MB043ABAAAAB"/>
            <filter val="MB135ABAAAAC"/>
            <filter val="MB136ABAAAAC"/>
            <filter val="MB170ACAAAAA"/>
            <filter val="MB170ACAAAAB"/>
            <filter val="V9251207600295"/>
            <filter val="WF406ABAAAAB"/>
            <filter val="WF407ABAAAAB"/>
            <filter val="WF408ADAAAAC"/>
            <filter val="WF417AFACAAE"/>
            <filter val="WF435ADAAAAC"/>
          </filters>
        </filterColumn>
      </autoFilter>
    </customSheetView>
    <customSheetView guid="{363B7DDA-1863-4064-BB46-C4F756D99A2C}" filter="1" showAutoFilter="1" topLeftCell="B1">
      <selection activeCell="K300" sqref="K300"/>
      <pageMargins left="0.7" right="0.7" top="0.75" bottom="0.75" header="0.3" footer="0.3"/>
      <pageSetup paperSize="9" orientation="portrait" r:id="rId10"/>
      <autoFilter ref="A1:P286">
        <filterColumn colId="0">
          <filters>
            <filter val="A9550042972695"/>
          </filters>
        </filterColumn>
      </autoFilter>
    </customSheetView>
  </customSheetViews>
  <conditionalFormatting sqref="A1:A1048576">
    <cfRule type="duplicateValues" dxfId="9" priority="1"/>
  </conditionalFormatting>
  <pageMargins left="0.7" right="0.7" top="0.75" bottom="0.75" header="0.3" footer="0.3"/>
  <pageSetup paperSize="9" orientation="portrait"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autoPageBreaks="0" fitToPage="1"/>
  </sheetPr>
  <dimension ref="A1:T33"/>
  <sheetViews>
    <sheetView topLeftCell="D1" workbookViewId="0">
      <selection activeCell="H13" sqref="H13"/>
    </sheetView>
  </sheetViews>
  <sheetFormatPr baseColWidth="10" defaultRowHeight="12.75" x14ac:dyDescent="0.2"/>
  <cols>
    <col min="1" max="1" width="20.7109375" customWidth="1"/>
    <col min="2" max="2" width="6" customWidth="1"/>
    <col min="3" max="3" width="7.5703125" bestFit="1" customWidth="1"/>
    <col min="4" max="4" width="22.140625" customWidth="1"/>
    <col min="5" max="5" width="3.5703125" customWidth="1"/>
    <col min="6" max="6" width="8.42578125" customWidth="1"/>
    <col min="7" max="7" width="6" customWidth="1"/>
    <col min="8" max="8" width="20.140625" bestFit="1" customWidth="1"/>
    <col min="9" max="9" width="12.85546875" customWidth="1"/>
    <col min="10" max="10" width="20.28515625" customWidth="1"/>
    <col min="12" max="12" width="10.140625" customWidth="1"/>
    <col min="14" max="14" width="64" customWidth="1"/>
    <col min="17" max="17" width="14.28515625" customWidth="1"/>
    <col min="18" max="18" width="14.42578125" customWidth="1"/>
    <col min="19" max="19" width="17" customWidth="1"/>
  </cols>
  <sheetData>
    <row r="1" spans="1:20" ht="30" x14ac:dyDescent="0.2">
      <c r="D1" s="24" t="s">
        <v>1987</v>
      </c>
      <c r="F1" s="8" t="s">
        <v>24</v>
      </c>
      <c r="H1" s="27" t="s">
        <v>53</v>
      </c>
      <c r="I1" s="8" t="s">
        <v>335</v>
      </c>
      <c r="J1" s="27" t="s">
        <v>53</v>
      </c>
    </row>
    <row r="2" spans="1:20" s="3" customFormat="1" ht="15.75" customHeight="1" thickBot="1" x14ac:dyDescent="0.25">
      <c r="A2" s="2" t="s">
        <v>5</v>
      </c>
      <c r="B2" s="2" t="s">
        <v>4</v>
      </c>
      <c r="C2" s="4" t="s">
        <v>0</v>
      </c>
      <c r="D2" s="24" t="s">
        <v>1995</v>
      </c>
      <c r="E2" s="8"/>
      <c r="F2" s="8"/>
      <c r="G2" s="8"/>
      <c r="H2" s="44" t="s">
        <v>77</v>
      </c>
      <c r="I2" s="8" t="s">
        <v>32</v>
      </c>
      <c r="J2" s="44" t="s">
        <v>76</v>
      </c>
      <c r="K2" s="18"/>
      <c r="L2" s="18"/>
      <c r="M2" s="19"/>
      <c r="N2" s="17"/>
      <c r="O2" s="19"/>
      <c r="P2" s="20"/>
      <c r="Q2" s="21"/>
      <c r="R2" s="21"/>
      <c r="S2" s="19"/>
      <c r="T2" s="22"/>
    </row>
    <row r="3" spans="1:20" s="3" customFormat="1" ht="40.5" x14ac:dyDescent="0.2">
      <c r="A3" s="1">
        <v>27099572</v>
      </c>
      <c r="B3" s="1"/>
      <c r="C3" s="5">
        <v>20</v>
      </c>
      <c r="D3" s="24" t="s">
        <v>34</v>
      </c>
      <c r="E3" s="6"/>
      <c r="F3" s="7"/>
      <c r="G3" s="8"/>
      <c r="H3" s="8" t="s">
        <v>31</v>
      </c>
      <c r="I3" s="8" t="s">
        <v>147</v>
      </c>
      <c r="J3" s="14" t="s">
        <v>44</v>
      </c>
      <c r="K3" s="8"/>
      <c r="L3" s="8"/>
      <c r="M3" s="9"/>
      <c r="N3" s="10"/>
      <c r="O3" s="11"/>
      <c r="P3" s="12"/>
      <c r="Q3" s="13"/>
      <c r="R3" s="13"/>
      <c r="S3" s="14"/>
      <c r="T3" s="15"/>
    </row>
    <row r="4" spans="1:20" s="3" customFormat="1" ht="20.25" x14ac:dyDescent="0.2">
      <c r="A4" s="1">
        <v>27070402</v>
      </c>
      <c r="B4" s="1"/>
      <c r="C4" s="5">
        <v>10</v>
      </c>
      <c r="D4" s="25"/>
      <c r="E4" s="6"/>
      <c r="F4" s="8"/>
      <c r="G4" s="8"/>
      <c r="H4" s="8" t="s">
        <v>74</v>
      </c>
      <c r="I4" s="8"/>
      <c r="J4" s="44" t="s">
        <v>75</v>
      </c>
      <c r="K4" s="8"/>
      <c r="L4" s="8"/>
      <c r="M4" s="9"/>
      <c r="N4" s="16"/>
      <c r="O4" s="11"/>
      <c r="P4" s="12"/>
      <c r="Q4" s="13"/>
      <c r="R4" s="13"/>
      <c r="S4" s="14"/>
      <c r="T4" s="15"/>
    </row>
    <row r="5" spans="1:20" s="3" customFormat="1" ht="20.25" x14ac:dyDescent="0.2">
      <c r="A5" s="1">
        <v>27070405</v>
      </c>
      <c r="B5" s="1"/>
      <c r="C5" s="5">
        <v>10</v>
      </c>
      <c r="D5" s="24"/>
      <c r="E5" s="6"/>
      <c r="F5" s="8"/>
      <c r="G5" s="8"/>
      <c r="H5" s="8" t="s">
        <v>45</v>
      </c>
      <c r="I5" s="8"/>
      <c r="J5" s="14" t="s">
        <v>73</v>
      </c>
      <c r="K5" s="8"/>
      <c r="L5" s="8"/>
      <c r="M5" s="9"/>
      <c r="N5" s="16"/>
      <c r="O5" s="11"/>
      <c r="P5" s="12"/>
      <c r="Q5" s="13"/>
      <c r="R5" s="13"/>
      <c r="S5" s="14"/>
      <c r="T5" s="15"/>
    </row>
    <row r="6" spans="1:20" s="3" customFormat="1" ht="20.25" x14ac:dyDescent="0.2">
      <c r="A6" s="1"/>
      <c r="B6" s="1"/>
      <c r="C6" s="5"/>
      <c r="D6" s="24"/>
      <c r="E6" s="6"/>
      <c r="F6" s="8"/>
      <c r="G6" s="8"/>
      <c r="H6" s="8"/>
      <c r="I6" s="8"/>
      <c r="J6" s="14" t="s">
        <v>74</v>
      </c>
      <c r="K6" s="8"/>
      <c r="L6" s="8"/>
      <c r="M6" s="9"/>
      <c r="N6" s="16"/>
      <c r="O6" s="11"/>
      <c r="P6" s="12"/>
      <c r="Q6" s="13"/>
      <c r="R6" s="13"/>
      <c r="S6" s="14"/>
      <c r="T6" s="15"/>
    </row>
    <row r="7" spans="1:20" s="3" customFormat="1" ht="20.25" x14ac:dyDescent="0.2">
      <c r="A7" s="1">
        <v>27095095</v>
      </c>
      <c r="B7" s="1"/>
      <c r="C7" s="5"/>
      <c r="D7" s="24"/>
      <c r="E7" s="6"/>
      <c r="F7" s="8"/>
      <c r="G7" s="8"/>
      <c r="H7" s="8"/>
      <c r="I7" s="8"/>
      <c r="J7" s="14" t="s">
        <v>45</v>
      </c>
      <c r="K7" s="8"/>
      <c r="L7" s="8"/>
      <c r="M7" s="9"/>
      <c r="N7" s="17"/>
      <c r="O7" s="11"/>
      <c r="P7" s="12"/>
      <c r="Q7" s="13"/>
      <c r="R7" s="13"/>
      <c r="S7" s="14"/>
      <c r="T7" s="15"/>
    </row>
    <row r="8" spans="1:20" s="3" customFormat="1" ht="20.25" x14ac:dyDescent="0.2">
      <c r="A8" s="1">
        <v>27095096</v>
      </c>
      <c r="B8" s="1"/>
      <c r="C8" s="5"/>
      <c r="D8" s="24"/>
      <c r="E8" s="6"/>
      <c r="F8" s="8"/>
      <c r="G8" s="8"/>
      <c r="H8" s="8"/>
      <c r="I8" s="8"/>
      <c r="J8" s="14"/>
      <c r="K8" s="8"/>
      <c r="L8" s="8"/>
      <c r="M8" s="9"/>
      <c r="N8" s="17"/>
      <c r="O8" s="11"/>
      <c r="P8" s="12"/>
      <c r="Q8" s="13"/>
      <c r="R8" s="13"/>
      <c r="S8" s="14"/>
      <c r="T8" s="15"/>
    </row>
    <row r="9" spans="1:20" s="3" customFormat="1" ht="20.25" x14ac:dyDescent="0.2">
      <c r="A9" s="1"/>
      <c r="B9" s="1"/>
      <c r="C9" s="5"/>
      <c r="D9" s="24"/>
      <c r="E9" s="6"/>
      <c r="F9" s="8"/>
      <c r="G9" s="8"/>
      <c r="H9" s="8"/>
      <c r="I9" s="8"/>
      <c r="J9" s="14"/>
      <c r="K9" s="8"/>
      <c r="L9" s="8"/>
      <c r="M9" s="9"/>
      <c r="N9" s="17"/>
      <c r="O9" s="11"/>
      <c r="P9" s="12"/>
      <c r="Q9" s="13"/>
      <c r="R9" s="13"/>
      <c r="S9" s="14"/>
      <c r="T9" s="15"/>
    </row>
    <row r="10" spans="1:20" s="3" customFormat="1" ht="20.25" x14ac:dyDescent="0.2">
      <c r="A10" s="1">
        <v>27095097</v>
      </c>
      <c r="B10" s="1"/>
      <c r="C10" s="5"/>
      <c r="D10" s="24"/>
      <c r="E10" s="6"/>
      <c r="F10" s="8"/>
      <c r="G10" s="8"/>
      <c r="H10" s="8"/>
      <c r="I10" s="8"/>
      <c r="J10" s="14"/>
      <c r="K10" s="8"/>
      <c r="L10" s="8"/>
      <c r="M10" s="9"/>
      <c r="N10" s="17"/>
      <c r="O10" s="11"/>
      <c r="P10" s="12"/>
      <c r="Q10" s="13"/>
      <c r="R10" s="13"/>
      <c r="S10" s="14"/>
      <c r="T10" s="15"/>
    </row>
    <row r="11" spans="1:20" s="3" customFormat="1" ht="20.25" x14ac:dyDescent="0.2">
      <c r="A11" s="1">
        <v>27095098</v>
      </c>
      <c r="B11" s="1"/>
      <c r="C11" s="5"/>
      <c r="D11" s="24"/>
      <c r="E11" s="6"/>
      <c r="F11" s="8"/>
      <c r="G11" s="8"/>
      <c r="H11" s="8"/>
      <c r="I11" s="8"/>
      <c r="J11" s="14"/>
      <c r="K11" s="8"/>
      <c r="L11" s="8"/>
      <c r="M11" s="9"/>
      <c r="N11" s="17"/>
      <c r="O11" s="11"/>
      <c r="P11" s="12"/>
      <c r="Q11" s="13"/>
      <c r="R11" s="13"/>
      <c r="S11" s="14"/>
      <c r="T11" s="15"/>
    </row>
    <row r="12" spans="1:20" s="3" customFormat="1" ht="15.75" x14ac:dyDescent="0.2">
      <c r="A12" s="1">
        <v>27084279</v>
      </c>
      <c r="B12" s="1"/>
      <c r="C12" s="5">
        <v>10</v>
      </c>
      <c r="D12" s="7"/>
      <c r="E12" s="6"/>
      <c r="F12" s="8"/>
      <c r="G12" s="8"/>
      <c r="H12" s="8"/>
      <c r="I12" s="8"/>
      <c r="J12" s="14"/>
      <c r="K12" s="8"/>
      <c r="L12" s="8"/>
      <c r="M12" s="9"/>
      <c r="N12" s="16"/>
      <c r="O12" s="11"/>
      <c r="P12" s="12"/>
      <c r="Q12" s="13"/>
      <c r="R12" s="13"/>
      <c r="S12" s="14"/>
      <c r="T12" s="15"/>
    </row>
    <row r="13" spans="1:20" s="3" customFormat="1" ht="15.75" x14ac:dyDescent="0.2">
      <c r="A13" s="1">
        <v>27084353</v>
      </c>
      <c r="B13" s="1"/>
      <c r="C13" s="5">
        <v>10</v>
      </c>
      <c r="D13" s="7"/>
      <c r="E13" s="6"/>
      <c r="F13" s="8"/>
      <c r="G13" s="8"/>
      <c r="H13" s="8"/>
      <c r="I13" s="8"/>
      <c r="J13" s="14"/>
      <c r="K13" s="8"/>
      <c r="L13" s="8"/>
      <c r="M13" s="9"/>
      <c r="N13" s="16"/>
      <c r="O13" s="11"/>
      <c r="P13" s="12"/>
      <c r="Q13" s="13"/>
      <c r="R13" s="13"/>
      <c r="S13" s="14"/>
      <c r="T13" s="15"/>
    </row>
    <row r="14" spans="1:20" s="3" customFormat="1" ht="15" x14ac:dyDescent="0.2"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s="3" customFormat="1" ht="15" x14ac:dyDescent="0.2"/>
    <row r="16" spans="1:20" s="3" customFormat="1" ht="15" x14ac:dyDescent="0.2"/>
    <row r="17" s="3" customFormat="1" ht="15" x14ac:dyDescent="0.2"/>
    <row r="18" s="3" customFormat="1" ht="15" x14ac:dyDescent="0.2"/>
    <row r="19" s="3" customFormat="1" ht="15" x14ac:dyDescent="0.2"/>
    <row r="20" s="3" customFormat="1" ht="15" x14ac:dyDescent="0.2"/>
    <row r="21" s="3" customFormat="1" ht="15" x14ac:dyDescent="0.2"/>
    <row r="22" s="3" customFormat="1" ht="15" x14ac:dyDescent="0.2"/>
    <row r="23" s="3" customFormat="1" ht="15" x14ac:dyDescent="0.2"/>
    <row r="24" s="3" customFormat="1" ht="15" x14ac:dyDescent="0.2"/>
    <row r="25" s="3" customFormat="1" ht="15" x14ac:dyDescent="0.2"/>
    <row r="26" s="3" customFormat="1" ht="15" x14ac:dyDescent="0.2"/>
    <row r="27" s="3" customFormat="1" ht="15" x14ac:dyDescent="0.2"/>
    <row r="28" s="3" customFormat="1" ht="15" x14ac:dyDescent="0.2"/>
    <row r="29" s="3" customFormat="1" ht="15" x14ac:dyDescent="0.2"/>
    <row r="30" s="3" customFormat="1" ht="15" x14ac:dyDescent="0.2"/>
    <row r="31" s="3" customFormat="1" ht="15" x14ac:dyDescent="0.2"/>
    <row r="32" s="3" customFormat="1" ht="15" x14ac:dyDescent="0.2"/>
    <row r="33" s="3" customFormat="1" ht="15" x14ac:dyDescent="0.2"/>
  </sheetData>
  <sheetProtection selectLockedCells="1"/>
  <customSheetViews>
    <customSheetView guid="{F5A6D21F-9853-4C34-8A96-6646D1808F2B}" fitToPage="1" topLeftCell="D1">
      <selection activeCell="I6" sqref="I6"/>
      <pageMargins left="0.2" right="0.2" top="0.75" bottom="0.75" header="0.3" footer="0.3"/>
      <pageSetup paperSize="9" fitToHeight="0" orientation="landscape" r:id="rId1"/>
    </customSheetView>
    <customSheetView guid="{185A1AA8-B7F4-427C-82E0-426200BDCAC4}" fitToPage="1" topLeftCell="D1">
      <selection activeCell="I6" sqref="I6"/>
      <pageMargins left="0.2" right="0.2" top="0.75" bottom="0.75" header="0.3" footer="0.3"/>
      <pageSetup paperSize="9" fitToHeight="0" orientation="landscape" r:id="rId2"/>
    </customSheetView>
    <customSheetView guid="{030A1ECB-8A59-4ED4-9621-B5102B8E1734}" fitToPage="1" topLeftCell="D1">
      <selection activeCell="I6" sqref="I6"/>
      <pageMargins left="0.2" right="0.2" top="0.75" bottom="0.75" header="0.3" footer="0.3"/>
      <pageSetup paperSize="9" fitToHeight="0" orientation="landscape" r:id="rId3"/>
    </customSheetView>
    <customSheetView guid="{A820C9AF-5FF0-455B-AA56-7CBF0D73A156}" fitToPage="1" topLeftCell="D1">
      <selection activeCell="H11" sqref="H11"/>
      <pageMargins left="0.2" right="0.2" top="0.75" bottom="0.75" header="0.3" footer="0.3"/>
      <pageSetup paperSize="9" fitToHeight="0" orientation="landscape" r:id="rId4"/>
    </customSheetView>
    <customSheetView guid="{61B7E505-A669-48C1-97A7-76B60F9D2EE4}" fitToPage="1" topLeftCell="D1">
      <selection activeCell="I6" sqref="I6"/>
      <pageMargins left="0.2" right="0.2" top="0.75" bottom="0.75" header="0.3" footer="0.3"/>
      <pageSetup paperSize="9" fitToHeight="0" orientation="landscape" r:id="rId5"/>
    </customSheetView>
    <customSheetView guid="{430EDB84-E9B5-4E97-9B03-C92B6BA1DD86}" fitToPage="1" topLeftCell="D1">
      <selection activeCell="I6" sqref="I6"/>
      <pageMargins left="0.2" right="0.2" top="0.75" bottom="0.75" header="0.3" footer="0.3"/>
      <pageSetup paperSize="9" fitToHeight="0" orientation="landscape" r:id="rId6"/>
    </customSheetView>
    <customSheetView guid="{19C95166-DD88-47C4-95B0-3FEFA7A0385C}" fitToPage="1" topLeftCell="D1">
      <selection activeCell="I6" sqref="I6"/>
      <pageMargins left="0.2" right="0.2" top="0.75" bottom="0.75" header="0.3" footer="0.3"/>
      <pageSetup paperSize="9" fitToHeight="0" orientation="landscape" r:id="rId7"/>
    </customSheetView>
    <customSheetView guid="{51E2EB05-C110-4399-A7B1-7D1192506865}" fitToPage="1" topLeftCell="D1">
      <selection activeCell="I6" sqref="I6"/>
      <pageMargins left="0.2" right="0.2" top="0.75" bottom="0.75" header="0.3" footer="0.3"/>
      <pageSetup paperSize="9" fitToHeight="0" orientation="landscape" r:id="rId8"/>
    </customSheetView>
    <customSheetView guid="{588CDFB3-979C-4D48-BDBE-8FAAF50665DA}" fitToPage="1" topLeftCell="D1">
      <selection activeCell="I6" sqref="I6"/>
      <pageMargins left="0.2" right="0.2" top="0.75" bottom="0.75" header="0.3" footer="0.3"/>
      <pageSetup paperSize="9" fitToHeight="0" orientation="landscape" r:id="rId9"/>
    </customSheetView>
    <customSheetView guid="{363B7DDA-1863-4064-BB46-C4F756D99A2C}" fitToPage="1" topLeftCell="D1">
      <selection activeCell="I6" sqref="I6"/>
      <pageMargins left="0.2" right="0.2" top="0.75" bottom="0.75" header="0.3" footer="0.3"/>
      <pageSetup paperSize="9" fitToHeight="0" orientation="landscape" r:id="rId10"/>
    </customSheetView>
  </customSheetViews>
  <conditionalFormatting sqref="I13 J12:J13 J8:J10 J4:J6">
    <cfRule type="cellIs" dxfId="8" priority="7" stopIfTrue="1" operator="equal">
      <formula>"SERVI"</formula>
    </cfRule>
  </conditionalFormatting>
  <conditionalFormatting sqref="I13 J4:J13">
    <cfRule type="cellIs" dxfId="7" priority="9" stopIfTrue="1" operator="between">
      <formula>TODAY()</formula>
      <formula>TODAY()+6</formula>
    </cfRule>
  </conditionalFormatting>
  <conditionalFormatting sqref="I13 J4:J13">
    <cfRule type="cellIs" dxfId="6" priority="8" stopIfTrue="1" operator="between">
      <formula>TODAY()-1</formula>
      <formula>TODAY()-365</formula>
    </cfRule>
  </conditionalFormatting>
  <conditionalFormatting sqref="N2:N13">
    <cfRule type="containsText" dxfId="5" priority="6" stopIfTrue="1" operator="containsText" text="Attente délai d'appro">
      <formula>NOT(ISERROR(SEARCH("Attente délai d'appro",N2)))</formula>
    </cfRule>
  </conditionalFormatting>
  <conditionalFormatting sqref="J7">
    <cfRule type="cellIs" dxfId="4" priority="5" stopIfTrue="1" operator="equal">
      <formula>"SERVI"</formula>
    </cfRule>
  </conditionalFormatting>
  <conditionalFormatting sqref="J11">
    <cfRule type="cellIs" dxfId="3" priority="4" stopIfTrue="1" operator="equal">
      <formula>"SERVI"</formula>
    </cfRule>
  </conditionalFormatting>
  <conditionalFormatting sqref="J8:J9">
    <cfRule type="cellIs" dxfId="2" priority="3" stopIfTrue="1" operator="equal">
      <formula>"SERVI"</formula>
    </cfRule>
  </conditionalFormatting>
  <conditionalFormatting sqref="J7">
    <cfRule type="cellIs" dxfId="1" priority="2" stopIfTrue="1" operator="equal">
      <formula>"SERVI"</formula>
    </cfRule>
  </conditionalFormatting>
  <conditionalFormatting sqref="J7">
    <cfRule type="cellIs" dxfId="0" priority="1" stopIfTrue="1" operator="equal">
      <formula>"SERVI"</formula>
    </cfRule>
  </conditionalFormatting>
  <pageMargins left="0.2" right="0.2" top="0.75" bottom="0.75" header="0.3" footer="0.3"/>
  <pageSetup paperSize="9" fitToHeight="0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PLANNING-RECHANGES LATelec</vt:lpstr>
      <vt:lpstr>Stock PHS</vt:lpstr>
      <vt:lpstr>Table V</vt:lpstr>
      <vt:lpstr>Paramètres listes</vt:lpstr>
      <vt:lpstr>'PLANNING-RECHANGES LATelec'!Zone_d_impression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Zarcone, Anthony</dc:creator>
  <cp:lastModifiedBy>lamy</cp:lastModifiedBy>
  <cp:lastPrinted>2019-04-04T09:14:43Z</cp:lastPrinted>
  <dcterms:created xsi:type="dcterms:W3CDTF">2009-04-02T13:02:03Z</dcterms:created>
  <dcterms:modified xsi:type="dcterms:W3CDTF">2019-04-15T08:34:45Z</dcterms:modified>
</cp:coreProperties>
</file>