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sis\OneDrive\Bureau\"/>
    </mc:Choice>
  </mc:AlternateContent>
  <xr:revisionPtr revIDLastSave="0" documentId="8_{0673E9DF-D0F3-4F03-9B06-05F31D09E896}" xr6:coauthVersionLast="47" xr6:coauthVersionMax="47" xr10:uidLastSave="{00000000-0000-0000-0000-000000000000}"/>
  <bookViews>
    <workbookView xWindow="-28920" yWindow="-90" windowWidth="29040" windowHeight="15720" xr2:uid="{A07D61BC-DD06-4764-9FF7-ABCDC87E8117}"/>
  </bookViews>
  <sheets>
    <sheet name="Saisie des notes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O7" i="1" l="1"/>
  <c r="AP7" i="1" s="1"/>
  <c r="AK7" i="1"/>
  <c r="AL7" i="1" s="1"/>
  <c r="AG7" i="1"/>
  <c r="AD7" i="1"/>
  <c r="AH7" i="1" s="1"/>
  <c r="Z7" i="1"/>
  <c r="W7" i="1"/>
  <c r="AA7" i="1" s="1"/>
  <c r="S7" i="1"/>
  <c r="T7" i="1" s="1"/>
  <c r="O7" i="1"/>
  <c r="L7" i="1"/>
  <c r="H7" i="1"/>
  <c r="I7" i="1" s="1"/>
  <c r="AO6" i="1"/>
  <c r="AP6" i="1" s="1"/>
  <c r="AK6" i="1"/>
  <c r="AL6" i="1" s="1"/>
  <c r="AG6" i="1"/>
  <c r="AD6" i="1"/>
  <c r="AH6" i="1" s="1"/>
  <c r="Z6" i="1"/>
  <c r="W6" i="1"/>
  <c r="AA6" i="1" s="1"/>
  <c r="S6" i="1"/>
  <c r="T6" i="1" s="1"/>
  <c r="O6" i="1"/>
  <c r="L6" i="1"/>
  <c r="H6" i="1"/>
  <c r="I6" i="1" s="1"/>
  <c r="AO5" i="1"/>
  <c r="AP5" i="1" s="1"/>
  <c r="AK5" i="1"/>
  <c r="AL5" i="1" s="1"/>
  <c r="AG5" i="1"/>
  <c r="AD5" i="1"/>
  <c r="AH5" i="1" s="1"/>
  <c r="Z5" i="1"/>
  <c r="W5" i="1"/>
  <c r="AA5" i="1" s="1"/>
  <c r="S5" i="1"/>
  <c r="T5" i="1" s="1"/>
  <c r="O5" i="1"/>
  <c r="L5" i="1"/>
  <c r="P5" i="1" s="1"/>
  <c r="H5" i="1"/>
  <c r="I5" i="1" s="1"/>
  <c r="AO4" i="1"/>
  <c r="AP4" i="1" s="1"/>
  <c r="AK4" i="1"/>
  <c r="AL4" i="1" s="1"/>
  <c r="AG4" i="1"/>
  <c r="AD4" i="1"/>
  <c r="Z4" i="1"/>
  <c r="W4" i="1"/>
  <c r="AA4" i="1" s="1"/>
  <c r="S4" i="1"/>
  <c r="T4" i="1" s="1"/>
  <c r="O4" i="1"/>
  <c r="L4" i="1"/>
  <c r="P4" i="1" s="1"/>
  <c r="H4" i="1"/>
  <c r="I4" i="1" s="1"/>
  <c r="AO3" i="1"/>
  <c r="AP3" i="1" s="1"/>
  <c r="AK3" i="1"/>
  <c r="AL3" i="1" s="1"/>
  <c r="AG3" i="1"/>
  <c r="AD3" i="1"/>
  <c r="AH3" i="1" s="1"/>
  <c r="Z3" i="1"/>
  <c r="W3" i="1"/>
  <c r="AA3" i="1" s="1"/>
  <c r="S3" i="1"/>
  <c r="T3" i="1" s="1"/>
  <c r="O3" i="1"/>
  <c r="L3" i="1"/>
  <c r="H3" i="1"/>
  <c r="I3" i="1" s="1"/>
  <c r="AH4" i="1" l="1"/>
  <c r="P7" i="1"/>
  <c r="AS7" i="1"/>
  <c r="AT7" i="1" s="1"/>
  <c r="P6" i="1"/>
  <c r="P3" i="1"/>
  <c r="AS5" i="1"/>
  <c r="AT5" i="1" s="1"/>
  <c r="AS6" i="1"/>
  <c r="AT6" i="1" s="1"/>
  <c r="AS3" i="1"/>
  <c r="AT3" i="1" s="1"/>
  <c r="AS4" i="1"/>
  <c r="AT4" i="1" s="1"/>
</calcChain>
</file>

<file path=xl/sharedStrings.xml><?xml version="1.0" encoding="utf-8"?>
<sst xmlns="http://schemas.openxmlformats.org/spreadsheetml/2006/main" count="109" uniqueCount="46">
  <si>
    <t>MODULE 1
(20 questions)</t>
  </si>
  <si>
    <t>MODULE 2
(28 questions)</t>
  </si>
  <si>
    <r>
      <t>MODULE 2</t>
    </r>
    <r>
      <rPr>
        <b/>
        <sz val="10"/>
        <color theme="1"/>
        <rFont val="Calibri"/>
        <family val="2"/>
        <scheme val="minor"/>
      </rPr>
      <t xml:space="preserve"> 
</t>
    </r>
    <r>
      <rPr>
        <b/>
        <sz val="8"/>
        <color theme="1"/>
        <rFont val="Calibri"/>
        <family val="2"/>
        <scheme val="minor"/>
      </rPr>
      <t>(3 points traités - malus)</t>
    </r>
  </si>
  <si>
    <t>MODULE 3
(10 questions)</t>
  </si>
  <si>
    <t>MODULE 4
(5 points)</t>
  </si>
  <si>
    <t>MODULE 4
(20 points)</t>
  </si>
  <si>
    <t>MODULE 5
(15 questions)</t>
  </si>
  <si>
    <t>MODULE 5
(1 question)</t>
  </si>
  <si>
    <t>MODULE 6
(10 questions)</t>
  </si>
  <si>
    <t>MODULE 8
STAGE</t>
  </si>
  <si>
    <t>Heure de convocation
(prise de sujet)</t>
  </si>
  <si>
    <t>Heure de passage</t>
  </si>
  <si>
    <t>Numéro du candidat</t>
  </si>
  <si>
    <t>CANDIDATS</t>
  </si>
  <si>
    <t>QCM
Valeur par question</t>
  </si>
  <si>
    <t>TOTAL sur 20</t>
  </si>
  <si>
    <t>Validation 
Totale /20</t>
  </si>
  <si>
    <t>TOTAL sur 14</t>
  </si>
  <si>
    <t xml:space="preserve">ORAL
</t>
  </si>
  <si>
    <t>- 2 points malus</t>
  </si>
  <si>
    <r>
      <t>TOTAL sur 6</t>
    </r>
    <r>
      <rPr>
        <b/>
        <i/>
        <sz val="8"/>
        <color theme="1"/>
        <rFont val="Calibri"/>
        <family val="2"/>
        <scheme val="minor"/>
      </rPr>
      <t xml:space="preserve">
(+ malus 2 points)</t>
    </r>
  </si>
  <si>
    <t>TOTAL sur 5</t>
  </si>
  <si>
    <t>Addition des notes des jurys</t>
  </si>
  <si>
    <t>TOTAL
sur 20</t>
  </si>
  <si>
    <t>TOTAL
sur 15</t>
  </si>
  <si>
    <t>Manipulation
Valeur par point traité justement
 (10 maxi)</t>
  </si>
  <si>
    <t>EVALUATION RAPPORT</t>
  </si>
  <si>
    <t>DOSSIER COMPLET</t>
  </si>
  <si>
    <t>NOTE GLOBALE</t>
  </si>
  <si>
    <t>14h00</t>
  </si>
  <si>
    <t>14h15/14h45</t>
  </si>
  <si>
    <t>Nb de questions justes</t>
  </si>
  <si>
    <t>Total moins malus</t>
  </si>
  <si>
    <t>Addition des notes des  jury (sur 60)</t>
  </si>
  <si>
    <t>Addition des notes des  jury (sur 20)</t>
  </si>
  <si>
    <t>14h45</t>
  </si>
  <si>
    <t>15h00/15h30</t>
  </si>
  <si>
    <t>15h30</t>
  </si>
  <si>
    <t>15h45/16h15</t>
  </si>
  <si>
    <t>16h15</t>
  </si>
  <si>
    <t>16h30/17h00</t>
  </si>
  <si>
    <t>17h00</t>
  </si>
  <si>
    <t>17h15/17h45</t>
  </si>
  <si>
    <t>VALIDATION</t>
  </si>
  <si>
    <t>VALIDÉ ?</t>
  </si>
  <si>
    <t>MODULE 7
(2 m.)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</si>
</sst>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1"/>
      <color indexed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CC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 style="dashed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ashed">
        <color indexed="64"/>
      </right>
      <top/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/>
      <right style="dashed">
        <color indexed="64"/>
      </right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textRotation="90" wrapText="1"/>
    </xf>
    <xf numFmtId="0" fontId="8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 wrapText="1"/>
    </xf>
    <xf numFmtId="0" fontId="0" fillId="6" borderId="13" xfId="0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textRotation="90" wrapText="1"/>
    </xf>
    <xf numFmtId="0" fontId="0" fillId="6" borderId="13" xfId="0" quotePrefix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0" fillId="6" borderId="13" xfId="0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5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horizontal="center" vertical="center" textRotation="90" wrapText="1"/>
    </xf>
    <xf numFmtId="0" fontId="3" fillId="7" borderId="15" xfId="0" applyFont="1" applyFill="1" applyBorder="1" applyAlignment="1">
      <alignment horizontal="center" vertical="center" wrapText="1"/>
    </xf>
    <xf numFmtId="0" fontId="3" fillId="7" borderId="16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11" fillId="0" borderId="0" xfId="0" applyFont="1" applyAlignment="1">
      <alignment vertical="center"/>
    </xf>
    <xf numFmtId="0" fontId="9" fillId="0" borderId="17" xfId="0" applyFont="1" applyBorder="1" applyAlignment="1">
      <alignment horizontal="center" vertical="center" wrapText="1"/>
    </xf>
    <xf numFmtId="0" fontId="0" fillId="0" borderId="18" xfId="0" applyBorder="1" applyAlignment="1" applyProtection="1">
      <alignment horizontal="center" vertical="center"/>
      <protection locked="0"/>
    </xf>
    <xf numFmtId="0" fontId="0" fillId="8" borderId="2" xfId="0" applyFill="1" applyBorder="1" applyAlignment="1">
      <alignment horizontal="center" vertical="center"/>
    </xf>
    <xf numFmtId="2" fontId="1" fillId="9" borderId="0" xfId="0" applyNumberFormat="1" applyFont="1" applyFill="1" applyAlignment="1">
      <alignment horizontal="center" vertical="center"/>
    </xf>
    <xf numFmtId="4" fontId="0" fillId="8" borderId="2" xfId="0" applyNumberFormat="1" applyFill="1" applyBorder="1" applyAlignment="1">
      <alignment horizontal="center" vertical="center"/>
    </xf>
    <xf numFmtId="4" fontId="1" fillId="9" borderId="0" xfId="0" applyNumberFormat="1" applyFont="1" applyFill="1" applyAlignment="1">
      <alignment horizontal="center" vertical="center"/>
    </xf>
    <xf numFmtId="4" fontId="1" fillId="9" borderId="2" xfId="0" applyNumberFormat="1" applyFont="1" applyFill="1" applyBorder="1" applyAlignment="1">
      <alignment horizontal="center" vertical="center"/>
    </xf>
    <xf numFmtId="2" fontId="2" fillId="3" borderId="19" xfId="0" applyNumberFormat="1" applyFont="1" applyFill="1" applyBorder="1" applyAlignment="1">
      <alignment horizontal="center" vertical="center"/>
    </xf>
    <xf numFmtId="2" fontId="2" fillId="3" borderId="20" xfId="0" applyNumberFormat="1" applyFont="1" applyFill="1" applyBorder="1" applyAlignment="1">
      <alignment horizontal="center" vertical="center"/>
    </xf>
    <xf numFmtId="4" fontId="2" fillId="0" borderId="19" xfId="0" applyNumberFormat="1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DAE15-3B0A-42E1-9A91-27D5EF093298}">
  <sheetPr>
    <pageSetUpPr fitToPage="1"/>
  </sheetPr>
  <dimension ref="A1:AT7"/>
  <sheetViews>
    <sheetView tabSelected="1" zoomScale="85" zoomScaleNormal="85" workbookViewId="0">
      <pane xSplit="5" ySplit="2" topLeftCell="F3" activePane="bottomRight" state="frozen"/>
      <selection pane="topRight" activeCell="F1" sqref="F1"/>
      <selection pane="bottomLeft" activeCell="A4" sqref="A4"/>
      <selection pane="bottomRight" activeCell="P3" sqref="G3:P3"/>
    </sheetView>
  </sheetViews>
  <sheetFormatPr baseColWidth="10" defaultColWidth="11.42578125" defaultRowHeight="15" x14ac:dyDescent="0.25"/>
  <cols>
    <col min="1" max="1" width="21.7109375" style="1" bestFit="1" customWidth="1"/>
    <col min="2" max="2" width="14.42578125" style="1" customWidth="1"/>
    <col min="3" max="3" width="5.7109375" style="1" bestFit="1" customWidth="1"/>
    <col min="4" max="4" width="28.140625" style="1" bestFit="1" customWidth="1"/>
    <col min="5" max="5" width="6.7109375" style="1" bestFit="1" customWidth="1"/>
    <col min="6" max="6" width="12.28515625" style="1" customWidth="1"/>
    <col min="7" max="9" width="6.7109375" style="1" customWidth="1"/>
    <col min="10" max="10" width="11.42578125" style="1" customWidth="1"/>
    <col min="11" max="12" width="6.7109375" style="1" customWidth="1"/>
    <col min="13" max="13" width="11.85546875" style="1" customWidth="1"/>
    <col min="14" max="14" width="6.7109375" style="1" customWidth="1"/>
    <col min="15" max="15" width="8.140625" style="1" customWidth="1"/>
    <col min="16" max="16" width="6.7109375" style="1" customWidth="1"/>
    <col min="17" max="17" width="11.42578125" style="1" customWidth="1"/>
    <col min="18" max="20" width="6.7109375" style="1" customWidth="1"/>
    <col min="21" max="21" width="11.42578125" style="1" customWidth="1"/>
    <col min="22" max="23" width="6.7109375" style="1" customWidth="1"/>
    <col min="24" max="24" width="11.42578125" style="1" customWidth="1"/>
    <col min="25" max="27" width="6.7109375" style="1" customWidth="1"/>
    <col min="28" max="28" width="12.140625" style="1" customWidth="1"/>
    <col min="29" max="30" width="6.7109375" style="1" customWidth="1"/>
    <col min="31" max="31" width="11.42578125" style="1" customWidth="1"/>
    <col min="32" max="34" width="6.7109375" style="1" customWidth="1"/>
    <col min="35" max="35" width="11.42578125" style="1" customWidth="1"/>
    <col min="36" max="38" width="6.7109375" style="1" customWidth="1"/>
    <col min="39" max="39" width="11.42578125" style="1" customWidth="1"/>
    <col min="40" max="42" width="6.7109375" style="1" customWidth="1"/>
    <col min="43" max="43" width="20.140625" style="1" bestFit="1" customWidth="1"/>
    <col min="44" max="44" width="10.5703125" style="1" bestFit="1" customWidth="1"/>
    <col min="45" max="45" width="11" style="1" customWidth="1"/>
    <col min="46" max="46" width="12.85546875" style="1" bestFit="1" customWidth="1"/>
    <col min="47" max="16384" width="11.42578125" style="1"/>
  </cols>
  <sheetData>
    <row r="1" spans="1:46" ht="35.450000000000003" customHeight="1" x14ac:dyDescent="0.25">
      <c r="F1" s="2" t="s">
        <v>0</v>
      </c>
      <c r="G1" s="3"/>
      <c r="H1" s="3"/>
      <c r="I1" s="4"/>
      <c r="J1" s="5" t="s">
        <v>1</v>
      </c>
      <c r="K1" s="6"/>
      <c r="L1" s="6"/>
      <c r="M1" s="7" t="s">
        <v>2</v>
      </c>
      <c r="N1" s="8"/>
      <c r="O1" s="8"/>
      <c r="P1" s="9"/>
      <c r="Q1" s="2" t="s">
        <v>3</v>
      </c>
      <c r="R1" s="3"/>
      <c r="S1" s="3"/>
      <c r="T1" s="3"/>
      <c r="U1" s="10" t="s">
        <v>4</v>
      </c>
      <c r="V1" s="11"/>
      <c r="W1" s="12"/>
      <c r="X1" s="13" t="s">
        <v>5</v>
      </c>
      <c r="Y1" s="13"/>
      <c r="Z1" s="13"/>
      <c r="AA1" s="14"/>
      <c r="AB1" s="2" t="s">
        <v>6</v>
      </c>
      <c r="AC1" s="3"/>
      <c r="AD1" s="3"/>
      <c r="AE1" s="15" t="s">
        <v>7</v>
      </c>
      <c r="AF1" s="16"/>
      <c r="AG1" s="16"/>
      <c r="AH1" s="17"/>
      <c r="AI1" s="5" t="s">
        <v>8</v>
      </c>
      <c r="AJ1" s="6"/>
      <c r="AK1" s="6"/>
      <c r="AL1" s="6"/>
      <c r="AM1" s="2" t="s">
        <v>45</v>
      </c>
      <c r="AN1" s="3"/>
      <c r="AO1" s="3"/>
      <c r="AP1" s="4"/>
      <c r="AQ1" s="18" t="s">
        <v>9</v>
      </c>
      <c r="AR1" s="19"/>
      <c r="AS1" s="20" t="s">
        <v>43</v>
      </c>
      <c r="AT1" s="21"/>
    </row>
    <row r="2" spans="1:46" ht="56.25" x14ac:dyDescent="0.25">
      <c r="A2" s="22" t="s">
        <v>10</v>
      </c>
      <c r="B2" s="22" t="s">
        <v>11</v>
      </c>
      <c r="C2" s="23" t="s">
        <v>12</v>
      </c>
      <c r="D2" s="24" t="s">
        <v>13</v>
      </c>
      <c r="E2" s="25"/>
      <c r="F2" s="26" t="s">
        <v>14</v>
      </c>
      <c r="G2" s="27">
        <v>1</v>
      </c>
      <c r="H2" s="28" t="s">
        <v>15</v>
      </c>
      <c r="I2" s="29" t="s">
        <v>16</v>
      </c>
      <c r="J2" s="26" t="s">
        <v>14</v>
      </c>
      <c r="K2" s="27">
        <v>0.5</v>
      </c>
      <c r="L2" s="28" t="s">
        <v>17</v>
      </c>
      <c r="M2" s="26" t="s">
        <v>18</v>
      </c>
      <c r="N2" s="30" t="s">
        <v>19</v>
      </c>
      <c r="O2" s="28" t="s">
        <v>20</v>
      </c>
      <c r="P2" s="29" t="s">
        <v>16</v>
      </c>
      <c r="Q2" s="26" t="s">
        <v>14</v>
      </c>
      <c r="R2" s="27">
        <v>2</v>
      </c>
      <c r="S2" s="28" t="s">
        <v>15</v>
      </c>
      <c r="T2" s="29" t="s">
        <v>16</v>
      </c>
      <c r="U2" s="26" t="s">
        <v>14</v>
      </c>
      <c r="V2" s="27">
        <v>1</v>
      </c>
      <c r="W2" s="28" t="s">
        <v>21</v>
      </c>
      <c r="X2" s="26" t="s">
        <v>18</v>
      </c>
      <c r="Y2" s="31" t="s">
        <v>22</v>
      </c>
      <c r="Z2" s="28" t="s">
        <v>23</v>
      </c>
      <c r="AA2" s="29" t="s">
        <v>16</v>
      </c>
      <c r="AB2" s="26" t="s">
        <v>14</v>
      </c>
      <c r="AC2" s="27">
        <v>1</v>
      </c>
      <c r="AD2" s="28" t="s">
        <v>24</v>
      </c>
      <c r="AE2" s="26" t="s">
        <v>18</v>
      </c>
      <c r="AF2" s="32"/>
      <c r="AG2" s="28" t="s">
        <v>21</v>
      </c>
      <c r="AH2" s="29" t="s">
        <v>16</v>
      </c>
      <c r="AI2" s="26" t="s">
        <v>14</v>
      </c>
      <c r="AJ2" s="27">
        <v>2</v>
      </c>
      <c r="AK2" s="28" t="s">
        <v>15</v>
      </c>
      <c r="AL2" s="29" t="s">
        <v>16</v>
      </c>
      <c r="AM2" s="26" t="s">
        <v>25</v>
      </c>
      <c r="AN2" s="27"/>
      <c r="AO2" s="28" t="s">
        <v>15</v>
      </c>
      <c r="AP2" s="33" t="s">
        <v>16</v>
      </c>
      <c r="AQ2" s="34" t="s">
        <v>26</v>
      </c>
      <c r="AR2" s="35" t="s">
        <v>27</v>
      </c>
      <c r="AS2" s="36" t="s">
        <v>28</v>
      </c>
      <c r="AT2" s="37" t="s">
        <v>44</v>
      </c>
    </row>
    <row r="3" spans="1:46" ht="33.75" x14ac:dyDescent="0.25">
      <c r="A3" s="1" t="s">
        <v>29</v>
      </c>
      <c r="B3" s="1" t="s">
        <v>30</v>
      </c>
      <c r="C3" s="38">
        <v>1</v>
      </c>
      <c r="D3" s="39"/>
      <c r="F3" s="40" t="s">
        <v>31</v>
      </c>
      <c r="G3" s="41"/>
      <c r="H3" s="42">
        <f t="shared" ref="H3:I7" si="0">G3</f>
        <v>0</v>
      </c>
      <c r="I3" s="43">
        <f t="shared" si="0"/>
        <v>0</v>
      </c>
      <c r="J3" s="40" t="s">
        <v>31</v>
      </c>
      <c r="K3" s="41"/>
      <c r="L3" s="42">
        <f>K3*$K$2</f>
        <v>0</v>
      </c>
      <c r="M3" s="40" t="s">
        <v>32</v>
      </c>
      <c r="N3" s="41"/>
      <c r="O3" s="44">
        <f>N3/3</f>
        <v>0</v>
      </c>
      <c r="P3" s="45">
        <f>L3+O3</f>
        <v>0</v>
      </c>
      <c r="Q3" s="40" t="s">
        <v>31</v>
      </c>
      <c r="R3" s="41"/>
      <c r="S3" s="42">
        <f>R3*$R$2</f>
        <v>0</v>
      </c>
      <c r="T3" s="43">
        <f>S3</f>
        <v>0</v>
      </c>
      <c r="U3" s="40" t="s">
        <v>31</v>
      </c>
      <c r="V3" s="41"/>
      <c r="W3" s="44">
        <f>V3</f>
        <v>0</v>
      </c>
      <c r="X3" s="40" t="s">
        <v>33</v>
      </c>
      <c r="Y3" s="41"/>
      <c r="Z3" s="44">
        <f>(Y3/4*3)/3</f>
        <v>0</v>
      </c>
      <c r="AA3" s="45">
        <f>W3+Z3</f>
        <v>0</v>
      </c>
      <c r="AB3" s="40" t="s">
        <v>31</v>
      </c>
      <c r="AC3" s="41"/>
      <c r="AD3" s="44">
        <f>AC3</f>
        <v>0</v>
      </c>
      <c r="AE3" s="40" t="s">
        <v>34</v>
      </c>
      <c r="AF3" s="41"/>
      <c r="AG3" s="44">
        <f>(AF3/4)/3</f>
        <v>0</v>
      </c>
      <c r="AH3" s="45">
        <f>AD3+AG3</f>
        <v>0</v>
      </c>
      <c r="AI3" s="40" t="s">
        <v>31</v>
      </c>
      <c r="AJ3" s="41"/>
      <c r="AK3" s="44">
        <f>AJ3*$AJ$2</f>
        <v>0</v>
      </c>
      <c r="AL3" s="45">
        <f>AK3</f>
        <v>0</v>
      </c>
      <c r="AM3" s="40" t="s">
        <v>34</v>
      </c>
      <c r="AN3" s="41"/>
      <c r="AO3" s="44">
        <f>+AN3/3</f>
        <v>0</v>
      </c>
      <c r="AP3" s="46">
        <f t="shared" ref="AP3:AP7" si="1">AO3</f>
        <v>0</v>
      </c>
      <c r="AQ3" s="47"/>
      <c r="AR3" s="48"/>
      <c r="AS3" s="49" t="str">
        <f>IF(COUNT(I3,P3,T3,AA3,AH3,AL3,AP3,AQ3)&lt;8,"En attente réalisation",SUM(I3,P3,T3,AA3,AH3,AL3,AP3,AQ3)/8)</f>
        <v>En attente réalisation</v>
      </c>
      <c r="AT3" s="50" t="str">
        <f>IF(AS3="En attente réalisation","Non attente Mod.8", IF(AND(AS3&gt;=12,I3&gt;=10,P3&gt;=10,T3&gt;=10,AA3&gt;=10,AH3&gt;=10,AL3&gt;=10,AP3&gt;=10,AQ3&gt;=10),"OUI BRAVO","NON ECHEC"))</f>
        <v>Non attente Mod.8</v>
      </c>
    </row>
    <row r="4" spans="1:46" ht="34.5" customHeight="1" x14ac:dyDescent="0.25">
      <c r="A4" s="1" t="s">
        <v>35</v>
      </c>
      <c r="B4" s="1" t="s">
        <v>36</v>
      </c>
      <c r="C4" s="38">
        <v>2</v>
      </c>
      <c r="D4" s="39"/>
      <c r="F4" s="40" t="s">
        <v>31</v>
      </c>
      <c r="G4" s="41"/>
      <c r="H4" s="42">
        <f t="shared" si="0"/>
        <v>0</v>
      </c>
      <c r="I4" s="43">
        <f t="shared" si="0"/>
        <v>0</v>
      </c>
      <c r="J4" s="40" t="s">
        <v>31</v>
      </c>
      <c r="K4" s="41"/>
      <c r="L4" s="42">
        <f>K4*$K$2</f>
        <v>0</v>
      </c>
      <c r="M4" s="40" t="s">
        <v>32</v>
      </c>
      <c r="N4" s="41"/>
      <c r="O4" s="44">
        <f>N4/3</f>
        <v>0</v>
      </c>
      <c r="P4" s="45">
        <f>L4+O4</f>
        <v>0</v>
      </c>
      <c r="Q4" s="40" t="s">
        <v>31</v>
      </c>
      <c r="R4" s="41"/>
      <c r="S4" s="42">
        <f>R4*$R$2</f>
        <v>0</v>
      </c>
      <c r="T4" s="43">
        <f>S4</f>
        <v>0</v>
      </c>
      <c r="U4" s="40" t="s">
        <v>31</v>
      </c>
      <c r="V4" s="41"/>
      <c r="W4" s="44">
        <f>V4</f>
        <v>0</v>
      </c>
      <c r="X4" s="40" t="s">
        <v>33</v>
      </c>
      <c r="Y4" s="41"/>
      <c r="Z4" s="44">
        <f>(Y4/4*3)/3</f>
        <v>0</v>
      </c>
      <c r="AA4" s="45">
        <f>W4+Z4</f>
        <v>0</v>
      </c>
      <c r="AB4" s="40" t="s">
        <v>31</v>
      </c>
      <c r="AC4" s="41"/>
      <c r="AD4" s="44">
        <f>AC4</f>
        <v>0</v>
      </c>
      <c r="AE4" s="40" t="s">
        <v>34</v>
      </c>
      <c r="AF4" s="41"/>
      <c r="AG4" s="44">
        <f>(AF4/4)/3</f>
        <v>0</v>
      </c>
      <c r="AH4" s="45">
        <f>AD4+AG4</f>
        <v>0</v>
      </c>
      <c r="AI4" s="40" t="s">
        <v>31</v>
      </c>
      <c r="AJ4" s="41"/>
      <c r="AK4" s="44">
        <f>AJ4*$AJ$2</f>
        <v>0</v>
      </c>
      <c r="AL4" s="45">
        <f>AK4</f>
        <v>0</v>
      </c>
      <c r="AM4" s="40" t="s">
        <v>34</v>
      </c>
      <c r="AN4" s="41"/>
      <c r="AO4" s="44">
        <f>+AN4/3</f>
        <v>0</v>
      </c>
      <c r="AP4" s="46">
        <f t="shared" si="1"/>
        <v>0</v>
      </c>
      <c r="AQ4" s="47"/>
      <c r="AR4" s="48"/>
      <c r="AS4" s="49" t="str">
        <f t="shared" ref="AS4:AS7" si="2">IF(COUNT(I4,P4,T4,AA4,AH4,AL4,AP4,AQ4)&lt;8,"En attente réalisation",SUM(I4,P4,T4,AA4,AH4,AL4,AP4,AQ4)/8)</f>
        <v>En attente réalisation</v>
      </c>
      <c r="AT4" s="50" t="str">
        <f t="shared" ref="AT4:AT7" si="3">IF(AS4="En attente réalisation","Non attente Mod.8", IF(AND(AS4&gt;=12,I4&gt;=10,P4&gt;=10,T4&gt;=10,AA4&gt;=10,AH4&gt;=10,AL4&gt;=10,AP4&gt;=10,AQ4&gt;=10),"OUI BRAVO","NON ECHEC"))</f>
        <v>Non attente Mod.8</v>
      </c>
    </row>
    <row r="5" spans="1:46" ht="33.75" x14ac:dyDescent="0.25">
      <c r="A5" s="1" t="s">
        <v>37</v>
      </c>
      <c r="B5" s="1" t="s">
        <v>38</v>
      </c>
      <c r="C5" s="38">
        <v>3</v>
      </c>
      <c r="D5" s="39"/>
      <c r="F5" s="40" t="s">
        <v>31</v>
      </c>
      <c r="G5" s="41"/>
      <c r="H5" s="42">
        <f t="shared" si="0"/>
        <v>0</v>
      </c>
      <c r="I5" s="43">
        <f t="shared" si="0"/>
        <v>0</v>
      </c>
      <c r="J5" s="40" t="s">
        <v>31</v>
      </c>
      <c r="K5" s="41"/>
      <c r="L5" s="42">
        <f t="shared" ref="L5:L7" si="4">K5*$K$2</f>
        <v>0</v>
      </c>
      <c r="M5" s="40" t="s">
        <v>32</v>
      </c>
      <c r="N5" s="41"/>
      <c r="O5" s="44">
        <f>N5/3</f>
        <v>0</v>
      </c>
      <c r="P5" s="45">
        <f t="shared" ref="P5:P7" si="5">L5+O5</f>
        <v>0</v>
      </c>
      <c r="Q5" s="40" t="s">
        <v>31</v>
      </c>
      <c r="R5" s="41"/>
      <c r="S5" s="42">
        <f t="shared" ref="S5:S7" si="6">R5*$R$2</f>
        <v>0</v>
      </c>
      <c r="T5" s="43">
        <f t="shared" ref="T5:T7" si="7">S5</f>
        <v>0</v>
      </c>
      <c r="U5" s="40" t="s">
        <v>31</v>
      </c>
      <c r="V5" s="41"/>
      <c r="W5" s="44">
        <f t="shared" ref="W5:W6" si="8">V5</f>
        <v>0</v>
      </c>
      <c r="X5" s="40" t="s">
        <v>33</v>
      </c>
      <c r="Y5" s="41"/>
      <c r="Z5" s="44">
        <f>(Y5/4*3)/3</f>
        <v>0</v>
      </c>
      <c r="AA5" s="45">
        <f t="shared" ref="AA5:AA6" si="9">W5+Z5</f>
        <v>0</v>
      </c>
      <c r="AB5" s="40" t="s">
        <v>31</v>
      </c>
      <c r="AC5" s="41"/>
      <c r="AD5" s="44">
        <f t="shared" ref="AD5:AD7" si="10">AC5</f>
        <v>0</v>
      </c>
      <c r="AE5" s="40" t="s">
        <v>34</v>
      </c>
      <c r="AF5" s="41"/>
      <c r="AG5" s="44">
        <f t="shared" ref="AG5:AG7" si="11">(AF5/4)/3</f>
        <v>0</v>
      </c>
      <c r="AH5" s="45">
        <f t="shared" ref="AH5:AH7" si="12">AD5+AG5</f>
        <v>0</v>
      </c>
      <c r="AI5" s="40" t="s">
        <v>31</v>
      </c>
      <c r="AJ5" s="41"/>
      <c r="AK5" s="44">
        <f t="shared" ref="AK5:AK7" si="13">AJ5*$AJ$2</f>
        <v>0</v>
      </c>
      <c r="AL5" s="45">
        <f t="shared" ref="AL5:AL7" si="14">AK5</f>
        <v>0</v>
      </c>
      <c r="AM5" s="40" t="s">
        <v>34</v>
      </c>
      <c r="AN5" s="41"/>
      <c r="AO5" s="44">
        <f t="shared" ref="AO5:AO7" si="15">+AN5/3</f>
        <v>0</v>
      </c>
      <c r="AP5" s="46">
        <f t="shared" si="1"/>
        <v>0</v>
      </c>
      <c r="AQ5" s="47"/>
      <c r="AR5" s="48"/>
      <c r="AS5" s="49" t="str">
        <f t="shared" si="2"/>
        <v>En attente réalisation</v>
      </c>
      <c r="AT5" s="50" t="str">
        <f t="shared" si="3"/>
        <v>Non attente Mod.8</v>
      </c>
    </row>
    <row r="6" spans="1:46" ht="33.75" customHeight="1" x14ac:dyDescent="0.25">
      <c r="A6" s="1" t="s">
        <v>39</v>
      </c>
      <c r="B6" s="1" t="s">
        <v>40</v>
      </c>
      <c r="C6" s="38">
        <v>4</v>
      </c>
      <c r="D6" s="39"/>
      <c r="F6" s="40" t="s">
        <v>31</v>
      </c>
      <c r="G6" s="41"/>
      <c r="H6" s="42">
        <f t="shared" si="0"/>
        <v>0</v>
      </c>
      <c r="I6" s="43">
        <f t="shared" si="0"/>
        <v>0</v>
      </c>
      <c r="J6" s="40" t="s">
        <v>31</v>
      </c>
      <c r="K6" s="41"/>
      <c r="L6" s="42">
        <f t="shared" si="4"/>
        <v>0</v>
      </c>
      <c r="M6" s="40" t="s">
        <v>32</v>
      </c>
      <c r="N6" s="41"/>
      <c r="O6" s="44">
        <f t="shared" ref="O6:O7" si="16">N6/3</f>
        <v>0</v>
      </c>
      <c r="P6" s="45">
        <f t="shared" si="5"/>
        <v>0</v>
      </c>
      <c r="Q6" s="40" t="s">
        <v>31</v>
      </c>
      <c r="R6" s="41"/>
      <c r="S6" s="42">
        <f t="shared" si="6"/>
        <v>0</v>
      </c>
      <c r="T6" s="43">
        <f t="shared" si="7"/>
        <v>0</v>
      </c>
      <c r="U6" s="40" t="s">
        <v>31</v>
      </c>
      <c r="V6" s="41"/>
      <c r="W6" s="44">
        <f t="shared" si="8"/>
        <v>0</v>
      </c>
      <c r="X6" s="40" t="s">
        <v>33</v>
      </c>
      <c r="Y6" s="41"/>
      <c r="Z6" s="44">
        <f>(Y6/4*3)/3</f>
        <v>0</v>
      </c>
      <c r="AA6" s="45">
        <f t="shared" si="9"/>
        <v>0</v>
      </c>
      <c r="AB6" s="40" t="s">
        <v>31</v>
      </c>
      <c r="AC6" s="41"/>
      <c r="AD6" s="44">
        <f t="shared" si="10"/>
        <v>0</v>
      </c>
      <c r="AE6" s="40" t="s">
        <v>34</v>
      </c>
      <c r="AF6" s="41"/>
      <c r="AG6" s="44">
        <f t="shared" si="11"/>
        <v>0</v>
      </c>
      <c r="AH6" s="45">
        <f t="shared" si="12"/>
        <v>0</v>
      </c>
      <c r="AI6" s="40" t="s">
        <v>31</v>
      </c>
      <c r="AJ6" s="41"/>
      <c r="AK6" s="44">
        <f t="shared" si="13"/>
        <v>0</v>
      </c>
      <c r="AL6" s="45">
        <f t="shared" si="14"/>
        <v>0</v>
      </c>
      <c r="AM6" s="40" t="s">
        <v>34</v>
      </c>
      <c r="AN6" s="41"/>
      <c r="AO6" s="44">
        <f t="shared" si="15"/>
        <v>0</v>
      </c>
      <c r="AP6" s="46">
        <f t="shared" si="1"/>
        <v>0</v>
      </c>
      <c r="AQ6" s="47"/>
      <c r="AR6" s="48"/>
      <c r="AS6" s="49" t="str">
        <f t="shared" si="2"/>
        <v>En attente réalisation</v>
      </c>
      <c r="AT6" s="50" t="str">
        <f t="shared" si="3"/>
        <v>Non attente Mod.8</v>
      </c>
    </row>
    <row r="7" spans="1:46" ht="33.75" customHeight="1" x14ac:dyDescent="0.25">
      <c r="A7" s="1" t="s">
        <v>41</v>
      </c>
      <c r="B7" s="1" t="s">
        <v>42</v>
      </c>
      <c r="C7" s="38">
        <v>5</v>
      </c>
      <c r="D7" s="39"/>
      <c r="F7" s="40" t="s">
        <v>31</v>
      </c>
      <c r="G7" s="41"/>
      <c r="H7" s="42">
        <f t="shared" si="0"/>
        <v>0</v>
      </c>
      <c r="I7" s="43">
        <f t="shared" si="0"/>
        <v>0</v>
      </c>
      <c r="J7" s="40" t="s">
        <v>31</v>
      </c>
      <c r="K7" s="41"/>
      <c r="L7" s="42">
        <f t="shared" si="4"/>
        <v>0</v>
      </c>
      <c r="M7" s="40" t="s">
        <v>32</v>
      </c>
      <c r="N7" s="41"/>
      <c r="O7" s="44">
        <f t="shared" si="16"/>
        <v>0</v>
      </c>
      <c r="P7" s="45">
        <f t="shared" si="5"/>
        <v>0</v>
      </c>
      <c r="Q7" s="40" t="s">
        <v>31</v>
      </c>
      <c r="R7" s="41"/>
      <c r="S7" s="42">
        <f t="shared" si="6"/>
        <v>0</v>
      </c>
      <c r="T7" s="43">
        <f t="shared" si="7"/>
        <v>0</v>
      </c>
      <c r="U7" s="40" t="s">
        <v>31</v>
      </c>
      <c r="V7" s="41"/>
      <c r="W7" s="44">
        <f>V7</f>
        <v>0</v>
      </c>
      <c r="X7" s="40" t="s">
        <v>33</v>
      </c>
      <c r="Y7" s="41"/>
      <c r="Z7" s="44">
        <f>(Y7/4*3)/3</f>
        <v>0</v>
      </c>
      <c r="AA7" s="45">
        <f>W7+Z7</f>
        <v>0</v>
      </c>
      <c r="AB7" s="40" t="s">
        <v>31</v>
      </c>
      <c r="AC7" s="41"/>
      <c r="AD7" s="44">
        <f t="shared" si="10"/>
        <v>0</v>
      </c>
      <c r="AE7" s="40" t="s">
        <v>34</v>
      </c>
      <c r="AF7" s="41"/>
      <c r="AG7" s="44">
        <f t="shared" si="11"/>
        <v>0</v>
      </c>
      <c r="AH7" s="45">
        <f t="shared" si="12"/>
        <v>0</v>
      </c>
      <c r="AI7" s="40" t="s">
        <v>31</v>
      </c>
      <c r="AJ7" s="41"/>
      <c r="AK7" s="44">
        <f t="shared" si="13"/>
        <v>0</v>
      </c>
      <c r="AL7" s="45">
        <f t="shared" si="14"/>
        <v>0</v>
      </c>
      <c r="AM7" s="40" t="s">
        <v>34</v>
      </c>
      <c r="AN7" s="41"/>
      <c r="AO7" s="44">
        <f t="shared" si="15"/>
        <v>0</v>
      </c>
      <c r="AP7" s="46">
        <f t="shared" si="1"/>
        <v>0</v>
      </c>
      <c r="AQ7" s="47"/>
      <c r="AR7" s="48"/>
      <c r="AS7" s="49" t="str">
        <f t="shared" si="2"/>
        <v>En attente réalisation</v>
      </c>
      <c r="AT7" s="50" t="str">
        <f t="shared" si="3"/>
        <v>Non attente Mod.8</v>
      </c>
    </row>
  </sheetData>
  <sheetProtection selectLockedCells="1"/>
  <mergeCells count="12">
    <mergeCell ref="AB1:AD1"/>
    <mergeCell ref="AE1:AH1"/>
    <mergeCell ref="AI1:AL1"/>
    <mergeCell ref="AM1:AP1"/>
    <mergeCell ref="AQ1:AR1"/>
    <mergeCell ref="AS1:AT1"/>
    <mergeCell ref="F1:I1"/>
    <mergeCell ref="J1:L1"/>
    <mergeCell ref="M1:P1"/>
    <mergeCell ref="Q1:T1"/>
    <mergeCell ref="U1:W1"/>
    <mergeCell ref="X1:AA1"/>
  </mergeCells>
  <dataValidations count="7">
    <dataValidation type="whole" allowBlank="1" showInputMessage="1" showErrorMessage="1" sqref="G3:G7" xr:uid="{A31F0578-7CCF-423A-901D-FF971978BB1E}">
      <formula1>0</formula1>
      <formula2>20</formula2>
    </dataValidation>
    <dataValidation type="whole" allowBlank="1" showInputMessage="1" showErrorMessage="1" sqref="K3:K7" xr:uid="{DF2E592A-5A72-4CB1-A0C6-BC85D51E5F04}">
      <formula1>0</formula1>
      <formula2>28</formula2>
    </dataValidation>
    <dataValidation type="whole" showInputMessage="1" showErrorMessage="1" sqref="V3:V7" xr:uid="{9CE00911-0B51-4CA8-8C6E-5D7F73B8E98C}">
      <formula1>0</formula1>
      <formula2>5</formula2>
    </dataValidation>
    <dataValidation type="whole" showInputMessage="1" showErrorMessage="1" sqref="AC3:AC7" xr:uid="{B778F1F4-9CFC-41F4-A560-B2AF24AEEBE7}">
      <formula1>0</formula1>
      <formula2>15</formula2>
    </dataValidation>
    <dataValidation type="whole" allowBlank="1" showInputMessage="1" showErrorMessage="1" sqref="AJ3:AJ7 R3:R7" xr:uid="{5C58176C-A13F-4B46-86CE-C4031EBC339B}">
      <formula1>0</formula1>
      <formula2>10</formula2>
    </dataValidation>
    <dataValidation type="list" allowBlank="1" showInputMessage="1" showErrorMessage="1" sqref="AQ3:AQ7" xr:uid="{DBCDB860-7ED7-43CC-98F4-EA51841DFF32}">
      <formula1>"En attente réalisation,1,2,3,4,5,6,7,8,9,10,11,12,13,14,15,16,17,18,19,20"</formula1>
    </dataValidation>
    <dataValidation type="list" allowBlank="1" showInputMessage="1" showErrorMessage="1" sqref="AR3:AR7" xr:uid="{2A18E069-4CED-49BD-9E59-5AA55AC2DA88}">
      <formula1>"Validé,Non validé"</formula1>
    </dataValidation>
  </dataValidations>
  <printOptions horizontalCentered="1"/>
  <pageMargins left="0.19685039370078741" right="0.19685039370078741" top="1.1811023622047245" bottom="0.39370078740157483" header="0.31496062992125984" footer="0.31496062992125984"/>
  <pageSetup paperSize="9" scale="34" orientation="landscape" horizontalDpi="4294967293" r:id="rId1"/>
  <headerFooter>
    <oddHeader>&amp;R&amp;"-,Italique"&amp;10&amp;D</oddHeader>
    <oddFooter>&amp;C&amp;"-,Italique"&amp;8&amp;Z&amp;F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Saisie des notes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FEPAM FIXE-1</dc:creator>
  <cp:lastModifiedBy>FEPAM FIXE-1</cp:lastModifiedBy>
  <dcterms:created xsi:type="dcterms:W3CDTF">2023-03-31T09:51:04Z</dcterms:created>
  <dcterms:modified xsi:type="dcterms:W3CDTF">2023-03-31T09:54:21Z</dcterms:modified>
</cp:coreProperties>
</file>